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caStat\FGC6550\"/>
    </mc:Choice>
  </mc:AlternateContent>
  <bookViews>
    <workbookView xWindow="-15" yWindow="-15" windowWidth="28860" windowHeight="6060"/>
  </bookViews>
  <sheets>
    <sheet name="FGC6550" sheetId="1" r:id="rId1"/>
    <sheet name="AcaStat" sheetId="2" r:id="rId2"/>
    <sheet name="SAPP" sheetId="3" r:id="rId3"/>
  </sheets>
  <definedNames>
    <definedName name="export_20130223D" localSheetId="0">'FGC6550'!#REF!</definedName>
    <definedName name="export_20130223D_1" localSheetId="0">'FGC6550'!#REF!</definedName>
    <definedName name="export_STRs_20130306A" localSheetId="0">'FGC6550'!#REF!</definedName>
    <definedName name="str_config_101_20160113A" localSheetId="0">'FGC6550'!$A$373:$CG$542</definedName>
    <definedName name="str_config_103_20160117A" localSheetId="0">'FGC6550'!$A$94:$CG$372</definedName>
    <definedName name="str_config_103_20160117A_1" localSheetId="0">'FGC6550'!#REF!</definedName>
    <definedName name="str_config_105B_20160123A" localSheetId="0">'FGC6550'!#REF!</definedName>
    <definedName name="str_config_106A_20160124A" localSheetId="0">'FGC6550'!#REF!</definedName>
    <definedName name="str_config_107A_20160125A" localSheetId="0">'FGC6550'!#REF!</definedName>
    <definedName name="str_config_108A_20160126A" localSheetId="0">'FGC6550'!#REF!</definedName>
    <definedName name="str_config_109_20160127A" localSheetId="0">'FGC6550'!#REF!</definedName>
    <definedName name="str_config_110B_20160130A" localSheetId="0">'FGC6550'!#REF!</definedName>
    <definedName name="str_config_111A_20160131A" localSheetId="0">'FGC6550'!#REF!</definedName>
    <definedName name="str_config_112A_20160201A" localSheetId="0">'FGC6550'!#REF!</definedName>
    <definedName name="str_config_113B_20160202A" localSheetId="0">'FGC6550'!#REF!</definedName>
    <definedName name="str_config_114A_20160203A" localSheetId="0">'FGC6550'!#REF!</definedName>
    <definedName name="str_config_115A_20160204A" localSheetId="0">'FGC6550'!#REF!</definedName>
    <definedName name="str_config_117A_20160206A" localSheetId="0">'FGC6550'!#REF!</definedName>
    <definedName name="str_config_118A_20160208A" localSheetId="0">'FGC6550'!#REF!</definedName>
    <definedName name="str_config_119A_120A_20160209A" localSheetId="0">'FGC6550'!#REF!</definedName>
    <definedName name="str_config_127_20160624A" localSheetId="0">'FGC6550'!#REF!</definedName>
    <definedName name="str_config_128_20160626B" localSheetId="0">'FGC6550'!#REF!</definedName>
    <definedName name="str_config_129_20160626A" localSheetId="0">'FGC6550'!#REF!</definedName>
    <definedName name="str_config_13_20130331A" localSheetId="0">'FGC6550'!#REF!</definedName>
    <definedName name="str_config_130_20160626A" localSheetId="0">'FGC6550'!#REF!</definedName>
    <definedName name="str_config_131_20160627A" localSheetId="0">'FGC6550'!#REF!</definedName>
    <definedName name="str_config_132_20160627A" localSheetId="0">'FGC6550'!#REF!</definedName>
    <definedName name="str_config_133_20160627A" localSheetId="0">'FGC6550'!#REF!</definedName>
    <definedName name="str_config_134_20160627A" localSheetId="0">'FGC6550'!#REF!</definedName>
    <definedName name="str_config_135_20160628A" localSheetId="0">'FGC6550'!#REF!</definedName>
    <definedName name="str_config_136_20160628A" localSheetId="0">'FGC6550'!#REF!</definedName>
    <definedName name="str_config_137_20160629A" localSheetId="0">'FGC6550'!#REF!</definedName>
    <definedName name="str_config_138_20160629A" localSheetId="0">'FGC6550'!#REF!</definedName>
    <definedName name="str_config_139_20160629A" localSheetId="0">'FGC6550'!#REF!</definedName>
    <definedName name="str_config_14_20130405A" localSheetId="0">'FGC6550'!#REF!</definedName>
    <definedName name="str_config_140_20160629A" localSheetId="0">'FGC6550'!#REF!</definedName>
    <definedName name="str_config_141_20160630A_1" localSheetId="0">'FGC6550'!#REF!</definedName>
    <definedName name="str_config_142_20160630A" localSheetId="0">'FGC6550'!#REF!</definedName>
    <definedName name="str_config_143A_20160701A" localSheetId="0">'FGC6550'!#REF!</definedName>
    <definedName name="str_config_143A_20160701A_1" localSheetId="0">'FGC6550'!#REF!</definedName>
    <definedName name="str_config_143A_20160701A_2" localSheetId="0">'FGC6550'!#REF!</definedName>
    <definedName name="str_config_145_20160702A" localSheetId="0">'FGC6550'!#REF!</definedName>
    <definedName name="str_config_146_20160702A" localSheetId="0">'FGC6550'!#REF!</definedName>
    <definedName name="str_config_147_20160702A" localSheetId="0">'FGC6550'!#REF!</definedName>
    <definedName name="str_config_148_20160703A" localSheetId="0">'FGC6550'!#REF!</definedName>
    <definedName name="str_config_149_20160703A" localSheetId="0">'FGC6550'!#REF!</definedName>
    <definedName name="str_config_150_20160704A" localSheetId="0">'FGC6550'!#REF!</definedName>
    <definedName name="str_config_151_20160704A" localSheetId="0">'FGC6550'!#REF!</definedName>
    <definedName name="str_config_152_20160705A" localSheetId="0">'FGC6550'!#REF!</definedName>
    <definedName name="str_config_153_20161117A" localSheetId="0">'FGC6550'!#REF!</definedName>
    <definedName name="str_config_154_20161118A" localSheetId="0">'FGC6550'!#REF!</definedName>
    <definedName name="str_config_156_20161119A" localSheetId="0">'FGC6550'!#REF!</definedName>
    <definedName name="str_config_157_20161119A" localSheetId="0">'FGC6550'!#REF!</definedName>
    <definedName name="str_config_158_20161120A" localSheetId="0">'FGC6550'!#REF!</definedName>
    <definedName name="str_config_161_20161122A" localSheetId="0">'FGC6550'!#REF!</definedName>
    <definedName name="str_config_164_20170519A" localSheetId="0">'FGC6550'!#REF!</definedName>
    <definedName name="str_config_165_20170520B" localSheetId="0">'FGC6550'!#REF!</definedName>
    <definedName name="str_config_166_20170521A" localSheetId="0">'FGC6550'!#REF!</definedName>
    <definedName name="str_config_167_20170521A" localSheetId="0">'FGC6550'!#REF!</definedName>
    <definedName name="str_config_168_20170522A" localSheetId="0">'FGC6550'!#REF!</definedName>
    <definedName name="str_config_169_20170522A" localSheetId="0">'FGC6550'!#REF!</definedName>
    <definedName name="str_config_170_20170522A" localSheetId="0">'FGC6550'!#REF!</definedName>
    <definedName name="str_config_171_20170523A" localSheetId="0">'FGC6550'!#REF!</definedName>
    <definedName name="str_config_173_20170523A" localSheetId="0">'FGC6550'!#REF!</definedName>
    <definedName name="str_config_173_20170523A_1" localSheetId="0">'FGC6550'!#REF!</definedName>
    <definedName name="str_config_174_20170523A" localSheetId="0">'FGC6550'!#REF!</definedName>
    <definedName name="str_config_175_20170524A" localSheetId="0">'FGC6550'!#REF!</definedName>
    <definedName name="str_config_176_20170524A" localSheetId="0">'FGC6550'!#REF!</definedName>
    <definedName name="str_config_177_20170524A" localSheetId="0">'FGC6550'!#REF!</definedName>
    <definedName name="str_config_178_20170524A" localSheetId="0">'FGC6550'!#REF!</definedName>
    <definedName name="str_config_179_20170525A" localSheetId="0">'FGC6550'!#REF!</definedName>
    <definedName name="str_config_180_20170525A" localSheetId="0">'FGC6550'!#REF!</definedName>
    <definedName name="str_config_181_20170525A" localSheetId="0">'FGC6550'!#REF!</definedName>
    <definedName name="str_config_182_20170525A" localSheetId="0">'FGC6550'!#REF!</definedName>
    <definedName name="str_config_183_20170527A" localSheetId="0">'FGC6550'!#REF!</definedName>
    <definedName name="str_config_185_20170527A" localSheetId="0">'FGC6550'!#REF!</definedName>
    <definedName name="str_config_186_20170528A" localSheetId="0">'FGC6550'!#REF!</definedName>
    <definedName name="str_config_188_20170529A" localSheetId="0">'FGC6550'!#REF!</definedName>
    <definedName name="str_config_190_20170530A" localSheetId="0">'FGC6550'!#REF!</definedName>
    <definedName name="str_config_193_ALL_20170609A" localSheetId="0">'FGC6550'!#REF!</definedName>
    <definedName name="str_config_194_20170614A" localSheetId="0">'FGC6550'!#REF!</definedName>
    <definedName name="str_config_195H_20170622A" localSheetId="0">'FGC6550'!#REF!</definedName>
    <definedName name="str_config_196L_20170627A" localSheetId="0">'FGC6550'!#REF!</definedName>
    <definedName name="str_config_197_20170630A" localSheetId="0">'FGC6550'!#REF!</definedName>
    <definedName name="str_config_21_20130515A" localSheetId="0">'FGC6550'!#REF!</definedName>
    <definedName name="str_config_22_20130522A" localSheetId="0">'FGC6550'!#REF!</definedName>
    <definedName name="str_config_23_20130530A" localSheetId="0">'FGC6550'!#REF!</definedName>
    <definedName name="str_config_24_20130603A" localSheetId="0">'FGC6550'!#REF!</definedName>
    <definedName name="str_config_25A_20130619A" localSheetId="0">'FGC6550'!#REF!</definedName>
    <definedName name="str_config_26_20130622A" localSheetId="0">'FGC6550'!#REF!</definedName>
    <definedName name="str_config_27_20130629A" localSheetId="0">'FGC6550'!#REF!</definedName>
    <definedName name="str_config_28_20130716A" localSheetId="0">'FGC6550'!#REF!</definedName>
    <definedName name="str_config_29_20130727A" localSheetId="0">'FGC6550'!#REF!</definedName>
    <definedName name="str_config_30_20130806A" localSheetId="0">'FGC6550'!#REF!</definedName>
    <definedName name="str_config_31_20130811A" localSheetId="0">'FGC6550'!#REF!</definedName>
    <definedName name="str_config_32_20130815A" localSheetId="0">'FGC6550'!#REF!</definedName>
    <definedName name="str_config_33_20130818A" localSheetId="0">'FGC6550'!#REF!</definedName>
    <definedName name="str_config_34_20130824A" localSheetId="0">'FGC6550'!#REF!</definedName>
    <definedName name="str_config_35_20130829A" localSheetId="0">'FGC6550'!#REF!</definedName>
    <definedName name="str_config_36_20130905A" localSheetId="0">'FGC6550'!#REF!</definedName>
    <definedName name="str_config_37_20131118M" localSheetId="0">'FGC6550'!#REF!</definedName>
    <definedName name="str_config_39_20131207A" localSheetId="0">'FGC6550'!#REF!</definedName>
    <definedName name="str_config_40_20131208B" localSheetId="0">'FGC6550'!#REF!</definedName>
    <definedName name="str_config_42_20131218A" localSheetId="0">'FGC6550'!#REF!</definedName>
    <definedName name="str_config_43_20131220A" localSheetId="0">'FGC6550'!#REF!</definedName>
    <definedName name="str_config_51_20140118A" localSheetId="0">'FGC6550'!#REF!</definedName>
    <definedName name="str_config_Cumberland_20130504A" localSheetId="0">'FGC6550'!#REF!</definedName>
    <definedName name="str_config_new_67_101thru102_20160211A" localSheetId="0">'FGC6550'!#REF!</definedName>
    <definedName name="str_config_new_67_103thru104_20160212A" localSheetId="0">'FGC6550'!#REF!</definedName>
    <definedName name="str_config_new_67_105thru106_20160212A" localSheetId="0">'FGC6550'!#REF!</definedName>
    <definedName name="str_config_new_67_107thru108_20160213A" localSheetId="0">'FGC6550'!#REF!</definedName>
    <definedName name="str_config_new_67_109thru110_20160213A" localSheetId="0">'FGC6550'!#REF!</definedName>
    <definedName name="str_config_new_67_111thru112_20160214A" localSheetId="0">'FGC6550'!#REF!</definedName>
    <definedName name="str_config_new_67_first_prod_20160623K" localSheetId="0">'FGC6550'!#REF!</definedName>
    <definedName name="str_config_new_67_first_prod_20160623P" localSheetId="0">'FGC6550'!#REF!</definedName>
    <definedName name="str_config_new_67_first_prod_20160623Q" localSheetId="0">'FGC6550'!#REF!</definedName>
    <definedName name="str_config_new_67_first_prod_20160623R" localSheetId="0">'FGC6550'!#REF!</definedName>
    <definedName name="str_config_new_67_first_prod_20160623S" localSheetId="0">'FGC6550'!#REF!</definedName>
    <definedName name="str_config_new_67_first_prod_20160623T" localSheetId="0">'FGC6550'!#REF!</definedName>
    <definedName name="str_config_new_67_first_prod_20160623V" localSheetId="0">'FGC6550'!#REF!</definedName>
    <definedName name="str_config_new_67_first_prod_20160623W" localSheetId="0">'FGC6550'!#REF!</definedName>
    <definedName name="str_config_Scottish_20130329A" localSheetId="0">'FGC6550'!#REF!</definedName>
    <definedName name="str_config_terminal_all_new_67_101thru120_20160223A" localSheetId="0">'FGC6550'!#REF!</definedName>
    <definedName name="str_config_Ulster_20130325A" localSheetId="0">'FGC6550'!#REF!</definedName>
    <definedName name="STRs_20130302A" localSheetId="0">'FGC6550'!#REF!</definedName>
    <definedName name="STRs_20130302A_1" localSheetId="0">'FGC6550'!#REF!</definedName>
  </definedNames>
  <calcPr calcId="152511"/>
</workbook>
</file>

<file path=xl/calcChain.xml><?xml version="1.0" encoding="utf-8"?>
<calcChain xmlns="http://schemas.openxmlformats.org/spreadsheetml/2006/main">
  <c r="CM77" i="1" l="1"/>
  <c r="CL77" i="1"/>
  <c r="CK77" i="1"/>
  <c r="CJ77" i="1"/>
  <c r="CI77" i="1"/>
  <c r="CH77" i="1"/>
  <c r="L77" i="1" s="1"/>
  <c r="K77" i="1"/>
  <c r="CM76" i="1"/>
  <c r="CL76" i="1"/>
  <c r="CK76" i="1"/>
  <c r="CJ76" i="1"/>
  <c r="CI76" i="1"/>
  <c r="CH76" i="1"/>
  <c r="K76" i="1"/>
  <c r="CB77" i="1" l="1"/>
  <c r="L76" i="1"/>
  <c r="CB76" i="1" s="1"/>
  <c r="K381" i="1"/>
  <c r="K354" i="1"/>
  <c r="K380" i="1"/>
  <c r="K379" i="1"/>
  <c r="K378" i="1"/>
  <c r="K377" i="1"/>
  <c r="K376" i="1"/>
  <c r="K375" i="1"/>
  <c r="K374" i="1"/>
  <c r="K300" i="1"/>
  <c r="K299" i="1"/>
  <c r="K157" i="1"/>
  <c r="K118" i="1"/>
  <c r="K97" i="1"/>
  <c r="K595" i="1"/>
  <c r="K184" i="1"/>
  <c r="K190" i="1"/>
  <c r="K189" i="1"/>
  <c r="K110" i="1"/>
  <c r="K82" i="1"/>
  <c r="K63" i="1"/>
  <c r="K353" i="1"/>
  <c r="K285" i="1"/>
  <c r="K117" i="1"/>
  <c r="K337" i="1"/>
  <c r="K373" i="1"/>
  <c r="K284" i="1"/>
  <c r="K116" i="1"/>
  <c r="K437" i="1"/>
  <c r="K436" i="1"/>
  <c r="K90" i="1"/>
  <c r="K80" i="1"/>
  <c r="K372" i="1"/>
  <c r="K371" i="1"/>
  <c r="K370" i="1"/>
  <c r="K352" i="1"/>
  <c r="K351" i="1"/>
  <c r="K369" i="1"/>
  <c r="K350" i="1"/>
  <c r="K298" i="1"/>
  <c r="K156" i="1"/>
  <c r="K155" i="1"/>
  <c r="K435" i="1"/>
  <c r="K270" i="1"/>
  <c r="K81" i="1"/>
  <c r="K70" i="1"/>
  <c r="K297" i="1"/>
  <c r="K584" i="1"/>
  <c r="K586" i="1"/>
  <c r="K434" i="1"/>
  <c r="K272" i="1"/>
  <c r="K188" i="1"/>
  <c r="K93" i="1"/>
  <c r="CM381" i="1"/>
  <c r="CL381" i="1"/>
  <c r="CK381" i="1"/>
  <c r="CJ381" i="1"/>
  <c r="CI381" i="1"/>
  <c r="CH381" i="1"/>
  <c r="CM354" i="1"/>
  <c r="CL354" i="1"/>
  <c r="CK354" i="1"/>
  <c r="CJ354" i="1"/>
  <c r="CI354" i="1"/>
  <c r="CH354" i="1"/>
  <c r="CM380" i="1"/>
  <c r="CL380" i="1"/>
  <c r="CK380" i="1"/>
  <c r="CJ380" i="1"/>
  <c r="CI380" i="1"/>
  <c r="CH380" i="1"/>
  <c r="CM379" i="1"/>
  <c r="CL379" i="1"/>
  <c r="CK379" i="1"/>
  <c r="CJ379" i="1"/>
  <c r="CI379" i="1"/>
  <c r="CH379" i="1"/>
  <c r="CM378" i="1"/>
  <c r="CL378" i="1"/>
  <c r="CK378" i="1"/>
  <c r="CJ378" i="1"/>
  <c r="CI378" i="1"/>
  <c r="CH378" i="1"/>
  <c r="CM377" i="1"/>
  <c r="CL377" i="1"/>
  <c r="CK377" i="1"/>
  <c r="CJ377" i="1"/>
  <c r="CI377" i="1"/>
  <c r="CH377" i="1"/>
  <c r="CM376" i="1"/>
  <c r="CL376" i="1"/>
  <c r="CK376" i="1"/>
  <c r="CJ376" i="1"/>
  <c r="CI376" i="1"/>
  <c r="CH376" i="1"/>
  <c r="CM375" i="1"/>
  <c r="CL375" i="1"/>
  <c r="CK375" i="1"/>
  <c r="CJ375" i="1"/>
  <c r="CI375" i="1"/>
  <c r="CH375" i="1"/>
  <c r="CM374" i="1"/>
  <c r="CL374" i="1"/>
  <c r="CK374" i="1"/>
  <c r="CJ374" i="1"/>
  <c r="CI374" i="1"/>
  <c r="CH374" i="1"/>
  <c r="CM300" i="1"/>
  <c r="CL300" i="1"/>
  <c r="CK300" i="1"/>
  <c r="CJ300" i="1"/>
  <c r="CI300" i="1"/>
  <c r="CH300" i="1"/>
  <c r="CM299" i="1"/>
  <c r="CL299" i="1"/>
  <c r="CK299" i="1"/>
  <c r="CJ299" i="1"/>
  <c r="CI299" i="1"/>
  <c r="CH299" i="1"/>
  <c r="CM157" i="1"/>
  <c r="CL157" i="1"/>
  <c r="CK157" i="1"/>
  <c r="CJ157" i="1"/>
  <c r="CI157" i="1"/>
  <c r="CH157" i="1"/>
  <c r="CM118" i="1"/>
  <c r="CL118" i="1"/>
  <c r="CK118" i="1"/>
  <c r="CJ118" i="1"/>
  <c r="CI118" i="1"/>
  <c r="CH118" i="1"/>
  <c r="CM97" i="1"/>
  <c r="CL97" i="1"/>
  <c r="CK97" i="1"/>
  <c r="CJ97" i="1"/>
  <c r="CI97" i="1"/>
  <c r="CH97" i="1"/>
  <c r="CM595" i="1"/>
  <c r="CL595" i="1"/>
  <c r="CK595" i="1"/>
  <c r="CJ595" i="1"/>
  <c r="CI595" i="1"/>
  <c r="CH595" i="1"/>
  <c r="CM184" i="1"/>
  <c r="CL184" i="1"/>
  <c r="CK184" i="1"/>
  <c r="CJ184" i="1"/>
  <c r="CI184" i="1"/>
  <c r="CH184" i="1"/>
  <c r="CM190" i="1"/>
  <c r="CL190" i="1"/>
  <c r="CK190" i="1"/>
  <c r="CJ190" i="1"/>
  <c r="CI190" i="1"/>
  <c r="CH190" i="1"/>
  <c r="CM189" i="1"/>
  <c r="CL189" i="1"/>
  <c r="CK189" i="1"/>
  <c r="CJ189" i="1"/>
  <c r="CI189" i="1"/>
  <c r="CH189" i="1"/>
  <c r="CM110" i="1"/>
  <c r="CL110" i="1"/>
  <c r="CK110" i="1"/>
  <c r="CJ110" i="1"/>
  <c r="CI110" i="1"/>
  <c r="CH110" i="1"/>
  <c r="CM82" i="1"/>
  <c r="CL82" i="1"/>
  <c r="CK82" i="1"/>
  <c r="CJ82" i="1"/>
  <c r="CI82" i="1"/>
  <c r="CH82" i="1"/>
  <c r="CM63" i="1"/>
  <c r="CL63" i="1"/>
  <c r="CK63" i="1"/>
  <c r="CJ63" i="1"/>
  <c r="CI63" i="1"/>
  <c r="CH63" i="1"/>
  <c r="CM353" i="1"/>
  <c r="CL353" i="1"/>
  <c r="CK353" i="1"/>
  <c r="CJ353" i="1"/>
  <c r="CI353" i="1"/>
  <c r="CH353" i="1"/>
  <c r="CM285" i="1"/>
  <c r="CL285" i="1"/>
  <c r="CK285" i="1"/>
  <c r="CJ285" i="1"/>
  <c r="CI285" i="1"/>
  <c r="CH285" i="1"/>
  <c r="CM117" i="1"/>
  <c r="CL117" i="1"/>
  <c r="CK117" i="1"/>
  <c r="CJ117" i="1"/>
  <c r="CI117" i="1"/>
  <c r="CH117" i="1"/>
  <c r="CM337" i="1"/>
  <c r="CL337" i="1"/>
  <c r="CK337" i="1"/>
  <c r="CJ337" i="1"/>
  <c r="CI337" i="1"/>
  <c r="CH337" i="1"/>
  <c r="CM373" i="1"/>
  <c r="CL373" i="1"/>
  <c r="CK373" i="1"/>
  <c r="CJ373" i="1"/>
  <c r="CI373" i="1"/>
  <c r="CH373" i="1"/>
  <c r="CM284" i="1"/>
  <c r="CL284" i="1"/>
  <c r="CK284" i="1"/>
  <c r="CJ284" i="1"/>
  <c r="CI284" i="1"/>
  <c r="CH284" i="1"/>
  <c r="CM116" i="1"/>
  <c r="CL116" i="1"/>
  <c r="CK116" i="1"/>
  <c r="CJ116" i="1"/>
  <c r="CI116" i="1"/>
  <c r="CH116" i="1"/>
  <c r="CM437" i="1"/>
  <c r="CL437" i="1"/>
  <c r="CK437" i="1"/>
  <c r="CJ437" i="1"/>
  <c r="CI437" i="1"/>
  <c r="CH437" i="1"/>
  <c r="CM436" i="1"/>
  <c r="CL436" i="1"/>
  <c r="CK436" i="1"/>
  <c r="CJ436" i="1"/>
  <c r="CI436" i="1"/>
  <c r="CH436" i="1"/>
  <c r="CM90" i="1"/>
  <c r="CL90" i="1"/>
  <c r="CK90" i="1"/>
  <c r="CJ90" i="1"/>
  <c r="CI90" i="1"/>
  <c r="CH90" i="1"/>
  <c r="CM80" i="1"/>
  <c r="CL80" i="1"/>
  <c r="CK80" i="1"/>
  <c r="CJ80" i="1"/>
  <c r="CI80" i="1"/>
  <c r="CH80" i="1"/>
  <c r="CM372" i="1"/>
  <c r="CL372" i="1"/>
  <c r="CK372" i="1"/>
  <c r="CJ372" i="1"/>
  <c r="CI372" i="1"/>
  <c r="CH372" i="1"/>
  <c r="CM371" i="1"/>
  <c r="CL371" i="1"/>
  <c r="CK371" i="1"/>
  <c r="CJ371" i="1"/>
  <c r="CI371" i="1"/>
  <c r="CH371" i="1"/>
  <c r="CM370" i="1"/>
  <c r="CL370" i="1"/>
  <c r="CK370" i="1"/>
  <c r="CJ370" i="1"/>
  <c r="CI370" i="1"/>
  <c r="CH370" i="1"/>
  <c r="CM352" i="1"/>
  <c r="CL352" i="1"/>
  <c r="CK352" i="1"/>
  <c r="CJ352" i="1"/>
  <c r="CI352" i="1"/>
  <c r="CH352" i="1"/>
  <c r="CM351" i="1"/>
  <c r="CL351" i="1"/>
  <c r="CK351" i="1"/>
  <c r="CJ351" i="1"/>
  <c r="CI351" i="1"/>
  <c r="CH351" i="1"/>
  <c r="CM369" i="1"/>
  <c r="CL369" i="1"/>
  <c r="CK369" i="1"/>
  <c r="CJ369" i="1"/>
  <c r="CI369" i="1"/>
  <c r="CH369" i="1"/>
  <c r="CM350" i="1"/>
  <c r="CL350" i="1"/>
  <c r="CK350" i="1"/>
  <c r="CJ350" i="1"/>
  <c r="CI350" i="1"/>
  <c r="CH350" i="1"/>
  <c r="CM298" i="1"/>
  <c r="CL298" i="1"/>
  <c r="CK298" i="1"/>
  <c r="CJ298" i="1"/>
  <c r="CI298" i="1"/>
  <c r="CH298" i="1"/>
  <c r="CM156" i="1"/>
  <c r="CL156" i="1"/>
  <c r="CK156" i="1"/>
  <c r="CJ156" i="1"/>
  <c r="CI156" i="1"/>
  <c r="CH156" i="1"/>
  <c r="CM155" i="1"/>
  <c r="CL155" i="1"/>
  <c r="CK155" i="1"/>
  <c r="CJ155" i="1"/>
  <c r="CI155" i="1"/>
  <c r="CH155" i="1"/>
  <c r="CM435" i="1"/>
  <c r="CL435" i="1"/>
  <c r="CK435" i="1"/>
  <c r="CJ435" i="1"/>
  <c r="CI435" i="1"/>
  <c r="CH435" i="1"/>
  <c r="CM270" i="1"/>
  <c r="CL270" i="1"/>
  <c r="CK270" i="1"/>
  <c r="CJ270" i="1"/>
  <c r="CI270" i="1"/>
  <c r="CH270" i="1"/>
  <c r="CM81" i="1"/>
  <c r="CL81" i="1"/>
  <c r="CK81" i="1"/>
  <c r="CJ81" i="1"/>
  <c r="CI81" i="1"/>
  <c r="CH81" i="1"/>
  <c r="CM70" i="1"/>
  <c r="CL70" i="1"/>
  <c r="CK70" i="1"/>
  <c r="CJ70" i="1"/>
  <c r="CI70" i="1"/>
  <c r="CH70" i="1"/>
  <c r="CM297" i="1"/>
  <c r="CL297" i="1"/>
  <c r="CK297" i="1"/>
  <c r="CJ297" i="1"/>
  <c r="CI297" i="1"/>
  <c r="CH297" i="1"/>
  <c r="CM584" i="1"/>
  <c r="CL584" i="1"/>
  <c r="CK584" i="1"/>
  <c r="CJ584" i="1"/>
  <c r="CI584" i="1"/>
  <c r="CH584" i="1"/>
  <c r="CM586" i="1"/>
  <c r="CL586" i="1"/>
  <c r="CK586" i="1"/>
  <c r="CJ586" i="1"/>
  <c r="CI586" i="1"/>
  <c r="CH586" i="1"/>
  <c r="CM434" i="1"/>
  <c r="CL434" i="1"/>
  <c r="CK434" i="1"/>
  <c r="CJ434" i="1"/>
  <c r="CI434" i="1"/>
  <c r="CH434" i="1"/>
  <c r="CM272" i="1"/>
  <c r="CL272" i="1"/>
  <c r="CK272" i="1"/>
  <c r="CJ272" i="1"/>
  <c r="CI272" i="1"/>
  <c r="CH272" i="1"/>
  <c r="CM188" i="1"/>
  <c r="CL188" i="1"/>
  <c r="CK188" i="1"/>
  <c r="CJ188" i="1"/>
  <c r="CI188" i="1"/>
  <c r="CH188" i="1"/>
  <c r="CM93" i="1"/>
  <c r="CL93" i="1"/>
  <c r="CK93" i="1"/>
  <c r="CJ93" i="1"/>
  <c r="CI93" i="1"/>
  <c r="CH93" i="1"/>
  <c r="L70" i="1" l="1"/>
  <c r="CB70" i="1" s="1"/>
  <c r="L272" i="1"/>
  <c r="CB272" i="1" s="1"/>
  <c r="L297" i="1"/>
  <c r="CB297" i="1" s="1"/>
  <c r="L435" i="1"/>
  <c r="CB435" i="1" s="1"/>
  <c r="L350" i="1"/>
  <c r="CB350" i="1" s="1"/>
  <c r="L370" i="1"/>
  <c r="CB370" i="1" s="1"/>
  <c r="L90" i="1"/>
  <c r="CB90" i="1" s="1"/>
  <c r="L284" i="1"/>
  <c r="CB284" i="1" s="1"/>
  <c r="L285" i="1"/>
  <c r="CB285" i="1" s="1"/>
  <c r="L110" i="1"/>
  <c r="CB110" i="1" s="1"/>
  <c r="L595" i="1"/>
  <c r="CB595" i="1" s="1"/>
  <c r="L299" i="1"/>
  <c r="CB299" i="1" s="1"/>
  <c r="L376" i="1"/>
  <c r="CB376" i="1" s="1"/>
  <c r="L380" i="1"/>
  <c r="CB380" i="1" s="1"/>
  <c r="L270" i="1"/>
  <c r="CB270" i="1" s="1"/>
  <c r="L352" i="1"/>
  <c r="CB352" i="1" s="1"/>
  <c r="L80" i="1"/>
  <c r="CB80" i="1" s="1"/>
  <c r="L116" i="1"/>
  <c r="CB116" i="1" s="1"/>
  <c r="L117" i="1"/>
  <c r="CB117" i="1" s="1"/>
  <c r="L82" i="1"/>
  <c r="CB82" i="1" s="1"/>
  <c r="L184" i="1"/>
  <c r="CB184" i="1" s="1"/>
  <c r="L157" i="1"/>
  <c r="CB157" i="1" s="1"/>
  <c r="L375" i="1"/>
  <c r="CB375" i="1" s="1"/>
  <c r="L379" i="1"/>
  <c r="CB379" i="1" s="1"/>
  <c r="L584" i="1"/>
  <c r="CB584" i="1" s="1"/>
  <c r="L298" i="1"/>
  <c r="CB298" i="1" s="1"/>
  <c r="L188" i="1"/>
  <c r="CB188" i="1" s="1"/>
  <c r="L586" i="1"/>
  <c r="CB586" i="1" s="1"/>
  <c r="L81" i="1"/>
  <c r="CB81" i="1" s="1"/>
  <c r="L156" i="1"/>
  <c r="CB156" i="1" s="1"/>
  <c r="L351" i="1"/>
  <c r="CB351" i="1" s="1"/>
  <c r="L372" i="1"/>
  <c r="CB372" i="1" s="1"/>
  <c r="L437" i="1"/>
  <c r="CB437" i="1" s="1"/>
  <c r="L337" i="1"/>
  <c r="CB337" i="1" s="1"/>
  <c r="L63" i="1"/>
  <c r="CB63" i="1" s="1"/>
  <c r="L190" i="1"/>
  <c r="CB190" i="1" s="1"/>
  <c r="L118" i="1"/>
  <c r="CB118" i="1" s="1"/>
  <c r="L374" i="1"/>
  <c r="CB374" i="1" s="1"/>
  <c r="L378" i="1"/>
  <c r="CB378" i="1" s="1"/>
  <c r="L381" i="1"/>
  <c r="CB381" i="1" s="1"/>
  <c r="L93" i="1"/>
  <c r="CB93" i="1" s="1"/>
  <c r="L434" i="1"/>
  <c r="CB434" i="1" s="1"/>
  <c r="L155" i="1"/>
  <c r="CB155" i="1" s="1"/>
  <c r="L369" i="1"/>
  <c r="CB369" i="1" s="1"/>
  <c r="L371" i="1"/>
  <c r="CB371" i="1" s="1"/>
  <c r="L436" i="1"/>
  <c r="CB436" i="1" s="1"/>
  <c r="L373" i="1"/>
  <c r="CB373" i="1" s="1"/>
  <c r="L353" i="1"/>
  <c r="CB353" i="1" s="1"/>
  <c r="L189" i="1"/>
  <c r="CB189" i="1" s="1"/>
  <c r="L97" i="1"/>
  <c r="CB97" i="1" s="1"/>
  <c r="L300" i="1"/>
  <c r="CB300" i="1" s="1"/>
  <c r="L377" i="1"/>
  <c r="CB377" i="1" s="1"/>
  <c r="L354" i="1"/>
  <c r="CB354" i="1" s="1"/>
  <c r="CM237" i="1"/>
  <c r="CL237" i="1"/>
  <c r="CK237" i="1"/>
  <c r="CJ237" i="1"/>
  <c r="CI237" i="1"/>
  <c r="CH237" i="1"/>
  <c r="K237" i="1"/>
  <c r="L237" i="1" l="1"/>
  <c r="CB237" i="1" s="1"/>
  <c r="CM262" i="1"/>
  <c r="CL262" i="1"/>
  <c r="CK262" i="1"/>
  <c r="CJ262" i="1"/>
  <c r="CI262" i="1"/>
  <c r="CH262" i="1"/>
  <c r="CM255" i="1"/>
  <c r="CL255" i="1"/>
  <c r="CK255" i="1"/>
  <c r="CJ255" i="1"/>
  <c r="CI255" i="1"/>
  <c r="CH255" i="1"/>
  <c r="CM265" i="1"/>
  <c r="CL265" i="1"/>
  <c r="CK265" i="1"/>
  <c r="CJ265" i="1"/>
  <c r="CI265" i="1"/>
  <c r="CH265" i="1"/>
  <c r="CM248" i="1"/>
  <c r="CL248" i="1"/>
  <c r="CK248" i="1"/>
  <c r="CJ248" i="1"/>
  <c r="CI248" i="1"/>
  <c r="CH248" i="1"/>
  <c r="CM266" i="1"/>
  <c r="CL266" i="1"/>
  <c r="CK266" i="1"/>
  <c r="CJ266" i="1"/>
  <c r="CI266" i="1"/>
  <c r="CH266" i="1"/>
  <c r="CM261" i="1"/>
  <c r="CL261" i="1"/>
  <c r="CK261" i="1"/>
  <c r="CJ261" i="1"/>
  <c r="CI261" i="1"/>
  <c r="CH261" i="1"/>
  <c r="CM243" i="1"/>
  <c r="CL243" i="1"/>
  <c r="CK243" i="1"/>
  <c r="CJ243" i="1"/>
  <c r="CI243" i="1"/>
  <c r="CH243" i="1"/>
  <c r="CM258" i="1"/>
  <c r="CL258" i="1"/>
  <c r="CK258" i="1"/>
  <c r="CJ258" i="1"/>
  <c r="CI258" i="1"/>
  <c r="CH258" i="1"/>
  <c r="CM252" i="1"/>
  <c r="CL252" i="1"/>
  <c r="CK252" i="1"/>
  <c r="CJ252" i="1"/>
  <c r="CI252" i="1"/>
  <c r="CH252" i="1"/>
  <c r="CM254" i="1"/>
  <c r="CL254" i="1"/>
  <c r="CK254" i="1"/>
  <c r="CJ254" i="1"/>
  <c r="CI254" i="1"/>
  <c r="CH254" i="1"/>
  <c r="CM251" i="1"/>
  <c r="CL251" i="1"/>
  <c r="CK251" i="1"/>
  <c r="CJ251" i="1"/>
  <c r="CI251" i="1"/>
  <c r="CH251" i="1"/>
  <c r="CM242" i="1"/>
  <c r="CL242" i="1"/>
  <c r="CK242" i="1"/>
  <c r="CJ242" i="1"/>
  <c r="CI242" i="1"/>
  <c r="CH242" i="1"/>
  <c r="CM240" i="1"/>
  <c r="CL240" i="1"/>
  <c r="CK240" i="1"/>
  <c r="CJ240" i="1"/>
  <c r="CI240" i="1"/>
  <c r="CH240" i="1"/>
  <c r="CM250" i="1"/>
  <c r="CL250" i="1"/>
  <c r="CK250" i="1"/>
  <c r="CJ250" i="1"/>
  <c r="CI250" i="1"/>
  <c r="CH250" i="1"/>
  <c r="CM260" i="1"/>
  <c r="CL260" i="1"/>
  <c r="CK260" i="1"/>
  <c r="CJ260" i="1"/>
  <c r="CI260" i="1"/>
  <c r="CH260" i="1"/>
  <c r="CM178" i="1"/>
  <c r="CL178" i="1"/>
  <c r="CK178" i="1"/>
  <c r="CJ178" i="1"/>
  <c r="CI178" i="1"/>
  <c r="CH178" i="1"/>
  <c r="CM247" i="1"/>
  <c r="CL247" i="1"/>
  <c r="CK247" i="1"/>
  <c r="CJ247" i="1"/>
  <c r="CI247" i="1"/>
  <c r="CH247" i="1"/>
  <c r="CM244" i="1"/>
  <c r="CL244" i="1"/>
  <c r="CK244" i="1"/>
  <c r="CJ244" i="1"/>
  <c r="CI244" i="1"/>
  <c r="CH244" i="1"/>
  <c r="CM249" i="1"/>
  <c r="CL249" i="1"/>
  <c r="CK249" i="1"/>
  <c r="CJ249" i="1"/>
  <c r="CI249" i="1"/>
  <c r="CH249" i="1"/>
  <c r="CM268" i="1"/>
  <c r="CL268" i="1"/>
  <c r="CK268" i="1"/>
  <c r="CJ268" i="1"/>
  <c r="CI268" i="1"/>
  <c r="CH268" i="1"/>
  <c r="CM263" i="1"/>
  <c r="CL263" i="1"/>
  <c r="CK263" i="1"/>
  <c r="CJ263" i="1"/>
  <c r="CI263" i="1"/>
  <c r="CH263" i="1"/>
  <c r="CM267" i="1"/>
  <c r="CL267" i="1"/>
  <c r="CK267" i="1"/>
  <c r="CJ267" i="1"/>
  <c r="CI267" i="1"/>
  <c r="CH267" i="1"/>
  <c r="CM246" i="1"/>
  <c r="CL246" i="1"/>
  <c r="CK246" i="1"/>
  <c r="CJ246" i="1"/>
  <c r="CI246" i="1"/>
  <c r="CH246" i="1"/>
  <c r="CM259" i="1"/>
  <c r="CL259" i="1"/>
  <c r="CK259" i="1"/>
  <c r="CJ259" i="1"/>
  <c r="CI259" i="1"/>
  <c r="CH259" i="1"/>
  <c r="CM256" i="1"/>
  <c r="CL256" i="1"/>
  <c r="CK256" i="1"/>
  <c r="CJ256" i="1"/>
  <c r="CI256" i="1"/>
  <c r="CH256" i="1"/>
  <c r="CM182" i="1"/>
  <c r="CL182" i="1"/>
  <c r="CK182" i="1"/>
  <c r="CJ182" i="1"/>
  <c r="CI182" i="1"/>
  <c r="CH182" i="1"/>
  <c r="CM180" i="1"/>
  <c r="CL180" i="1"/>
  <c r="CK180" i="1"/>
  <c r="CJ180" i="1"/>
  <c r="CI180" i="1"/>
  <c r="CH180" i="1"/>
  <c r="CM181" i="1"/>
  <c r="CL181" i="1"/>
  <c r="CK181" i="1"/>
  <c r="CJ181" i="1"/>
  <c r="CI181" i="1"/>
  <c r="CH181" i="1"/>
  <c r="CM241" i="1"/>
  <c r="CL241" i="1"/>
  <c r="CK241" i="1"/>
  <c r="CJ241" i="1"/>
  <c r="CI241" i="1"/>
  <c r="CH241" i="1"/>
  <c r="CM269" i="1"/>
  <c r="CL269" i="1"/>
  <c r="CK269" i="1"/>
  <c r="CJ269" i="1"/>
  <c r="CI269" i="1"/>
  <c r="CH269" i="1"/>
  <c r="CM135" i="1"/>
  <c r="CL135" i="1"/>
  <c r="CK135" i="1"/>
  <c r="CJ135" i="1"/>
  <c r="CI135" i="1"/>
  <c r="CH135" i="1"/>
  <c r="CM134" i="1"/>
  <c r="CL134" i="1"/>
  <c r="CK134" i="1"/>
  <c r="CJ134" i="1"/>
  <c r="CI134" i="1"/>
  <c r="CH134" i="1"/>
  <c r="CM136" i="1"/>
  <c r="CL136" i="1"/>
  <c r="CK136" i="1"/>
  <c r="CJ136" i="1"/>
  <c r="CI136" i="1"/>
  <c r="CH136" i="1"/>
  <c r="CM132" i="1"/>
  <c r="CL132" i="1"/>
  <c r="CK132" i="1"/>
  <c r="CJ132" i="1"/>
  <c r="CI132" i="1"/>
  <c r="CH132" i="1"/>
  <c r="CM177" i="1"/>
  <c r="CL177" i="1"/>
  <c r="CK177" i="1"/>
  <c r="CJ177" i="1"/>
  <c r="CI177" i="1"/>
  <c r="CH177" i="1"/>
  <c r="CM131" i="1"/>
  <c r="CL131" i="1"/>
  <c r="CK131" i="1"/>
  <c r="CJ131" i="1"/>
  <c r="CI131" i="1"/>
  <c r="CH131" i="1"/>
  <c r="CM133" i="1"/>
  <c r="CL133" i="1"/>
  <c r="CK133" i="1"/>
  <c r="CJ133" i="1"/>
  <c r="CI133" i="1"/>
  <c r="CH133" i="1"/>
  <c r="CM89" i="1"/>
  <c r="CL89" i="1"/>
  <c r="CK89" i="1"/>
  <c r="CJ89" i="1"/>
  <c r="CI89" i="1"/>
  <c r="CH89" i="1"/>
  <c r="CM101" i="1"/>
  <c r="CL101" i="1"/>
  <c r="CK101" i="1"/>
  <c r="CJ101" i="1"/>
  <c r="CI101" i="1"/>
  <c r="CH101" i="1"/>
  <c r="CM504" i="1"/>
  <c r="CL504" i="1"/>
  <c r="CK504" i="1"/>
  <c r="CJ504" i="1"/>
  <c r="CI504" i="1"/>
  <c r="CH504" i="1"/>
  <c r="CM559" i="1"/>
  <c r="CL559" i="1"/>
  <c r="CK559" i="1"/>
  <c r="CJ559" i="1"/>
  <c r="CI559" i="1"/>
  <c r="CH559" i="1"/>
  <c r="CM534" i="1"/>
  <c r="CL534" i="1"/>
  <c r="CK534" i="1"/>
  <c r="CJ534" i="1"/>
  <c r="CI534" i="1"/>
  <c r="CH534" i="1"/>
  <c r="CM528" i="1"/>
  <c r="CL528" i="1"/>
  <c r="CK528" i="1"/>
  <c r="CJ528" i="1"/>
  <c r="CI528" i="1"/>
  <c r="CH528" i="1"/>
  <c r="CM570" i="1"/>
  <c r="CL570" i="1"/>
  <c r="CK570" i="1"/>
  <c r="CJ570" i="1"/>
  <c r="CI570" i="1"/>
  <c r="CH570" i="1"/>
  <c r="CM547" i="1"/>
  <c r="CL547" i="1"/>
  <c r="CK547" i="1"/>
  <c r="CJ547" i="1"/>
  <c r="CI547" i="1"/>
  <c r="CH547" i="1"/>
  <c r="CM578" i="1"/>
  <c r="CL578" i="1"/>
  <c r="CK578" i="1"/>
  <c r="CJ578" i="1"/>
  <c r="CI578" i="1"/>
  <c r="CH578" i="1"/>
  <c r="CM529" i="1"/>
  <c r="CL529" i="1"/>
  <c r="CK529" i="1"/>
  <c r="CJ529" i="1"/>
  <c r="CI529" i="1"/>
  <c r="CH529" i="1"/>
  <c r="CM527" i="1"/>
  <c r="CL527" i="1"/>
  <c r="CK527" i="1"/>
  <c r="CJ527" i="1"/>
  <c r="CI527" i="1"/>
  <c r="CH527" i="1"/>
  <c r="CM561" i="1"/>
  <c r="CL561" i="1"/>
  <c r="CK561" i="1"/>
  <c r="CJ561" i="1"/>
  <c r="CI561" i="1"/>
  <c r="CH561" i="1"/>
  <c r="CM562" i="1"/>
  <c r="CL562" i="1"/>
  <c r="CK562" i="1"/>
  <c r="CJ562" i="1"/>
  <c r="CI562" i="1"/>
  <c r="CH562" i="1"/>
  <c r="CM506" i="1"/>
  <c r="CL506" i="1"/>
  <c r="CK506" i="1"/>
  <c r="CJ506" i="1"/>
  <c r="CI506" i="1"/>
  <c r="CH506" i="1"/>
  <c r="CM532" i="1"/>
  <c r="CL532" i="1"/>
  <c r="CK532" i="1"/>
  <c r="CJ532" i="1"/>
  <c r="CI532" i="1"/>
  <c r="CH532" i="1"/>
  <c r="CM515" i="1"/>
  <c r="CL515" i="1"/>
  <c r="CK515" i="1"/>
  <c r="CJ515" i="1"/>
  <c r="CI515" i="1"/>
  <c r="CH515" i="1"/>
  <c r="CM557" i="1"/>
  <c r="CL557" i="1"/>
  <c r="CK557" i="1"/>
  <c r="CJ557" i="1"/>
  <c r="CI557" i="1"/>
  <c r="CH557" i="1"/>
  <c r="CM513" i="1"/>
  <c r="CL513" i="1"/>
  <c r="CK513" i="1"/>
  <c r="CJ513" i="1"/>
  <c r="CI513" i="1"/>
  <c r="CH513" i="1"/>
  <c r="CM445" i="1"/>
  <c r="CL445" i="1"/>
  <c r="CK445" i="1"/>
  <c r="CJ445" i="1"/>
  <c r="CI445" i="1"/>
  <c r="CH445" i="1"/>
  <c r="CM503" i="1"/>
  <c r="CL503" i="1"/>
  <c r="CK503" i="1"/>
  <c r="CJ503" i="1"/>
  <c r="CI503" i="1"/>
  <c r="CH503" i="1"/>
  <c r="CM510" i="1"/>
  <c r="CL510" i="1"/>
  <c r="CK510" i="1"/>
  <c r="CJ510" i="1"/>
  <c r="CI510" i="1"/>
  <c r="CH510" i="1"/>
  <c r="CM539" i="1"/>
  <c r="CL539" i="1"/>
  <c r="CK539" i="1"/>
  <c r="CJ539" i="1"/>
  <c r="CI539" i="1"/>
  <c r="CH539" i="1"/>
  <c r="CM524" i="1"/>
  <c r="CL524" i="1"/>
  <c r="CK524" i="1"/>
  <c r="CJ524" i="1"/>
  <c r="CI524" i="1"/>
  <c r="CH524" i="1"/>
  <c r="CM544" i="1"/>
  <c r="CL544" i="1"/>
  <c r="CK544" i="1"/>
  <c r="CJ544" i="1"/>
  <c r="CI544" i="1"/>
  <c r="CH544" i="1"/>
  <c r="CM533" i="1"/>
  <c r="CL533" i="1"/>
  <c r="CK533" i="1"/>
  <c r="CJ533" i="1"/>
  <c r="CI533" i="1"/>
  <c r="CH533" i="1"/>
  <c r="CM543" i="1"/>
  <c r="CL543" i="1"/>
  <c r="CK543" i="1"/>
  <c r="CJ543" i="1"/>
  <c r="CI543" i="1"/>
  <c r="CH543" i="1"/>
  <c r="CM517" i="1"/>
  <c r="CL517" i="1"/>
  <c r="CK517" i="1"/>
  <c r="CJ517" i="1"/>
  <c r="CI517" i="1"/>
  <c r="CH517" i="1"/>
  <c r="CM576" i="1"/>
  <c r="CL576" i="1"/>
  <c r="CK576" i="1"/>
  <c r="CJ576" i="1"/>
  <c r="CI576" i="1"/>
  <c r="CH576" i="1"/>
  <c r="CM496" i="1"/>
  <c r="CL496" i="1"/>
  <c r="CK496" i="1"/>
  <c r="CJ496" i="1"/>
  <c r="CI496" i="1"/>
  <c r="CH496" i="1"/>
  <c r="CM573" i="1"/>
  <c r="CL573" i="1"/>
  <c r="CK573" i="1"/>
  <c r="CJ573" i="1"/>
  <c r="CI573" i="1"/>
  <c r="CH573" i="1"/>
  <c r="CM565" i="1"/>
  <c r="CL565" i="1"/>
  <c r="CK565" i="1"/>
  <c r="CJ565" i="1"/>
  <c r="CI565" i="1"/>
  <c r="CH565" i="1"/>
  <c r="CM556" i="1"/>
  <c r="CL556" i="1"/>
  <c r="CK556" i="1"/>
  <c r="CJ556" i="1"/>
  <c r="CI556" i="1"/>
  <c r="CH556" i="1"/>
  <c r="CM555" i="1"/>
  <c r="CL555" i="1"/>
  <c r="CK555" i="1"/>
  <c r="CJ555" i="1"/>
  <c r="CI555" i="1"/>
  <c r="CH555" i="1"/>
  <c r="CM536" i="1"/>
  <c r="CL536" i="1"/>
  <c r="CK536" i="1"/>
  <c r="CJ536" i="1"/>
  <c r="CI536" i="1"/>
  <c r="CH536" i="1"/>
  <c r="CM535" i="1"/>
  <c r="CL535" i="1"/>
  <c r="CK535" i="1"/>
  <c r="CJ535" i="1"/>
  <c r="CI535" i="1"/>
  <c r="CH535" i="1"/>
  <c r="CM541" i="1"/>
  <c r="CL541" i="1"/>
  <c r="CK541" i="1"/>
  <c r="CJ541" i="1"/>
  <c r="CI541" i="1"/>
  <c r="CH541" i="1"/>
  <c r="CM538" i="1"/>
  <c r="CL538" i="1"/>
  <c r="CK538" i="1"/>
  <c r="CJ538" i="1"/>
  <c r="CI538" i="1"/>
  <c r="CH538" i="1"/>
  <c r="CM582" i="1"/>
  <c r="CL582" i="1"/>
  <c r="CK582" i="1"/>
  <c r="CJ582" i="1"/>
  <c r="CI582" i="1"/>
  <c r="CH582" i="1"/>
  <c r="CM575" i="1"/>
  <c r="CL575" i="1"/>
  <c r="CK575" i="1"/>
  <c r="CJ575" i="1"/>
  <c r="CI575" i="1"/>
  <c r="CH575" i="1"/>
  <c r="CM572" i="1"/>
  <c r="CL572" i="1"/>
  <c r="CK572" i="1"/>
  <c r="CJ572" i="1"/>
  <c r="CI572" i="1"/>
  <c r="CH572" i="1"/>
  <c r="CM571" i="1"/>
  <c r="CL571" i="1"/>
  <c r="CK571" i="1"/>
  <c r="CJ571" i="1"/>
  <c r="CI571" i="1"/>
  <c r="CH571" i="1"/>
  <c r="CM566" i="1"/>
  <c r="CL566" i="1"/>
  <c r="CK566" i="1"/>
  <c r="CJ566" i="1"/>
  <c r="CI566" i="1"/>
  <c r="CH566" i="1"/>
  <c r="CM563" i="1"/>
  <c r="CL563" i="1"/>
  <c r="CK563" i="1"/>
  <c r="CJ563" i="1"/>
  <c r="CI563" i="1"/>
  <c r="CH563" i="1"/>
  <c r="CM520" i="1"/>
  <c r="CL520" i="1"/>
  <c r="CK520" i="1"/>
  <c r="CJ520" i="1"/>
  <c r="CI520" i="1"/>
  <c r="CH520" i="1"/>
  <c r="CM583" i="1"/>
  <c r="CL583" i="1"/>
  <c r="CK583" i="1"/>
  <c r="CJ583" i="1"/>
  <c r="CI583" i="1"/>
  <c r="CH583" i="1"/>
  <c r="CM581" i="1"/>
  <c r="CL581" i="1"/>
  <c r="CK581" i="1"/>
  <c r="CJ581" i="1"/>
  <c r="CI581" i="1"/>
  <c r="CH581" i="1"/>
  <c r="CM464" i="1"/>
  <c r="CL464" i="1"/>
  <c r="CK464" i="1"/>
  <c r="CJ464" i="1"/>
  <c r="CI464" i="1"/>
  <c r="CH464" i="1"/>
  <c r="CM569" i="1"/>
  <c r="CL569" i="1"/>
  <c r="CK569" i="1"/>
  <c r="CJ569" i="1"/>
  <c r="CI569" i="1"/>
  <c r="CH569" i="1"/>
  <c r="CM553" i="1"/>
  <c r="CL553" i="1"/>
  <c r="CK553" i="1"/>
  <c r="CJ553" i="1"/>
  <c r="CI553" i="1"/>
  <c r="CH553" i="1"/>
  <c r="CM552" i="1"/>
  <c r="CL552" i="1"/>
  <c r="CK552" i="1"/>
  <c r="CJ552" i="1"/>
  <c r="CI552" i="1"/>
  <c r="CH552" i="1"/>
  <c r="CM550" i="1"/>
  <c r="CL550" i="1"/>
  <c r="CK550" i="1"/>
  <c r="CJ550" i="1"/>
  <c r="CI550" i="1"/>
  <c r="CH550" i="1"/>
  <c r="CM546" i="1"/>
  <c r="CL546" i="1"/>
  <c r="CK546" i="1"/>
  <c r="CJ546" i="1"/>
  <c r="CI546" i="1"/>
  <c r="CH546" i="1"/>
  <c r="CM542" i="1"/>
  <c r="CL542" i="1"/>
  <c r="CK542" i="1"/>
  <c r="CJ542" i="1"/>
  <c r="CI542" i="1"/>
  <c r="CH542" i="1"/>
  <c r="CM537" i="1"/>
  <c r="CL537" i="1"/>
  <c r="CK537" i="1"/>
  <c r="CJ537" i="1"/>
  <c r="CI537" i="1"/>
  <c r="CH537" i="1"/>
  <c r="CM466" i="1"/>
  <c r="CL466" i="1"/>
  <c r="CK466" i="1"/>
  <c r="CJ466" i="1"/>
  <c r="CI466" i="1"/>
  <c r="CH466" i="1"/>
  <c r="CM523" i="1"/>
  <c r="CL523" i="1"/>
  <c r="CK523" i="1"/>
  <c r="CJ523" i="1"/>
  <c r="CI523" i="1"/>
  <c r="CH523" i="1"/>
  <c r="CM579" i="1"/>
  <c r="CL579" i="1"/>
  <c r="CK579" i="1"/>
  <c r="CJ579" i="1"/>
  <c r="CI579" i="1"/>
  <c r="CH579" i="1"/>
  <c r="CM491" i="1"/>
  <c r="CL491" i="1"/>
  <c r="CK491" i="1"/>
  <c r="CJ491" i="1"/>
  <c r="CI491" i="1"/>
  <c r="CH491" i="1"/>
  <c r="CM548" i="1"/>
  <c r="CL548" i="1"/>
  <c r="CK548" i="1"/>
  <c r="CJ548" i="1"/>
  <c r="CI548" i="1"/>
  <c r="CH548" i="1"/>
  <c r="CM551" i="1"/>
  <c r="CL551" i="1"/>
  <c r="CK551" i="1"/>
  <c r="CJ551" i="1"/>
  <c r="CI551" i="1"/>
  <c r="CH551" i="1"/>
  <c r="CM526" i="1"/>
  <c r="CL526" i="1"/>
  <c r="CK526" i="1"/>
  <c r="CJ526" i="1"/>
  <c r="CI526" i="1"/>
  <c r="CH526" i="1"/>
  <c r="CM568" i="1"/>
  <c r="CL568" i="1"/>
  <c r="CK568" i="1"/>
  <c r="CJ568" i="1"/>
  <c r="CI568" i="1"/>
  <c r="CH568" i="1"/>
  <c r="CM518" i="1"/>
  <c r="CL518" i="1"/>
  <c r="CK518" i="1"/>
  <c r="CJ518" i="1"/>
  <c r="CI518" i="1"/>
  <c r="CH518" i="1"/>
  <c r="CM530" i="1"/>
  <c r="CL530" i="1"/>
  <c r="CK530" i="1"/>
  <c r="CJ530" i="1"/>
  <c r="CI530" i="1"/>
  <c r="CH530" i="1"/>
  <c r="CM580" i="1"/>
  <c r="CL580" i="1"/>
  <c r="CK580" i="1"/>
  <c r="CJ580" i="1"/>
  <c r="CI580" i="1"/>
  <c r="CH580" i="1"/>
  <c r="CM497" i="1"/>
  <c r="CL497" i="1"/>
  <c r="CK497" i="1"/>
  <c r="CJ497" i="1"/>
  <c r="CI497" i="1"/>
  <c r="CH497" i="1"/>
  <c r="CM463" i="1"/>
  <c r="CL463" i="1"/>
  <c r="CK463" i="1"/>
  <c r="CJ463" i="1"/>
  <c r="CI463" i="1"/>
  <c r="CH463" i="1"/>
  <c r="CM516" i="1"/>
  <c r="CL516" i="1"/>
  <c r="CK516" i="1"/>
  <c r="CJ516" i="1"/>
  <c r="CI516" i="1"/>
  <c r="CH516" i="1"/>
  <c r="CM574" i="1"/>
  <c r="CL574" i="1"/>
  <c r="CK574" i="1"/>
  <c r="CJ574" i="1"/>
  <c r="CI574" i="1"/>
  <c r="CH574" i="1"/>
  <c r="CM522" i="1"/>
  <c r="CL522" i="1"/>
  <c r="CK522" i="1"/>
  <c r="CJ522" i="1"/>
  <c r="CI522" i="1"/>
  <c r="CH522" i="1"/>
  <c r="CM554" i="1"/>
  <c r="CL554" i="1"/>
  <c r="CK554" i="1"/>
  <c r="CJ554" i="1"/>
  <c r="CI554" i="1"/>
  <c r="CH554" i="1"/>
  <c r="CM531" i="1"/>
  <c r="CL531" i="1"/>
  <c r="CK531" i="1"/>
  <c r="CJ531" i="1"/>
  <c r="CI531" i="1"/>
  <c r="CH531" i="1"/>
  <c r="CM488" i="1"/>
  <c r="CL488" i="1"/>
  <c r="CK488" i="1"/>
  <c r="CJ488" i="1"/>
  <c r="CI488" i="1"/>
  <c r="CH488" i="1"/>
  <c r="CM540" i="1"/>
  <c r="CL540" i="1"/>
  <c r="CK540" i="1"/>
  <c r="CJ540" i="1"/>
  <c r="CI540" i="1"/>
  <c r="CH540" i="1"/>
  <c r="CM560" i="1"/>
  <c r="CL560" i="1"/>
  <c r="CK560" i="1"/>
  <c r="CJ560" i="1"/>
  <c r="CI560" i="1"/>
  <c r="CH560" i="1"/>
  <c r="CM558" i="1"/>
  <c r="CL558" i="1"/>
  <c r="CK558" i="1"/>
  <c r="CJ558" i="1"/>
  <c r="CI558" i="1"/>
  <c r="CH558" i="1"/>
  <c r="CM545" i="1"/>
  <c r="CL545" i="1"/>
  <c r="CK545" i="1"/>
  <c r="CJ545" i="1"/>
  <c r="CI545" i="1"/>
  <c r="CH545" i="1"/>
  <c r="CM549" i="1"/>
  <c r="CL549" i="1"/>
  <c r="CK549" i="1"/>
  <c r="CJ549" i="1"/>
  <c r="CI549" i="1"/>
  <c r="CH549" i="1"/>
  <c r="CM509" i="1"/>
  <c r="CL509" i="1"/>
  <c r="CK509" i="1"/>
  <c r="CJ509" i="1"/>
  <c r="CI509" i="1"/>
  <c r="CH509" i="1"/>
  <c r="CM502" i="1"/>
  <c r="CL502" i="1"/>
  <c r="CK502" i="1"/>
  <c r="CJ502" i="1"/>
  <c r="CI502" i="1"/>
  <c r="CH502" i="1"/>
  <c r="CM512" i="1"/>
  <c r="CL512" i="1"/>
  <c r="CK512" i="1"/>
  <c r="CJ512" i="1"/>
  <c r="CI512" i="1"/>
  <c r="CH512" i="1"/>
  <c r="CM511" i="1"/>
  <c r="CL511" i="1"/>
  <c r="CK511" i="1"/>
  <c r="CJ511" i="1"/>
  <c r="CI511" i="1"/>
  <c r="CH511" i="1"/>
  <c r="CM507" i="1"/>
  <c r="CL507" i="1"/>
  <c r="CK507" i="1"/>
  <c r="CJ507" i="1"/>
  <c r="CI507" i="1"/>
  <c r="CH507" i="1"/>
  <c r="CM514" i="1"/>
  <c r="CL514" i="1"/>
  <c r="CK514" i="1"/>
  <c r="CJ514" i="1"/>
  <c r="CI514" i="1"/>
  <c r="CH514" i="1"/>
  <c r="CM525" i="1"/>
  <c r="CL525" i="1"/>
  <c r="CK525" i="1"/>
  <c r="CJ525" i="1"/>
  <c r="CI525" i="1"/>
  <c r="CH525" i="1"/>
  <c r="CM521" i="1"/>
  <c r="CL521" i="1"/>
  <c r="CK521" i="1"/>
  <c r="CJ521" i="1"/>
  <c r="CI521" i="1"/>
  <c r="CH521" i="1"/>
  <c r="CM508" i="1"/>
  <c r="CL508" i="1"/>
  <c r="CK508" i="1"/>
  <c r="CJ508" i="1"/>
  <c r="CI508" i="1"/>
  <c r="CH508" i="1"/>
  <c r="CM505" i="1"/>
  <c r="CL505" i="1"/>
  <c r="CK505" i="1"/>
  <c r="CJ505" i="1"/>
  <c r="CI505" i="1"/>
  <c r="CH505" i="1"/>
  <c r="CM443" i="1"/>
  <c r="CL443" i="1"/>
  <c r="CK443" i="1"/>
  <c r="CJ443" i="1"/>
  <c r="CI443" i="1"/>
  <c r="CH443" i="1"/>
  <c r="CM439" i="1"/>
  <c r="CL439" i="1"/>
  <c r="CK439" i="1"/>
  <c r="CJ439" i="1"/>
  <c r="CI439" i="1"/>
  <c r="CH439" i="1"/>
  <c r="CM469" i="1"/>
  <c r="CL469" i="1"/>
  <c r="CK469" i="1"/>
  <c r="CJ469" i="1"/>
  <c r="CI469" i="1"/>
  <c r="CH469" i="1"/>
  <c r="CM447" i="1"/>
  <c r="CL447" i="1"/>
  <c r="CK447" i="1"/>
  <c r="CJ447" i="1"/>
  <c r="CI447" i="1"/>
  <c r="CH447" i="1"/>
  <c r="CM499" i="1"/>
  <c r="CL499" i="1"/>
  <c r="CK499" i="1"/>
  <c r="CJ499" i="1"/>
  <c r="CI499" i="1"/>
  <c r="CH499" i="1"/>
  <c r="CM485" i="1"/>
  <c r="CL485" i="1"/>
  <c r="CK485" i="1"/>
  <c r="CJ485" i="1"/>
  <c r="CI485" i="1"/>
  <c r="CH485" i="1"/>
  <c r="CM480" i="1"/>
  <c r="CL480" i="1"/>
  <c r="CK480" i="1"/>
  <c r="CJ480" i="1"/>
  <c r="CI480" i="1"/>
  <c r="CH480" i="1"/>
  <c r="CM418" i="1"/>
  <c r="CL418" i="1"/>
  <c r="CK418" i="1"/>
  <c r="CJ418" i="1"/>
  <c r="CI418" i="1"/>
  <c r="CH418" i="1"/>
  <c r="CM473" i="1"/>
  <c r="CL473" i="1"/>
  <c r="CK473" i="1"/>
  <c r="CJ473" i="1"/>
  <c r="CI473" i="1"/>
  <c r="CH473" i="1"/>
  <c r="CM462" i="1"/>
  <c r="CL462" i="1"/>
  <c r="CK462" i="1"/>
  <c r="CJ462" i="1"/>
  <c r="CI462" i="1"/>
  <c r="CH462" i="1"/>
  <c r="CM460" i="1"/>
  <c r="CL460" i="1"/>
  <c r="CK460" i="1"/>
  <c r="CJ460" i="1"/>
  <c r="CI460" i="1"/>
  <c r="CH460" i="1"/>
  <c r="CM494" i="1"/>
  <c r="CL494" i="1"/>
  <c r="CK494" i="1"/>
  <c r="CJ494" i="1"/>
  <c r="CI494" i="1"/>
  <c r="CH494" i="1"/>
  <c r="CM482" i="1"/>
  <c r="CL482" i="1"/>
  <c r="CK482" i="1"/>
  <c r="CJ482" i="1"/>
  <c r="CI482" i="1"/>
  <c r="CH482" i="1"/>
  <c r="CM383" i="1"/>
  <c r="CL383" i="1"/>
  <c r="CK383" i="1"/>
  <c r="CJ383" i="1"/>
  <c r="CI383" i="1"/>
  <c r="CH383" i="1"/>
  <c r="CM474" i="1"/>
  <c r="CL474" i="1"/>
  <c r="CK474" i="1"/>
  <c r="CJ474" i="1"/>
  <c r="CI474" i="1"/>
  <c r="CH474" i="1"/>
  <c r="CM453" i="1"/>
  <c r="CL453" i="1"/>
  <c r="CK453" i="1"/>
  <c r="CJ453" i="1"/>
  <c r="CI453" i="1"/>
  <c r="CH453" i="1"/>
  <c r="CM489" i="1"/>
  <c r="CL489" i="1"/>
  <c r="CK489" i="1"/>
  <c r="CJ489" i="1"/>
  <c r="CI489" i="1"/>
  <c r="CH489" i="1"/>
  <c r="CM487" i="1"/>
  <c r="CL487" i="1"/>
  <c r="CK487" i="1"/>
  <c r="CJ487" i="1"/>
  <c r="CI487" i="1"/>
  <c r="CH487" i="1"/>
  <c r="CM479" i="1"/>
  <c r="CL479" i="1"/>
  <c r="CK479" i="1"/>
  <c r="CJ479" i="1"/>
  <c r="CI479" i="1"/>
  <c r="CH479" i="1"/>
  <c r="CM476" i="1"/>
  <c r="CL476" i="1"/>
  <c r="CK476" i="1"/>
  <c r="CJ476" i="1"/>
  <c r="CI476" i="1"/>
  <c r="CH476" i="1"/>
  <c r="CM397" i="1"/>
  <c r="CL397" i="1"/>
  <c r="CK397" i="1"/>
  <c r="CJ397" i="1"/>
  <c r="CI397" i="1"/>
  <c r="CH397" i="1"/>
  <c r="CM458" i="1"/>
  <c r="CL458" i="1"/>
  <c r="CK458" i="1"/>
  <c r="CJ458" i="1"/>
  <c r="CI458" i="1"/>
  <c r="CH458" i="1"/>
  <c r="CM431" i="1"/>
  <c r="CL431" i="1"/>
  <c r="CK431" i="1"/>
  <c r="CJ431" i="1"/>
  <c r="CI431" i="1"/>
  <c r="CH431" i="1"/>
  <c r="CM393" i="1"/>
  <c r="CL393" i="1"/>
  <c r="CK393" i="1"/>
  <c r="CJ393" i="1"/>
  <c r="CI393" i="1"/>
  <c r="CH393" i="1"/>
  <c r="CM461" i="1"/>
  <c r="CL461" i="1"/>
  <c r="CK461" i="1"/>
  <c r="CJ461" i="1"/>
  <c r="CI461" i="1"/>
  <c r="CH461" i="1"/>
  <c r="CM459" i="1"/>
  <c r="CL459" i="1"/>
  <c r="CK459" i="1"/>
  <c r="CJ459" i="1"/>
  <c r="CI459" i="1"/>
  <c r="CH459" i="1"/>
  <c r="CM424" i="1"/>
  <c r="CL424" i="1"/>
  <c r="CK424" i="1"/>
  <c r="CJ424" i="1"/>
  <c r="CI424" i="1"/>
  <c r="CH424" i="1"/>
  <c r="CM422" i="1"/>
  <c r="CL422" i="1"/>
  <c r="CK422" i="1"/>
  <c r="CJ422" i="1"/>
  <c r="CI422" i="1"/>
  <c r="CH422" i="1"/>
  <c r="CM360" i="1"/>
  <c r="CL360" i="1"/>
  <c r="CK360" i="1"/>
  <c r="CJ360" i="1"/>
  <c r="CI360" i="1"/>
  <c r="CH360" i="1"/>
  <c r="CM410" i="1"/>
  <c r="CL410" i="1"/>
  <c r="CK410" i="1"/>
  <c r="CJ410" i="1"/>
  <c r="CI410" i="1"/>
  <c r="CH410" i="1"/>
  <c r="CM408" i="1"/>
  <c r="CL408" i="1"/>
  <c r="CK408" i="1"/>
  <c r="CJ408" i="1"/>
  <c r="CI408" i="1"/>
  <c r="CH408" i="1"/>
  <c r="CM454" i="1"/>
  <c r="CL454" i="1"/>
  <c r="CK454" i="1"/>
  <c r="CJ454" i="1"/>
  <c r="CI454" i="1"/>
  <c r="CH454" i="1"/>
  <c r="CM468" i="1"/>
  <c r="CL468" i="1"/>
  <c r="CK468" i="1"/>
  <c r="CJ468" i="1"/>
  <c r="CI468" i="1"/>
  <c r="CH468" i="1"/>
  <c r="CM398" i="1"/>
  <c r="CL398" i="1"/>
  <c r="CK398" i="1"/>
  <c r="CJ398" i="1"/>
  <c r="CI398" i="1"/>
  <c r="CH398" i="1"/>
  <c r="CM490" i="1"/>
  <c r="CL490" i="1"/>
  <c r="CK490" i="1"/>
  <c r="CJ490" i="1"/>
  <c r="CI490" i="1"/>
  <c r="CH490" i="1"/>
  <c r="CM421" i="1"/>
  <c r="CL421" i="1"/>
  <c r="CK421" i="1"/>
  <c r="CJ421" i="1"/>
  <c r="CI421" i="1"/>
  <c r="CH421" i="1"/>
  <c r="CM384" i="1"/>
  <c r="CL384" i="1"/>
  <c r="CK384" i="1"/>
  <c r="CJ384" i="1"/>
  <c r="CI384" i="1"/>
  <c r="CH384" i="1"/>
  <c r="CM471" i="1"/>
  <c r="CL471" i="1"/>
  <c r="CK471" i="1"/>
  <c r="CJ471" i="1"/>
  <c r="CI471" i="1"/>
  <c r="CH471" i="1"/>
  <c r="CM399" i="1"/>
  <c r="CL399" i="1"/>
  <c r="CK399" i="1"/>
  <c r="CJ399" i="1"/>
  <c r="CI399" i="1"/>
  <c r="CH399" i="1"/>
  <c r="CM455" i="1"/>
  <c r="CL455" i="1"/>
  <c r="CK455" i="1"/>
  <c r="CJ455" i="1"/>
  <c r="CI455" i="1"/>
  <c r="CH455" i="1"/>
  <c r="CM484" i="1"/>
  <c r="CL484" i="1"/>
  <c r="CK484" i="1"/>
  <c r="CJ484" i="1"/>
  <c r="CI484" i="1"/>
  <c r="CH484" i="1"/>
  <c r="CM478" i="1"/>
  <c r="CL478" i="1"/>
  <c r="CK478" i="1"/>
  <c r="CJ478" i="1"/>
  <c r="CI478" i="1"/>
  <c r="CH478" i="1"/>
  <c r="CM472" i="1"/>
  <c r="CL472" i="1"/>
  <c r="CK472" i="1"/>
  <c r="CJ472" i="1"/>
  <c r="CI472" i="1"/>
  <c r="CH472" i="1"/>
  <c r="CM493" i="1"/>
  <c r="CL493" i="1"/>
  <c r="CK493" i="1"/>
  <c r="CJ493" i="1"/>
  <c r="CI493" i="1"/>
  <c r="CH493" i="1"/>
  <c r="CM465" i="1"/>
  <c r="CL465" i="1"/>
  <c r="CK465" i="1"/>
  <c r="CJ465" i="1"/>
  <c r="CI465" i="1"/>
  <c r="CH465" i="1"/>
  <c r="CM385" i="1"/>
  <c r="CL385" i="1"/>
  <c r="CK385" i="1"/>
  <c r="CJ385" i="1"/>
  <c r="CI385" i="1"/>
  <c r="CH385" i="1"/>
  <c r="CM492" i="1"/>
  <c r="CL492" i="1"/>
  <c r="CK492" i="1"/>
  <c r="CJ492" i="1"/>
  <c r="CI492" i="1"/>
  <c r="CH492" i="1"/>
  <c r="CM486" i="1"/>
  <c r="CL486" i="1"/>
  <c r="CK486" i="1"/>
  <c r="CJ486" i="1"/>
  <c r="CI486" i="1"/>
  <c r="CH486" i="1"/>
  <c r="CM483" i="1"/>
  <c r="CL483" i="1"/>
  <c r="CK483" i="1"/>
  <c r="CJ483" i="1"/>
  <c r="CI483" i="1"/>
  <c r="CH483" i="1"/>
  <c r="CM481" i="1"/>
  <c r="CL481" i="1"/>
  <c r="CK481" i="1"/>
  <c r="CJ481" i="1"/>
  <c r="CI481" i="1"/>
  <c r="CH481" i="1"/>
  <c r="CM470" i="1"/>
  <c r="CL470" i="1"/>
  <c r="CK470" i="1"/>
  <c r="CJ470" i="1"/>
  <c r="CI470" i="1"/>
  <c r="CH470" i="1"/>
  <c r="CM386" i="1"/>
  <c r="CL386" i="1"/>
  <c r="CK386" i="1"/>
  <c r="CJ386" i="1"/>
  <c r="CI386" i="1"/>
  <c r="CH386" i="1"/>
  <c r="CM414" i="1"/>
  <c r="CL414" i="1"/>
  <c r="CK414" i="1"/>
  <c r="CJ414" i="1"/>
  <c r="CI414" i="1"/>
  <c r="CH414" i="1"/>
  <c r="CM477" i="1"/>
  <c r="CL477" i="1"/>
  <c r="CK477" i="1"/>
  <c r="CJ477" i="1"/>
  <c r="CI477" i="1"/>
  <c r="CH477" i="1"/>
  <c r="CM475" i="1"/>
  <c r="CL475" i="1"/>
  <c r="CK475" i="1"/>
  <c r="CJ475" i="1"/>
  <c r="CI475" i="1"/>
  <c r="CH475" i="1"/>
  <c r="CM456" i="1"/>
  <c r="CL456" i="1"/>
  <c r="CK456" i="1"/>
  <c r="CJ456" i="1"/>
  <c r="CI456" i="1"/>
  <c r="CH456" i="1"/>
  <c r="CM449" i="1"/>
  <c r="CL449" i="1"/>
  <c r="CK449" i="1"/>
  <c r="CJ449" i="1"/>
  <c r="CI449" i="1"/>
  <c r="CH449" i="1"/>
  <c r="CM450" i="1"/>
  <c r="CL450" i="1"/>
  <c r="CK450" i="1"/>
  <c r="CJ450" i="1"/>
  <c r="CI450" i="1"/>
  <c r="CH450" i="1"/>
  <c r="CM442" i="1"/>
  <c r="CL442" i="1"/>
  <c r="CK442" i="1"/>
  <c r="CJ442" i="1"/>
  <c r="CI442" i="1"/>
  <c r="CH442" i="1"/>
  <c r="CM440" i="1"/>
  <c r="CL440" i="1"/>
  <c r="CK440" i="1"/>
  <c r="CJ440" i="1"/>
  <c r="CI440" i="1"/>
  <c r="CH440" i="1"/>
  <c r="CM441" i="1"/>
  <c r="CL441" i="1"/>
  <c r="CK441" i="1"/>
  <c r="CJ441" i="1"/>
  <c r="CI441" i="1"/>
  <c r="CH441" i="1"/>
  <c r="CM448" i="1"/>
  <c r="CL448" i="1"/>
  <c r="CK448" i="1"/>
  <c r="CJ448" i="1"/>
  <c r="CI448" i="1"/>
  <c r="CH448" i="1"/>
  <c r="CM498" i="1"/>
  <c r="CL498" i="1"/>
  <c r="CK498" i="1"/>
  <c r="CJ498" i="1"/>
  <c r="CI498" i="1"/>
  <c r="CH498" i="1"/>
  <c r="CM495" i="1"/>
  <c r="CL495" i="1"/>
  <c r="CK495" i="1"/>
  <c r="CJ495" i="1"/>
  <c r="CI495" i="1"/>
  <c r="CH495" i="1"/>
  <c r="CM452" i="1"/>
  <c r="CL452" i="1"/>
  <c r="CK452" i="1"/>
  <c r="CJ452" i="1"/>
  <c r="CI452" i="1"/>
  <c r="CH452" i="1"/>
  <c r="CM446" i="1"/>
  <c r="CL446" i="1"/>
  <c r="CK446" i="1"/>
  <c r="CJ446" i="1"/>
  <c r="CI446" i="1"/>
  <c r="CH446" i="1"/>
  <c r="CM301" i="1"/>
  <c r="CL301" i="1"/>
  <c r="CK301" i="1"/>
  <c r="CJ301" i="1"/>
  <c r="CI301" i="1"/>
  <c r="CH301" i="1"/>
  <c r="CM306" i="1"/>
  <c r="CL306" i="1"/>
  <c r="CK306" i="1"/>
  <c r="CJ306" i="1"/>
  <c r="CI306" i="1"/>
  <c r="CH306" i="1"/>
  <c r="CM319" i="1"/>
  <c r="CL319" i="1"/>
  <c r="CK319" i="1"/>
  <c r="CJ319" i="1"/>
  <c r="CI319" i="1"/>
  <c r="CH319" i="1"/>
  <c r="CM357" i="1"/>
  <c r="CL357" i="1"/>
  <c r="CK357" i="1"/>
  <c r="CJ357" i="1"/>
  <c r="CI357" i="1"/>
  <c r="CH357" i="1"/>
  <c r="CM402" i="1"/>
  <c r="CL402" i="1"/>
  <c r="CK402" i="1"/>
  <c r="CJ402" i="1"/>
  <c r="CI402" i="1"/>
  <c r="CH402" i="1"/>
  <c r="CM416" i="1"/>
  <c r="CL416" i="1"/>
  <c r="CK416" i="1"/>
  <c r="CJ416" i="1"/>
  <c r="CI416" i="1"/>
  <c r="CH416" i="1"/>
  <c r="CM417" i="1"/>
  <c r="CL417" i="1"/>
  <c r="CK417" i="1"/>
  <c r="CJ417" i="1"/>
  <c r="CI417" i="1"/>
  <c r="CH417" i="1"/>
  <c r="CM364" i="1"/>
  <c r="CL364" i="1"/>
  <c r="CK364" i="1"/>
  <c r="CJ364" i="1"/>
  <c r="CI364" i="1"/>
  <c r="CH364" i="1"/>
  <c r="CM294" i="1"/>
  <c r="CL294" i="1"/>
  <c r="CK294" i="1"/>
  <c r="CJ294" i="1"/>
  <c r="CI294" i="1"/>
  <c r="CH294" i="1"/>
  <c r="CM396" i="1"/>
  <c r="CL396" i="1"/>
  <c r="CK396" i="1"/>
  <c r="CJ396" i="1"/>
  <c r="CI396" i="1"/>
  <c r="CH396" i="1"/>
  <c r="CM388" i="1"/>
  <c r="CL388" i="1"/>
  <c r="CK388" i="1"/>
  <c r="CJ388" i="1"/>
  <c r="CI388" i="1"/>
  <c r="CH388" i="1"/>
  <c r="CM325" i="1"/>
  <c r="CL325" i="1"/>
  <c r="CK325" i="1"/>
  <c r="CJ325" i="1"/>
  <c r="CI325" i="1"/>
  <c r="CH325" i="1"/>
  <c r="CM415" i="1"/>
  <c r="CL415" i="1"/>
  <c r="CK415" i="1"/>
  <c r="CJ415" i="1"/>
  <c r="CI415" i="1"/>
  <c r="CH415" i="1"/>
  <c r="CM400" i="1"/>
  <c r="CL400" i="1"/>
  <c r="CK400" i="1"/>
  <c r="CJ400" i="1"/>
  <c r="CI400" i="1"/>
  <c r="CH400" i="1"/>
  <c r="CM428" i="1"/>
  <c r="CL428" i="1"/>
  <c r="CK428" i="1"/>
  <c r="CJ428" i="1"/>
  <c r="CI428" i="1"/>
  <c r="CH428" i="1"/>
  <c r="CM425" i="1"/>
  <c r="CL425" i="1"/>
  <c r="CK425" i="1"/>
  <c r="CJ425" i="1"/>
  <c r="CI425" i="1"/>
  <c r="CH425" i="1"/>
  <c r="CM323" i="1"/>
  <c r="CL323" i="1"/>
  <c r="CK323" i="1"/>
  <c r="CJ323" i="1"/>
  <c r="CI323" i="1"/>
  <c r="CH323" i="1"/>
  <c r="CM395" i="1"/>
  <c r="CL395" i="1"/>
  <c r="CK395" i="1"/>
  <c r="CJ395" i="1"/>
  <c r="CI395" i="1"/>
  <c r="CH395" i="1"/>
  <c r="CM430" i="1"/>
  <c r="CL430" i="1"/>
  <c r="CK430" i="1"/>
  <c r="CJ430" i="1"/>
  <c r="CI430" i="1"/>
  <c r="CH430" i="1"/>
  <c r="CM389" i="1"/>
  <c r="CL389" i="1"/>
  <c r="CK389" i="1"/>
  <c r="CJ389" i="1"/>
  <c r="CI389" i="1"/>
  <c r="CH389" i="1"/>
  <c r="CM387" i="1"/>
  <c r="CL387" i="1"/>
  <c r="CK387" i="1"/>
  <c r="CJ387" i="1"/>
  <c r="CI387" i="1"/>
  <c r="CH387" i="1"/>
  <c r="CM366" i="1"/>
  <c r="CL366" i="1"/>
  <c r="CK366" i="1"/>
  <c r="CJ366" i="1"/>
  <c r="CI366" i="1"/>
  <c r="CH366" i="1"/>
  <c r="CM413" i="1"/>
  <c r="CL413" i="1"/>
  <c r="CK413" i="1"/>
  <c r="CJ413" i="1"/>
  <c r="CI413" i="1"/>
  <c r="CH413" i="1"/>
  <c r="CM355" i="1"/>
  <c r="CL355" i="1"/>
  <c r="CK355" i="1"/>
  <c r="CJ355" i="1"/>
  <c r="CI355" i="1"/>
  <c r="CH355" i="1"/>
  <c r="CM411" i="1"/>
  <c r="CL411" i="1"/>
  <c r="CK411" i="1"/>
  <c r="CJ411" i="1"/>
  <c r="CI411" i="1"/>
  <c r="CH411" i="1"/>
  <c r="CM407" i="1"/>
  <c r="CL407" i="1"/>
  <c r="CK407" i="1"/>
  <c r="CJ407" i="1"/>
  <c r="CI407" i="1"/>
  <c r="CH407" i="1"/>
  <c r="CM321" i="1"/>
  <c r="CL321" i="1"/>
  <c r="CK321" i="1"/>
  <c r="CJ321" i="1"/>
  <c r="CI321" i="1"/>
  <c r="CH321" i="1"/>
  <c r="CM404" i="1"/>
  <c r="CL404" i="1"/>
  <c r="CK404" i="1"/>
  <c r="CJ404" i="1"/>
  <c r="CI404" i="1"/>
  <c r="CH404" i="1"/>
  <c r="CM382" i="1"/>
  <c r="CL382" i="1"/>
  <c r="CK382" i="1"/>
  <c r="CJ382" i="1"/>
  <c r="CI382" i="1"/>
  <c r="CH382" i="1"/>
  <c r="CM394" i="1"/>
  <c r="CL394" i="1"/>
  <c r="CK394" i="1"/>
  <c r="CJ394" i="1"/>
  <c r="CI394" i="1"/>
  <c r="CH394" i="1"/>
  <c r="CM409" i="1"/>
  <c r="CL409" i="1"/>
  <c r="CK409" i="1"/>
  <c r="CJ409" i="1"/>
  <c r="CI409" i="1"/>
  <c r="CH409" i="1"/>
  <c r="CM390" i="1"/>
  <c r="CL390" i="1"/>
  <c r="CK390" i="1"/>
  <c r="CJ390" i="1"/>
  <c r="CI390" i="1"/>
  <c r="CH390" i="1"/>
  <c r="CM420" i="1"/>
  <c r="CL420" i="1"/>
  <c r="CK420" i="1"/>
  <c r="CJ420" i="1"/>
  <c r="CI420" i="1"/>
  <c r="CH420" i="1"/>
  <c r="CM392" i="1"/>
  <c r="CL392" i="1"/>
  <c r="CK392" i="1"/>
  <c r="CJ392" i="1"/>
  <c r="CI392" i="1"/>
  <c r="CH392" i="1"/>
  <c r="CM406" i="1"/>
  <c r="CL406" i="1"/>
  <c r="CK406" i="1"/>
  <c r="CJ406" i="1"/>
  <c r="CI406" i="1"/>
  <c r="CH406" i="1"/>
  <c r="CM401" i="1"/>
  <c r="CL401" i="1"/>
  <c r="CK401" i="1"/>
  <c r="CJ401" i="1"/>
  <c r="CI401" i="1"/>
  <c r="CH401" i="1"/>
  <c r="CM412" i="1"/>
  <c r="CL412" i="1"/>
  <c r="CK412" i="1"/>
  <c r="CJ412" i="1"/>
  <c r="CI412" i="1"/>
  <c r="CH412" i="1"/>
  <c r="CM329" i="1"/>
  <c r="CL329" i="1"/>
  <c r="CK329" i="1"/>
  <c r="CJ329" i="1"/>
  <c r="CI329" i="1"/>
  <c r="CH329" i="1"/>
  <c r="CM419" i="1"/>
  <c r="CL419" i="1"/>
  <c r="CK419" i="1"/>
  <c r="CJ419" i="1"/>
  <c r="CI419" i="1"/>
  <c r="CH419" i="1"/>
  <c r="CM405" i="1"/>
  <c r="CL405" i="1"/>
  <c r="CK405" i="1"/>
  <c r="CJ405" i="1"/>
  <c r="CI405" i="1"/>
  <c r="CH405" i="1"/>
  <c r="CM358" i="1"/>
  <c r="CL358" i="1"/>
  <c r="CK358" i="1"/>
  <c r="CJ358" i="1"/>
  <c r="CI358" i="1"/>
  <c r="CH358" i="1"/>
  <c r="CM356" i="1"/>
  <c r="CL356" i="1"/>
  <c r="CK356" i="1"/>
  <c r="CJ356" i="1"/>
  <c r="CI356" i="1"/>
  <c r="CH356" i="1"/>
  <c r="CM427" i="1"/>
  <c r="CL427" i="1"/>
  <c r="CK427" i="1"/>
  <c r="CJ427" i="1"/>
  <c r="CI427" i="1"/>
  <c r="CH427" i="1"/>
  <c r="CM426" i="1"/>
  <c r="CL426" i="1"/>
  <c r="CK426" i="1"/>
  <c r="CJ426" i="1"/>
  <c r="CI426" i="1"/>
  <c r="CH426" i="1"/>
  <c r="CM423" i="1"/>
  <c r="CL423" i="1"/>
  <c r="CK423" i="1"/>
  <c r="CJ423" i="1"/>
  <c r="CI423" i="1"/>
  <c r="CH423" i="1"/>
  <c r="CM363" i="1"/>
  <c r="CL363" i="1"/>
  <c r="CK363" i="1"/>
  <c r="CJ363" i="1"/>
  <c r="CI363" i="1"/>
  <c r="CH363" i="1"/>
  <c r="CM349" i="1"/>
  <c r="CL349" i="1"/>
  <c r="CK349" i="1"/>
  <c r="CJ349" i="1"/>
  <c r="CI349" i="1"/>
  <c r="CH349" i="1"/>
  <c r="CM365" i="1"/>
  <c r="CL365" i="1"/>
  <c r="CK365" i="1"/>
  <c r="CJ365" i="1"/>
  <c r="CI365" i="1"/>
  <c r="CH365" i="1"/>
  <c r="CM293" i="1"/>
  <c r="CL293" i="1"/>
  <c r="CK293" i="1"/>
  <c r="CJ293" i="1"/>
  <c r="CI293" i="1"/>
  <c r="CH293" i="1"/>
  <c r="CM368" i="1"/>
  <c r="CL368" i="1"/>
  <c r="CK368" i="1"/>
  <c r="CJ368" i="1"/>
  <c r="CI368" i="1"/>
  <c r="CH368" i="1"/>
  <c r="CM367" i="1"/>
  <c r="CL367" i="1"/>
  <c r="CK367" i="1"/>
  <c r="CJ367" i="1"/>
  <c r="CI367" i="1"/>
  <c r="CH367" i="1"/>
  <c r="CM289" i="1"/>
  <c r="CL289" i="1"/>
  <c r="CK289" i="1"/>
  <c r="CJ289" i="1"/>
  <c r="CI289" i="1"/>
  <c r="CH289" i="1"/>
  <c r="CM348" i="1"/>
  <c r="CL348" i="1"/>
  <c r="CK348" i="1"/>
  <c r="CJ348" i="1"/>
  <c r="CI348" i="1"/>
  <c r="CH348" i="1"/>
  <c r="CM359" i="1"/>
  <c r="CL359" i="1"/>
  <c r="CK359" i="1"/>
  <c r="CJ359" i="1"/>
  <c r="CI359" i="1"/>
  <c r="CH359" i="1"/>
  <c r="CM361" i="1"/>
  <c r="CL361" i="1"/>
  <c r="CK361" i="1"/>
  <c r="CJ361" i="1"/>
  <c r="CI361" i="1"/>
  <c r="CH361" i="1"/>
  <c r="CM347" i="1"/>
  <c r="CL347" i="1"/>
  <c r="CK347" i="1"/>
  <c r="CJ347" i="1"/>
  <c r="CI347" i="1"/>
  <c r="CH347" i="1"/>
  <c r="CM346" i="1"/>
  <c r="CL346" i="1"/>
  <c r="CK346" i="1"/>
  <c r="CJ346" i="1"/>
  <c r="CI346" i="1"/>
  <c r="CH346" i="1"/>
  <c r="CM286" i="1"/>
  <c r="CL286" i="1"/>
  <c r="CK286" i="1"/>
  <c r="CJ286" i="1"/>
  <c r="CI286" i="1"/>
  <c r="CH286" i="1"/>
  <c r="CM287" i="1"/>
  <c r="CL287" i="1"/>
  <c r="CK287" i="1"/>
  <c r="CJ287" i="1"/>
  <c r="CI287" i="1"/>
  <c r="CH287" i="1"/>
  <c r="CM345" i="1"/>
  <c r="CL345" i="1"/>
  <c r="CK345" i="1"/>
  <c r="CJ345" i="1"/>
  <c r="CI345" i="1"/>
  <c r="CH345" i="1"/>
  <c r="CM362" i="1"/>
  <c r="CL362" i="1"/>
  <c r="CK362" i="1"/>
  <c r="CJ362" i="1"/>
  <c r="CI362" i="1"/>
  <c r="CH362" i="1"/>
  <c r="CM313" i="1"/>
  <c r="CL313" i="1"/>
  <c r="CK313" i="1"/>
  <c r="CJ313" i="1"/>
  <c r="CI313" i="1"/>
  <c r="CH313" i="1"/>
  <c r="CM291" i="1"/>
  <c r="CL291" i="1"/>
  <c r="CK291" i="1"/>
  <c r="CJ291" i="1"/>
  <c r="CI291" i="1"/>
  <c r="CH291" i="1"/>
  <c r="CM283" i="1"/>
  <c r="CL283" i="1"/>
  <c r="CK283" i="1"/>
  <c r="CJ283" i="1"/>
  <c r="CI283" i="1"/>
  <c r="CH283" i="1"/>
  <c r="CM207" i="1"/>
  <c r="CL207" i="1"/>
  <c r="CK207" i="1"/>
  <c r="CJ207" i="1"/>
  <c r="CI207" i="1"/>
  <c r="CH207" i="1"/>
  <c r="CM311" i="1"/>
  <c r="CL311" i="1"/>
  <c r="CK311" i="1"/>
  <c r="CJ311" i="1"/>
  <c r="CI311" i="1"/>
  <c r="CH311" i="1"/>
  <c r="CM332" i="1"/>
  <c r="CL332" i="1"/>
  <c r="CK332" i="1"/>
  <c r="CJ332" i="1"/>
  <c r="CI332" i="1"/>
  <c r="CH332" i="1"/>
  <c r="CM209" i="1"/>
  <c r="CL209" i="1"/>
  <c r="CK209" i="1"/>
  <c r="CJ209" i="1"/>
  <c r="CI209" i="1"/>
  <c r="CH209" i="1"/>
  <c r="CM210" i="1"/>
  <c r="CL210" i="1"/>
  <c r="CK210" i="1"/>
  <c r="CJ210" i="1"/>
  <c r="CI210" i="1"/>
  <c r="CH210" i="1"/>
  <c r="CM234" i="1"/>
  <c r="CL234" i="1"/>
  <c r="CK234" i="1"/>
  <c r="CJ234" i="1"/>
  <c r="CI234" i="1"/>
  <c r="CH234" i="1"/>
  <c r="CM305" i="1"/>
  <c r="CL305" i="1"/>
  <c r="CK305" i="1"/>
  <c r="CJ305" i="1"/>
  <c r="CI305" i="1"/>
  <c r="CH305" i="1"/>
  <c r="CM314" i="1"/>
  <c r="CL314" i="1"/>
  <c r="CK314" i="1"/>
  <c r="CJ314" i="1"/>
  <c r="CI314" i="1"/>
  <c r="CH314" i="1"/>
  <c r="CM221" i="1"/>
  <c r="CL221" i="1"/>
  <c r="CK221" i="1"/>
  <c r="CJ221" i="1"/>
  <c r="CI221" i="1"/>
  <c r="CH221" i="1"/>
  <c r="CM335" i="1"/>
  <c r="CL335" i="1"/>
  <c r="CK335" i="1"/>
  <c r="CJ335" i="1"/>
  <c r="CI335" i="1"/>
  <c r="CH335" i="1"/>
  <c r="CM295" i="1"/>
  <c r="CL295" i="1"/>
  <c r="CK295" i="1"/>
  <c r="CJ295" i="1"/>
  <c r="CI295" i="1"/>
  <c r="CH295" i="1"/>
  <c r="CM330" i="1"/>
  <c r="CL330" i="1"/>
  <c r="CK330" i="1"/>
  <c r="CJ330" i="1"/>
  <c r="CI330" i="1"/>
  <c r="CH330" i="1"/>
  <c r="CM328" i="1"/>
  <c r="CL328" i="1"/>
  <c r="CK328" i="1"/>
  <c r="CJ328" i="1"/>
  <c r="CI328" i="1"/>
  <c r="CH328" i="1"/>
  <c r="CM322" i="1"/>
  <c r="CL322" i="1"/>
  <c r="CK322" i="1"/>
  <c r="CJ322" i="1"/>
  <c r="CI322" i="1"/>
  <c r="CH322" i="1"/>
  <c r="CM317" i="1"/>
  <c r="CL317" i="1"/>
  <c r="CK317" i="1"/>
  <c r="CJ317" i="1"/>
  <c r="CI317" i="1"/>
  <c r="CH317" i="1"/>
  <c r="CM316" i="1"/>
  <c r="CL316" i="1"/>
  <c r="CK316" i="1"/>
  <c r="CJ316" i="1"/>
  <c r="CI316" i="1"/>
  <c r="CH316" i="1"/>
  <c r="CM315" i="1"/>
  <c r="CL315" i="1"/>
  <c r="CK315" i="1"/>
  <c r="CJ315" i="1"/>
  <c r="CI315" i="1"/>
  <c r="CH315" i="1"/>
  <c r="CM312" i="1"/>
  <c r="CL312" i="1"/>
  <c r="CK312" i="1"/>
  <c r="CJ312" i="1"/>
  <c r="CI312" i="1"/>
  <c r="CH312" i="1"/>
  <c r="CM218" i="1"/>
  <c r="CL218" i="1"/>
  <c r="CK218" i="1"/>
  <c r="CJ218" i="1"/>
  <c r="CI218" i="1"/>
  <c r="CH218" i="1"/>
  <c r="CM327" i="1"/>
  <c r="CL327" i="1"/>
  <c r="CK327" i="1"/>
  <c r="CJ327" i="1"/>
  <c r="CI327" i="1"/>
  <c r="CH327" i="1"/>
  <c r="CM302" i="1"/>
  <c r="CL302" i="1"/>
  <c r="CK302" i="1"/>
  <c r="CJ302" i="1"/>
  <c r="CI302" i="1"/>
  <c r="CH302" i="1"/>
  <c r="CM296" i="1"/>
  <c r="CL296" i="1"/>
  <c r="CK296" i="1"/>
  <c r="CJ296" i="1"/>
  <c r="CI296" i="1"/>
  <c r="CH296" i="1"/>
  <c r="CM308" i="1"/>
  <c r="CL308" i="1"/>
  <c r="CK308" i="1"/>
  <c r="CJ308" i="1"/>
  <c r="CI308" i="1"/>
  <c r="CH308" i="1"/>
  <c r="CM309" i="1"/>
  <c r="CL309" i="1"/>
  <c r="CK309" i="1"/>
  <c r="CJ309" i="1"/>
  <c r="CI309" i="1"/>
  <c r="CH309" i="1"/>
  <c r="CM326" i="1"/>
  <c r="CL326" i="1"/>
  <c r="CK326" i="1"/>
  <c r="CJ326" i="1"/>
  <c r="CI326" i="1"/>
  <c r="CH326" i="1"/>
  <c r="CM320" i="1"/>
  <c r="CL320" i="1"/>
  <c r="CK320" i="1"/>
  <c r="CJ320" i="1"/>
  <c r="CI320" i="1"/>
  <c r="CH320" i="1"/>
  <c r="CM333" i="1"/>
  <c r="CL333" i="1"/>
  <c r="CK333" i="1"/>
  <c r="CJ333" i="1"/>
  <c r="CI333" i="1"/>
  <c r="CH333" i="1"/>
  <c r="CM307" i="1"/>
  <c r="CL307" i="1"/>
  <c r="CK307" i="1"/>
  <c r="CJ307" i="1"/>
  <c r="CI307" i="1"/>
  <c r="CH307" i="1"/>
  <c r="CM229" i="1"/>
  <c r="CL229" i="1"/>
  <c r="CK229" i="1"/>
  <c r="CJ229" i="1"/>
  <c r="CI229" i="1"/>
  <c r="CH229" i="1"/>
  <c r="CM304" i="1"/>
  <c r="CL304" i="1"/>
  <c r="CK304" i="1"/>
  <c r="CJ304" i="1"/>
  <c r="CI304" i="1"/>
  <c r="CH304" i="1"/>
  <c r="CM303" i="1"/>
  <c r="CL303" i="1"/>
  <c r="CK303" i="1"/>
  <c r="CJ303" i="1"/>
  <c r="CI303" i="1"/>
  <c r="CH303" i="1"/>
  <c r="CM324" i="1"/>
  <c r="CL324" i="1"/>
  <c r="CK324" i="1"/>
  <c r="CJ324" i="1"/>
  <c r="CI324" i="1"/>
  <c r="CH324" i="1"/>
  <c r="CM224" i="1"/>
  <c r="CL224" i="1"/>
  <c r="CK224" i="1"/>
  <c r="CJ224" i="1"/>
  <c r="CI224" i="1"/>
  <c r="CH224" i="1"/>
  <c r="CM310" i="1"/>
  <c r="CL310" i="1"/>
  <c r="CK310" i="1"/>
  <c r="CJ310" i="1"/>
  <c r="CI310" i="1"/>
  <c r="CH310" i="1"/>
  <c r="CM331" i="1"/>
  <c r="CL331" i="1"/>
  <c r="CK331" i="1"/>
  <c r="CJ331" i="1"/>
  <c r="CI331" i="1"/>
  <c r="CH331" i="1"/>
  <c r="CM279" i="1"/>
  <c r="CL279" i="1"/>
  <c r="CK279" i="1"/>
  <c r="CJ279" i="1"/>
  <c r="CI279" i="1"/>
  <c r="CH279" i="1"/>
  <c r="CM290" i="1"/>
  <c r="CL290" i="1"/>
  <c r="CK290" i="1"/>
  <c r="CJ290" i="1"/>
  <c r="CI290" i="1"/>
  <c r="CH290" i="1"/>
  <c r="CM292" i="1"/>
  <c r="CL292" i="1"/>
  <c r="CK292" i="1"/>
  <c r="CJ292" i="1"/>
  <c r="CI292" i="1"/>
  <c r="CH292" i="1"/>
  <c r="CM280" i="1"/>
  <c r="CL280" i="1"/>
  <c r="CK280" i="1"/>
  <c r="CJ280" i="1"/>
  <c r="CI280" i="1"/>
  <c r="CH280" i="1"/>
  <c r="CM288" i="1"/>
  <c r="CL288" i="1"/>
  <c r="CK288" i="1"/>
  <c r="CJ288" i="1"/>
  <c r="CI288" i="1"/>
  <c r="CH288" i="1"/>
  <c r="CM282" i="1"/>
  <c r="CL282" i="1"/>
  <c r="CK282" i="1"/>
  <c r="CJ282" i="1"/>
  <c r="CI282" i="1"/>
  <c r="CH282" i="1"/>
  <c r="CM281" i="1"/>
  <c r="CL281" i="1"/>
  <c r="CK281" i="1"/>
  <c r="CJ281" i="1"/>
  <c r="CI281" i="1"/>
  <c r="CH281" i="1"/>
  <c r="CM318" i="1"/>
  <c r="CL318" i="1"/>
  <c r="CK318" i="1"/>
  <c r="CJ318" i="1"/>
  <c r="CI318" i="1"/>
  <c r="CH318" i="1"/>
  <c r="CM334" i="1"/>
  <c r="CL334" i="1"/>
  <c r="CK334" i="1"/>
  <c r="CJ334" i="1"/>
  <c r="CI334" i="1"/>
  <c r="CH334" i="1"/>
  <c r="CM220" i="1"/>
  <c r="CL220" i="1"/>
  <c r="CK220" i="1"/>
  <c r="CJ220" i="1"/>
  <c r="CI220" i="1"/>
  <c r="CH220" i="1"/>
  <c r="CM214" i="1"/>
  <c r="CL214" i="1"/>
  <c r="CK214" i="1"/>
  <c r="CJ214" i="1"/>
  <c r="CI214" i="1"/>
  <c r="CH214" i="1"/>
  <c r="CM164" i="1"/>
  <c r="CL164" i="1"/>
  <c r="CK164" i="1"/>
  <c r="CJ164" i="1"/>
  <c r="CI164" i="1"/>
  <c r="CH164" i="1"/>
  <c r="CM166" i="1"/>
  <c r="CL166" i="1"/>
  <c r="CK166" i="1"/>
  <c r="CJ166" i="1"/>
  <c r="CI166" i="1"/>
  <c r="CH166" i="1"/>
  <c r="CM227" i="1"/>
  <c r="CL227" i="1"/>
  <c r="CK227" i="1"/>
  <c r="CJ227" i="1"/>
  <c r="CI227" i="1"/>
  <c r="CH227" i="1"/>
  <c r="CM216" i="1"/>
  <c r="CL216" i="1"/>
  <c r="CK216" i="1"/>
  <c r="CJ216" i="1"/>
  <c r="CI216" i="1"/>
  <c r="CH216" i="1"/>
  <c r="CM219" i="1"/>
  <c r="CL219" i="1"/>
  <c r="CK219" i="1"/>
  <c r="CJ219" i="1"/>
  <c r="CI219" i="1"/>
  <c r="CH219" i="1"/>
  <c r="CM208" i="1"/>
  <c r="CL208" i="1"/>
  <c r="CK208" i="1"/>
  <c r="CJ208" i="1"/>
  <c r="CI208" i="1"/>
  <c r="CH208" i="1"/>
  <c r="CM232" i="1"/>
  <c r="CL232" i="1"/>
  <c r="CK232" i="1"/>
  <c r="CJ232" i="1"/>
  <c r="CI232" i="1"/>
  <c r="CH232" i="1"/>
  <c r="CM231" i="1"/>
  <c r="CL231" i="1"/>
  <c r="CK231" i="1"/>
  <c r="CJ231" i="1"/>
  <c r="CI231" i="1"/>
  <c r="CH231" i="1"/>
  <c r="CM230" i="1"/>
  <c r="CL230" i="1"/>
  <c r="CK230" i="1"/>
  <c r="CJ230" i="1"/>
  <c r="CI230" i="1"/>
  <c r="CH230" i="1"/>
  <c r="CM228" i="1"/>
  <c r="CL228" i="1"/>
  <c r="CK228" i="1"/>
  <c r="CJ228" i="1"/>
  <c r="CI228" i="1"/>
  <c r="CH228" i="1"/>
  <c r="CM167" i="1"/>
  <c r="CL167" i="1"/>
  <c r="CK167" i="1"/>
  <c r="CJ167" i="1"/>
  <c r="CI167" i="1"/>
  <c r="CH167" i="1"/>
  <c r="CM159" i="1"/>
  <c r="CL159" i="1"/>
  <c r="CK159" i="1"/>
  <c r="CJ159" i="1"/>
  <c r="CI159" i="1"/>
  <c r="CH159" i="1"/>
  <c r="CM213" i="1"/>
  <c r="CL213" i="1"/>
  <c r="CK213" i="1"/>
  <c r="CJ213" i="1"/>
  <c r="CI213" i="1"/>
  <c r="CH213" i="1"/>
  <c r="CM206" i="1"/>
  <c r="CL206" i="1"/>
  <c r="CK206" i="1"/>
  <c r="CJ206" i="1"/>
  <c r="CI206" i="1"/>
  <c r="CH206" i="1"/>
  <c r="CM212" i="1"/>
  <c r="CL212" i="1"/>
  <c r="CK212" i="1"/>
  <c r="CJ212" i="1"/>
  <c r="CI212" i="1"/>
  <c r="CH212" i="1"/>
  <c r="CM225" i="1"/>
  <c r="CL225" i="1"/>
  <c r="CK225" i="1"/>
  <c r="CJ225" i="1"/>
  <c r="CI225" i="1"/>
  <c r="CH225" i="1"/>
  <c r="CM222" i="1"/>
  <c r="CL222" i="1"/>
  <c r="CK222" i="1"/>
  <c r="CJ222" i="1"/>
  <c r="CI222" i="1"/>
  <c r="CH222" i="1"/>
  <c r="CM238" i="1"/>
  <c r="CL238" i="1"/>
  <c r="CK238" i="1"/>
  <c r="CJ238" i="1"/>
  <c r="CI238" i="1"/>
  <c r="CH238" i="1"/>
  <c r="CM236" i="1"/>
  <c r="CL236" i="1"/>
  <c r="CK236" i="1"/>
  <c r="CJ236" i="1"/>
  <c r="CI236" i="1"/>
  <c r="CH236" i="1"/>
  <c r="CM215" i="1"/>
  <c r="CL215" i="1"/>
  <c r="CK215" i="1"/>
  <c r="CJ215" i="1"/>
  <c r="CI215" i="1"/>
  <c r="CH215" i="1"/>
  <c r="CM233" i="1"/>
  <c r="CL233" i="1"/>
  <c r="CK233" i="1"/>
  <c r="CJ233" i="1"/>
  <c r="CI233" i="1"/>
  <c r="CH233" i="1"/>
  <c r="CM223" i="1"/>
  <c r="CL223" i="1"/>
  <c r="CK223" i="1"/>
  <c r="CJ223" i="1"/>
  <c r="CI223" i="1"/>
  <c r="CH223" i="1"/>
  <c r="CM235" i="1"/>
  <c r="CL235" i="1"/>
  <c r="CK235" i="1"/>
  <c r="CJ235" i="1"/>
  <c r="CI235" i="1"/>
  <c r="CH235" i="1"/>
  <c r="CM226" i="1"/>
  <c r="CL226" i="1"/>
  <c r="CK226" i="1"/>
  <c r="CJ226" i="1"/>
  <c r="CI226" i="1"/>
  <c r="CH226" i="1"/>
  <c r="CM204" i="1"/>
  <c r="CL204" i="1"/>
  <c r="CK204" i="1"/>
  <c r="CJ204" i="1"/>
  <c r="CI204" i="1"/>
  <c r="CH204" i="1"/>
  <c r="CM217" i="1"/>
  <c r="CL217" i="1"/>
  <c r="CK217" i="1"/>
  <c r="CJ217" i="1"/>
  <c r="CI217" i="1"/>
  <c r="CH217" i="1"/>
  <c r="CM205" i="1"/>
  <c r="CL205" i="1"/>
  <c r="CK205" i="1"/>
  <c r="CJ205" i="1"/>
  <c r="CI205" i="1"/>
  <c r="CH205" i="1"/>
  <c r="CM199" i="1"/>
  <c r="CL199" i="1"/>
  <c r="CK199" i="1"/>
  <c r="CJ199" i="1"/>
  <c r="CI199" i="1"/>
  <c r="CH199" i="1"/>
  <c r="CM202" i="1"/>
  <c r="CL202" i="1"/>
  <c r="CK202" i="1"/>
  <c r="CJ202" i="1"/>
  <c r="CI202" i="1"/>
  <c r="CH202" i="1"/>
  <c r="CM198" i="1"/>
  <c r="CL198" i="1"/>
  <c r="CK198" i="1"/>
  <c r="CJ198" i="1"/>
  <c r="CI198" i="1"/>
  <c r="CH198" i="1"/>
  <c r="CM201" i="1"/>
  <c r="CL201" i="1"/>
  <c r="CK201" i="1"/>
  <c r="CJ201" i="1"/>
  <c r="CI201" i="1"/>
  <c r="CH201" i="1"/>
  <c r="CM200" i="1"/>
  <c r="CL200" i="1"/>
  <c r="CK200" i="1"/>
  <c r="CJ200" i="1"/>
  <c r="CI200" i="1"/>
  <c r="CH200" i="1"/>
  <c r="CM171" i="1"/>
  <c r="CL171" i="1"/>
  <c r="CK171" i="1"/>
  <c r="CJ171" i="1"/>
  <c r="CI171" i="1"/>
  <c r="CH171" i="1"/>
  <c r="CM172" i="1"/>
  <c r="CL172" i="1"/>
  <c r="CK172" i="1"/>
  <c r="CJ172" i="1"/>
  <c r="CI172" i="1"/>
  <c r="CH172" i="1"/>
  <c r="CM130" i="1"/>
  <c r="CL130" i="1"/>
  <c r="CK130" i="1"/>
  <c r="CJ130" i="1"/>
  <c r="CI130" i="1"/>
  <c r="CH130" i="1"/>
  <c r="CM124" i="1"/>
  <c r="CL124" i="1"/>
  <c r="CK124" i="1"/>
  <c r="CJ124" i="1"/>
  <c r="CI124" i="1"/>
  <c r="CH124" i="1"/>
  <c r="CM158" i="1"/>
  <c r="CL158" i="1"/>
  <c r="CK158" i="1"/>
  <c r="CJ158" i="1"/>
  <c r="CI158" i="1"/>
  <c r="CH158" i="1"/>
  <c r="CM127" i="1"/>
  <c r="CL127" i="1"/>
  <c r="CK127" i="1"/>
  <c r="CJ127" i="1"/>
  <c r="CI127" i="1"/>
  <c r="CH127" i="1"/>
  <c r="CM165" i="1"/>
  <c r="CL165" i="1"/>
  <c r="CK165" i="1"/>
  <c r="CJ165" i="1"/>
  <c r="CI165" i="1"/>
  <c r="CH165" i="1"/>
  <c r="CM170" i="1"/>
  <c r="CL170" i="1"/>
  <c r="CK170" i="1"/>
  <c r="CJ170" i="1"/>
  <c r="CI170" i="1"/>
  <c r="CH170" i="1"/>
  <c r="CM154" i="1"/>
  <c r="CL154" i="1"/>
  <c r="CK154" i="1"/>
  <c r="CJ154" i="1"/>
  <c r="CI154" i="1"/>
  <c r="CH154" i="1"/>
  <c r="CM150" i="1"/>
  <c r="CL150" i="1"/>
  <c r="CK150" i="1"/>
  <c r="CJ150" i="1"/>
  <c r="CI150" i="1"/>
  <c r="CH150" i="1"/>
  <c r="CM153" i="1"/>
  <c r="CL153" i="1"/>
  <c r="CK153" i="1"/>
  <c r="CJ153" i="1"/>
  <c r="CI153" i="1"/>
  <c r="CH153" i="1"/>
  <c r="CM125" i="1"/>
  <c r="CL125" i="1"/>
  <c r="CK125" i="1"/>
  <c r="CJ125" i="1"/>
  <c r="CI125" i="1"/>
  <c r="CH125" i="1"/>
  <c r="CM94" i="1"/>
  <c r="CL94" i="1"/>
  <c r="CK94" i="1"/>
  <c r="CJ94" i="1"/>
  <c r="CI94" i="1"/>
  <c r="CH94" i="1"/>
  <c r="CM99" i="1"/>
  <c r="CL99" i="1"/>
  <c r="CK99" i="1"/>
  <c r="CJ99" i="1"/>
  <c r="CI99" i="1"/>
  <c r="CH99" i="1"/>
  <c r="CM128" i="1"/>
  <c r="CL128" i="1"/>
  <c r="CK128" i="1"/>
  <c r="CJ128" i="1"/>
  <c r="CI128" i="1"/>
  <c r="CH128" i="1"/>
  <c r="CM126" i="1"/>
  <c r="CL126" i="1"/>
  <c r="CK126" i="1"/>
  <c r="CJ126" i="1"/>
  <c r="CI126" i="1"/>
  <c r="CH126" i="1"/>
  <c r="CM100" i="1"/>
  <c r="CL100" i="1"/>
  <c r="CK100" i="1"/>
  <c r="CJ100" i="1"/>
  <c r="CI100" i="1"/>
  <c r="CH100" i="1"/>
  <c r="CM123" i="1"/>
  <c r="CL123" i="1"/>
  <c r="CK123" i="1"/>
  <c r="CJ123" i="1"/>
  <c r="CI123" i="1"/>
  <c r="CH123" i="1"/>
  <c r="CM98" i="1"/>
  <c r="CL98" i="1"/>
  <c r="CK98" i="1"/>
  <c r="CJ98" i="1"/>
  <c r="CI98" i="1"/>
  <c r="CH98" i="1"/>
  <c r="CM239" i="1"/>
  <c r="CL239" i="1"/>
  <c r="CK239" i="1"/>
  <c r="CJ239" i="1"/>
  <c r="CI239" i="1"/>
  <c r="CH239" i="1"/>
  <c r="CM253" i="1"/>
  <c r="CL253" i="1"/>
  <c r="CK253" i="1"/>
  <c r="CJ253" i="1"/>
  <c r="CI253" i="1"/>
  <c r="CH253" i="1"/>
  <c r="CM245" i="1"/>
  <c r="CL245" i="1"/>
  <c r="CK245" i="1"/>
  <c r="CJ245" i="1"/>
  <c r="CI245" i="1"/>
  <c r="CH245" i="1"/>
  <c r="CM257" i="1"/>
  <c r="CL257" i="1"/>
  <c r="CK257" i="1"/>
  <c r="CJ257" i="1"/>
  <c r="CI257" i="1"/>
  <c r="CH257" i="1"/>
  <c r="CM264" i="1"/>
  <c r="CL264" i="1"/>
  <c r="CK264" i="1"/>
  <c r="CJ264" i="1"/>
  <c r="CI264" i="1"/>
  <c r="CH264" i="1"/>
  <c r="CM88" i="1"/>
  <c r="CL88" i="1"/>
  <c r="CK88" i="1"/>
  <c r="CJ88" i="1"/>
  <c r="CI88" i="1"/>
  <c r="CH88" i="1"/>
  <c r="CM96" i="1"/>
  <c r="CL96" i="1"/>
  <c r="CK96" i="1"/>
  <c r="CJ96" i="1"/>
  <c r="CI96" i="1"/>
  <c r="CH96" i="1"/>
  <c r="CM176" i="1"/>
  <c r="CL176" i="1"/>
  <c r="CK176" i="1"/>
  <c r="CJ176" i="1"/>
  <c r="CI176" i="1"/>
  <c r="CH176" i="1"/>
  <c r="CM175" i="1"/>
  <c r="CL175" i="1"/>
  <c r="CK175" i="1"/>
  <c r="CJ175" i="1"/>
  <c r="CI175" i="1"/>
  <c r="CH175" i="1"/>
  <c r="CM174" i="1"/>
  <c r="CL174" i="1"/>
  <c r="CK174" i="1"/>
  <c r="CJ174" i="1"/>
  <c r="CI174" i="1"/>
  <c r="CH174" i="1"/>
  <c r="CM179" i="1"/>
  <c r="CL179" i="1"/>
  <c r="CK179" i="1"/>
  <c r="CJ179" i="1"/>
  <c r="CI179" i="1"/>
  <c r="CH179" i="1"/>
  <c r="CM591" i="1"/>
  <c r="CL591" i="1"/>
  <c r="CK591" i="1"/>
  <c r="CJ591" i="1"/>
  <c r="CI591" i="1"/>
  <c r="CH591" i="1"/>
  <c r="CM589" i="1"/>
  <c r="CL589" i="1"/>
  <c r="CK589" i="1"/>
  <c r="CJ589" i="1"/>
  <c r="CI589" i="1"/>
  <c r="CH589" i="1"/>
  <c r="CM590" i="1"/>
  <c r="CL590" i="1"/>
  <c r="CK590" i="1"/>
  <c r="CJ590" i="1"/>
  <c r="CI590" i="1"/>
  <c r="CH590" i="1"/>
  <c r="CM588" i="1"/>
  <c r="CL588" i="1"/>
  <c r="CK588" i="1"/>
  <c r="CJ588" i="1"/>
  <c r="CI588" i="1"/>
  <c r="CH588" i="1"/>
  <c r="CM585" i="1"/>
  <c r="CL585" i="1"/>
  <c r="CK585" i="1"/>
  <c r="CJ585" i="1"/>
  <c r="CI585" i="1"/>
  <c r="CH585" i="1"/>
  <c r="CM587" i="1"/>
  <c r="CL587" i="1"/>
  <c r="CK587" i="1"/>
  <c r="CJ587" i="1"/>
  <c r="CI587" i="1"/>
  <c r="CH587" i="1"/>
  <c r="CM500" i="1"/>
  <c r="CL500" i="1"/>
  <c r="CK500" i="1"/>
  <c r="CJ500" i="1"/>
  <c r="CI500" i="1"/>
  <c r="CH500" i="1"/>
  <c r="CM501" i="1"/>
  <c r="CL501" i="1"/>
  <c r="CK501" i="1"/>
  <c r="CJ501" i="1"/>
  <c r="CI501" i="1"/>
  <c r="CH501" i="1"/>
  <c r="CM338" i="1"/>
  <c r="CL338" i="1"/>
  <c r="CK338" i="1"/>
  <c r="CJ338" i="1"/>
  <c r="CI338" i="1"/>
  <c r="CH338" i="1"/>
  <c r="CM438" i="1"/>
  <c r="CL438" i="1"/>
  <c r="CK438" i="1"/>
  <c r="CJ438" i="1"/>
  <c r="CI438" i="1"/>
  <c r="CH438" i="1"/>
  <c r="CM339" i="1"/>
  <c r="CL339" i="1"/>
  <c r="CK339" i="1"/>
  <c r="CJ339" i="1"/>
  <c r="CI339" i="1"/>
  <c r="CH339" i="1"/>
  <c r="CM342" i="1"/>
  <c r="CL342" i="1"/>
  <c r="CK342" i="1"/>
  <c r="CJ342" i="1"/>
  <c r="CI342" i="1"/>
  <c r="CH342" i="1"/>
  <c r="CM344" i="1"/>
  <c r="CL344" i="1"/>
  <c r="CK344" i="1"/>
  <c r="CJ344" i="1"/>
  <c r="CI344" i="1"/>
  <c r="CH344" i="1"/>
  <c r="CM433" i="1"/>
  <c r="CL433" i="1"/>
  <c r="CK433" i="1"/>
  <c r="CJ433" i="1"/>
  <c r="CI433" i="1"/>
  <c r="CH433" i="1"/>
  <c r="CM340" i="1"/>
  <c r="CL340" i="1"/>
  <c r="CK340" i="1"/>
  <c r="CJ340" i="1"/>
  <c r="CI340" i="1"/>
  <c r="CH340" i="1"/>
  <c r="CM341" i="1"/>
  <c r="CL341" i="1"/>
  <c r="CK341" i="1"/>
  <c r="CJ341" i="1"/>
  <c r="CI341" i="1"/>
  <c r="CH341" i="1"/>
  <c r="CM275" i="1"/>
  <c r="CL275" i="1"/>
  <c r="CK275" i="1"/>
  <c r="CJ275" i="1"/>
  <c r="CI275" i="1"/>
  <c r="CH275" i="1"/>
  <c r="CM343" i="1"/>
  <c r="CL343" i="1"/>
  <c r="CK343" i="1"/>
  <c r="CJ343" i="1"/>
  <c r="CI343" i="1"/>
  <c r="CH343" i="1"/>
  <c r="CM273" i="1"/>
  <c r="CL273" i="1"/>
  <c r="CK273" i="1"/>
  <c r="CJ273" i="1"/>
  <c r="CI273" i="1"/>
  <c r="CH273" i="1"/>
  <c r="CM277" i="1"/>
  <c r="CL277" i="1"/>
  <c r="CK277" i="1"/>
  <c r="CJ277" i="1"/>
  <c r="CI277" i="1"/>
  <c r="CH277" i="1"/>
  <c r="CM276" i="1"/>
  <c r="CL276" i="1"/>
  <c r="CK276" i="1"/>
  <c r="CJ276" i="1"/>
  <c r="CI276" i="1"/>
  <c r="CH276" i="1"/>
  <c r="CM278" i="1"/>
  <c r="CL278" i="1"/>
  <c r="CK278" i="1"/>
  <c r="CJ278" i="1"/>
  <c r="CI278" i="1"/>
  <c r="CH278" i="1"/>
  <c r="CM197" i="1"/>
  <c r="CL197" i="1"/>
  <c r="CK197" i="1"/>
  <c r="CJ197" i="1"/>
  <c r="CI197" i="1"/>
  <c r="CH197" i="1"/>
  <c r="CM567" i="1"/>
  <c r="CL567" i="1"/>
  <c r="CK567" i="1"/>
  <c r="CJ567" i="1"/>
  <c r="CI567" i="1"/>
  <c r="CH567" i="1"/>
  <c r="CM564" i="1"/>
  <c r="CL564" i="1"/>
  <c r="CK564" i="1"/>
  <c r="CJ564" i="1"/>
  <c r="CI564" i="1"/>
  <c r="CH564" i="1"/>
  <c r="CM519" i="1"/>
  <c r="CL519" i="1"/>
  <c r="CK519" i="1"/>
  <c r="CJ519" i="1"/>
  <c r="CI519" i="1"/>
  <c r="CH519" i="1"/>
  <c r="CM274" i="1"/>
  <c r="CL274" i="1"/>
  <c r="CK274" i="1"/>
  <c r="CJ274" i="1"/>
  <c r="CI274" i="1"/>
  <c r="CH274" i="1"/>
  <c r="CM271" i="1"/>
  <c r="CL271" i="1"/>
  <c r="CK271" i="1"/>
  <c r="CJ271" i="1"/>
  <c r="CI271" i="1"/>
  <c r="CH271" i="1"/>
  <c r="CM577" i="1"/>
  <c r="CL577" i="1"/>
  <c r="CK577" i="1"/>
  <c r="CJ577" i="1"/>
  <c r="CI577" i="1"/>
  <c r="CH577" i="1"/>
  <c r="CM138" i="1"/>
  <c r="CL138" i="1"/>
  <c r="CK138" i="1"/>
  <c r="CJ138" i="1"/>
  <c r="CI138" i="1"/>
  <c r="CH138" i="1"/>
  <c r="CM139" i="1"/>
  <c r="CL139" i="1"/>
  <c r="CK139" i="1"/>
  <c r="CJ139" i="1"/>
  <c r="CI139" i="1"/>
  <c r="CH139" i="1"/>
  <c r="CM444" i="1"/>
  <c r="CL444" i="1"/>
  <c r="CK444" i="1"/>
  <c r="CJ444" i="1"/>
  <c r="CI444" i="1"/>
  <c r="CH444" i="1"/>
  <c r="CM137" i="1"/>
  <c r="CL137" i="1"/>
  <c r="CK137" i="1"/>
  <c r="CJ137" i="1"/>
  <c r="CI137" i="1"/>
  <c r="CH137" i="1"/>
  <c r="CM192" i="1"/>
  <c r="CL192" i="1"/>
  <c r="CK192" i="1"/>
  <c r="CJ192" i="1"/>
  <c r="CI192" i="1"/>
  <c r="CH192" i="1"/>
  <c r="CM457" i="1"/>
  <c r="CL457" i="1"/>
  <c r="CK457" i="1"/>
  <c r="CJ457" i="1"/>
  <c r="CI457" i="1"/>
  <c r="CH457" i="1"/>
  <c r="CM196" i="1"/>
  <c r="CL196" i="1"/>
  <c r="CK196" i="1"/>
  <c r="CJ196" i="1"/>
  <c r="CI196" i="1"/>
  <c r="CH196" i="1"/>
  <c r="CM195" i="1"/>
  <c r="CL195" i="1"/>
  <c r="CK195" i="1"/>
  <c r="CJ195" i="1"/>
  <c r="CI195" i="1"/>
  <c r="CH195" i="1"/>
  <c r="CM194" i="1"/>
  <c r="CL194" i="1"/>
  <c r="CK194" i="1"/>
  <c r="CJ194" i="1"/>
  <c r="CI194" i="1"/>
  <c r="CH194" i="1"/>
  <c r="CM144" i="1"/>
  <c r="CL144" i="1"/>
  <c r="CK144" i="1"/>
  <c r="CJ144" i="1"/>
  <c r="CI144" i="1"/>
  <c r="CH144" i="1"/>
  <c r="CM185" i="1"/>
  <c r="CL185" i="1"/>
  <c r="CK185" i="1"/>
  <c r="CJ185" i="1"/>
  <c r="CI185" i="1"/>
  <c r="CH185" i="1"/>
  <c r="CM186" i="1"/>
  <c r="CL186" i="1"/>
  <c r="CK186" i="1"/>
  <c r="CJ186" i="1"/>
  <c r="CI186" i="1"/>
  <c r="CH186" i="1"/>
  <c r="CM193" i="1"/>
  <c r="CL193" i="1"/>
  <c r="CK193" i="1"/>
  <c r="CJ193" i="1"/>
  <c r="CI193" i="1"/>
  <c r="CH193" i="1"/>
  <c r="CM467" i="1"/>
  <c r="CL467" i="1"/>
  <c r="CK467" i="1"/>
  <c r="CJ467" i="1"/>
  <c r="CI467" i="1"/>
  <c r="CH467" i="1"/>
  <c r="CM451" i="1"/>
  <c r="CL451" i="1"/>
  <c r="CK451" i="1"/>
  <c r="CJ451" i="1"/>
  <c r="CI451" i="1"/>
  <c r="CH451" i="1"/>
  <c r="CM183" i="1"/>
  <c r="CL183" i="1"/>
  <c r="CK183" i="1"/>
  <c r="CJ183" i="1"/>
  <c r="CI183" i="1"/>
  <c r="CH183" i="1"/>
  <c r="CM103" i="1"/>
  <c r="CL103" i="1"/>
  <c r="CK103" i="1"/>
  <c r="CJ103" i="1"/>
  <c r="CI103" i="1"/>
  <c r="CH103" i="1"/>
  <c r="CM429" i="1"/>
  <c r="CL429" i="1"/>
  <c r="CK429" i="1"/>
  <c r="CJ429" i="1"/>
  <c r="CI429" i="1"/>
  <c r="CH429" i="1"/>
  <c r="CM148" i="1"/>
  <c r="CL148" i="1"/>
  <c r="CK148" i="1"/>
  <c r="CJ148" i="1"/>
  <c r="CI148" i="1"/>
  <c r="CH148" i="1"/>
  <c r="CM147" i="1"/>
  <c r="CL147" i="1"/>
  <c r="CK147" i="1"/>
  <c r="CJ147" i="1"/>
  <c r="CI147" i="1"/>
  <c r="CH147" i="1"/>
  <c r="CM391" i="1"/>
  <c r="CL391" i="1"/>
  <c r="CK391" i="1"/>
  <c r="CJ391" i="1"/>
  <c r="CI391" i="1"/>
  <c r="CH391" i="1"/>
  <c r="CM432" i="1"/>
  <c r="CL432" i="1"/>
  <c r="CK432" i="1"/>
  <c r="CJ432" i="1"/>
  <c r="CI432" i="1"/>
  <c r="CH432" i="1"/>
  <c r="CM141" i="1"/>
  <c r="CL141" i="1"/>
  <c r="CK141" i="1"/>
  <c r="CJ141" i="1"/>
  <c r="CI141" i="1"/>
  <c r="CH141" i="1"/>
  <c r="CM403" i="1"/>
  <c r="CL403" i="1"/>
  <c r="CK403" i="1"/>
  <c r="CJ403" i="1"/>
  <c r="CI403" i="1"/>
  <c r="CH403" i="1"/>
  <c r="CM142" i="1"/>
  <c r="CL142" i="1"/>
  <c r="CK142" i="1"/>
  <c r="CJ142" i="1"/>
  <c r="CI142" i="1"/>
  <c r="CH142" i="1"/>
  <c r="CM112" i="1"/>
  <c r="CL112" i="1"/>
  <c r="CK112" i="1"/>
  <c r="CJ112" i="1"/>
  <c r="CI112" i="1"/>
  <c r="CH112" i="1"/>
  <c r="CM108" i="1"/>
  <c r="CL108" i="1"/>
  <c r="CK108" i="1"/>
  <c r="CJ108" i="1"/>
  <c r="CI108" i="1"/>
  <c r="CH108" i="1"/>
  <c r="CM109" i="1"/>
  <c r="CL109" i="1"/>
  <c r="CK109" i="1"/>
  <c r="CJ109" i="1"/>
  <c r="CI109" i="1"/>
  <c r="CH109" i="1"/>
  <c r="CM114" i="1"/>
  <c r="CL114" i="1"/>
  <c r="CK114" i="1"/>
  <c r="CJ114" i="1"/>
  <c r="CI114" i="1"/>
  <c r="CH114" i="1"/>
  <c r="CM146" i="1"/>
  <c r="CL146" i="1"/>
  <c r="CK146" i="1"/>
  <c r="CJ146" i="1"/>
  <c r="CI146" i="1"/>
  <c r="CH146" i="1"/>
  <c r="CM145" i="1"/>
  <c r="CL145" i="1"/>
  <c r="CK145" i="1"/>
  <c r="CJ145" i="1"/>
  <c r="CI145" i="1"/>
  <c r="CH145" i="1"/>
  <c r="CM143" i="1"/>
  <c r="CL143" i="1"/>
  <c r="CK143" i="1"/>
  <c r="CJ143" i="1"/>
  <c r="CI143" i="1"/>
  <c r="CH143" i="1"/>
  <c r="CM140" i="1"/>
  <c r="CL140" i="1"/>
  <c r="CK140" i="1"/>
  <c r="CJ140" i="1"/>
  <c r="CI140" i="1"/>
  <c r="CH140" i="1"/>
  <c r="CM102" i="1"/>
  <c r="CL102" i="1"/>
  <c r="CK102" i="1"/>
  <c r="CJ102" i="1"/>
  <c r="CI102" i="1"/>
  <c r="CH102" i="1"/>
  <c r="CM113" i="1"/>
  <c r="CL113" i="1"/>
  <c r="CK113" i="1"/>
  <c r="CJ113" i="1"/>
  <c r="CI113" i="1"/>
  <c r="CH113" i="1"/>
  <c r="CM111" i="1"/>
  <c r="CL111" i="1"/>
  <c r="CK111" i="1"/>
  <c r="CJ111" i="1"/>
  <c r="CI111" i="1"/>
  <c r="CH111" i="1"/>
  <c r="CM105" i="1"/>
  <c r="CL105" i="1"/>
  <c r="CK105" i="1"/>
  <c r="CJ105" i="1"/>
  <c r="CI105" i="1"/>
  <c r="CH105" i="1"/>
  <c r="CM104" i="1"/>
  <c r="CL104" i="1"/>
  <c r="CK104" i="1"/>
  <c r="CJ104" i="1"/>
  <c r="CI104" i="1"/>
  <c r="CH104" i="1"/>
  <c r="CM107" i="1"/>
  <c r="CL107" i="1"/>
  <c r="CK107" i="1"/>
  <c r="CJ107" i="1"/>
  <c r="CI107" i="1"/>
  <c r="CH107" i="1"/>
  <c r="CM86" i="1"/>
  <c r="CL86" i="1"/>
  <c r="CK86" i="1"/>
  <c r="CJ86" i="1"/>
  <c r="CI86" i="1"/>
  <c r="CH86" i="1"/>
  <c r="CM87" i="1"/>
  <c r="CL87" i="1"/>
  <c r="CK87" i="1"/>
  <c r="CJ87" i="1"/>
  <c r="CI87" i="1"/>
  <c r="CH87" i="1"/>
  <c r="CM85" i="1"/>
  <c r="CL85" i="1"/>
  <c r="CK85" i="1"/>
  <c r="CJ85" i="1"/>
  <c r="CI85" i="1"/>
  <c r="CH85" i="1"/>
  <c r="CM83" i="1"/>
  <c r="CL83" i="1"/>
  <c r="CK83" i="1"/>
  <c r="CJ83" i="1"/>
  <c r="CI83" i="1"/>
  <c r="CH83" i="1"/>
  <c r="CM211" i="1"/>
  <c r="CL211" i="1"/>
  <c r="CK211" i="1"/>
  <c r="CJ211" i="1"/>
  <c r="CI211" i="1"/>
  <c r="CH211" i="1"/>
  <c r="CM203" i="1"/>
  <c r="CL203" i="1"/>
  <c r="CK203" i="1"/>
  <c r="CJ203" i="1"/>
  <c r="CI203" i="1"/>
  <c r="CH203" i="1"/>
  <c r="CM73" i="1"/>
  <c r="CL73" i="1"/>
  <c r="CK73" i="1"/>
  <c r="CJ73" i="1"/>
  <c r="CI73" i="1"/>
  <c r="CH73" i="1"/>
  <c r="CM74" i="1"/>
  <c r="CL74" i="1"/>
  <c r="CK74" i="1"/>
  <c r="CJ74" i="1"/>
  <c r="CI74" i="1"/>
  <c r="CH74" i="1"/>
  <c r="CM173" i="1"/>
  <c r="CL173" i="1"/>
  <c r="CK173" i="1"/>
  <c r="CJ173" i="1"/>
  <c r="CI173" i="1"/>
  <c r="CH173" i="1"/>
  <c r="CM149" i="1"/>
  <c r="CL149" i="1"/>
  <c r="CK149" i="1"/>
  <c r="CJ149" i="1"/>
  <c r="CI149" i="1"/>
  <c r="CH149" i="1"/>
  <c r="CM162" i="1"/>
  <c r="CL162" i="1"/>
  <c r="CK162" i="1"/>
  <c r="CJ162" i="1"/>
  <c r="CI162" i="1"/>
  <c r="CH162" i="1"/>
  <c r="CM84" i="1"/>
  <c r="CL84" i="1"/>
  <c r="CK84" i="1"/>
  <c r="CJ84" i="1"/>
  <c r="CI84" i="1"/>
  <c r="CH84" i="1"/>
  <c r="CM169" i="1"/>
  <c r="CL169" i="1"/>
  <c r="CK169" i="1"/>
  <c r="CJ169" i="1"/>
  <c r="CI169" i="1"/>
  <c r="CH169" i="1"/>
  <c r="CM163" i="1"/>
  <c r="CL163" i="1"/>
  <c r="CK163" i="1"/>
  <c r="CJ163" i="1"/>
  <c r="CI163" i="1"/>
  <c r="CH163" i="1"/>
  <c r="CM72" i="1"/>
  <c r="CL72" i="1"/>
  <c r="CK72" i="1"/>
  <c r="CJ72" i="1"/>
  <c r="CI72" i="1"/>
  <c r="CH72" i="1"/>
  <c r="CM71" i="1"/>
  <c r="CL71" i="1"/>
  <c r="CK71" i="1"/>
  <c r="CJ71" i="1"/>
  <c r="CI71" i="1"/>
  <c r="CH71" i="1"/>
  <c r="CM79" i="1"/>
  <c r="CL79" i="1"/>
  <c r="CK79" i="1"/>
  <c r="CJ79" i="1"/>
  <c r="CI79" i="1"/>
  <c r="CH79" i="1"/>
  <c r="CM151" i="1"/>
  <c r="CL151" i="1"/>
  <c r="CK151" i="1"/>
  <c r="CJ151" i="1"/>
  <c r="CI151" i="1"/>
  <c r="CH151" i="1"/>
  <c r="CM152" i="1"/>
  <c r="CL152" i="1"/>
  <c r="CK152" i="1"/>
  <c r="CJ152" i="1"/>
  <c r="CI152" i="1"/>
  <c r="CH152" i="1"/>
  <c r="CM161" i="1"/>
  <c r="CL161" i="1"/>
  <c r="CK161" i="1"/>
  <c r="CJ161" i="1"/>
  <c r="CI161" i="1"/>
  <c r="CH161" i="1"/>
  <c r="CM160" i="1"/>
  <c r="CL160" i="1"/>
  <c r="CK160" i="1"/>
  <c r="CJ160" i="1"/>
  <c r="CI160" i="1"/>
  <c r="CH160" i="1"/>
  <c r="CM168" i="1"/>
  <c r="CL168" i="1"/>
  <c r="CK168" i="1"/>
  <c r="CJ168" i="1"/>
  <c r="CI168" i="1"/>
  <c r="CH168" i="1"/>
  <c r="CM120" i="1"/>
  <c r="CL120" i="1"/>
  <c r="CK120" i="1"/>
  <c r="CJ120" i="1"/>
  <c r="CI120" i="1"/>
  <c r="CH120" i="1"/>
  <c r="CM115" i="1"/>
  <c r="CL115" i="1"/>
  <c r="CK115" i="1"/>
  <c r="CJ115" i="1"/>
  <c r="CI115" i="1"/>
  <c r="CH115" i="1"/>
  <c r="CM122" i="1"/>
  <c r="CL122" i="1"/>
  <c r="CK122" i="1"/>
  <c r="CJ122" i="1"/>
  <c r="CI122" i="1"/>
  <c r="CH122" i="1"/>
  <c r="CM119" i="1"/>
  <c r="CL119" i="1"/>
  <c r="CK119" i="1"/>
  <c r="CJ119" i="1"/>
  <c r="CI119" i="1"/>
  <c r="CH119" i="1"/>
  <c r="CM121" i="1"/>
  <c r="CL121" i="1"/>
  <c r="CK121" i="1"/>
  <c r="CJ121" i="1"/>
  <c r="CI121" i="1"/>
  <c r="CH121" i="1"/>
  <c r="CM66" i="1"/>
  <c r="CL66" i="1"/>
  <c r="CK66" i="1"/>
  <c r="CJ66" i="1"/>
  <c r="CI66" i="1"/>
  <c r="CH66" i="1"/>
  <c r="CM129" i="1"/>
  <c r="CL129" i="1"/>
  <c r="CK129" i="1"/>
  <c r="CJ129" i="1"/>
  <c r="CI129" i="1"/>
  <c r="CH129" i="1"/>
  <c r="CM67" i="1"/>
  <c r="CL67" i="1"/>
  <c r="CK67" i="1"/>
  <c r="CJ67" i="1"/>
  <c r="CI67" i="1"/>
  <c r="CH67" i="1"/>
  <c r="CM65" i="1"/>
  <c r="CL65" i="1"/>
  <c r="CK65" i="1"/>
  <c r="CJ65" i="1"/>
  <c r="CI65" i="1"/>
  <c r="CH65" i="1"/>
  <c r="CM64" i="1"/>
  <c r="CL64" i="1"/>
  <c r="CK64" i="1"/>
  <c r="CJ64" i="1"/>
  <c r="CI64" i="1"/>
  <c r="CH64" i="1"/>
  <c r="CM95" i="1"/>
  <c r="CL95" i="1"/>
  <c r="CK95" i="1"/>
  <c r="CJ95" i="1"/>
  <c r="CI95" i="1"/>
  <c r="CH95" i="1"/>
  <c r="CM59" i="1"/>
  <c r="CL59" i="1"/>
  <c r="CK59" i="1"/>
  <c r="CJ59" i="1"/>
  <c r="CI59" i="1"/>
  <c r="CH59" i="1"/>
  <c r="CM593" i="1"/>
  <c r="CL593" i="1"/>
  <c r="CK593" i="1"/>
  <c r="CJ593" i="1"/>
  <c r="CI593" i="1"/>
  <c r="CH593" i="1"/>
  <c r="CM594" i="1"/>
  <c r="CL594" i="1"/>
  <c r="CK594" i="1"/>
  <c r="CJ594" i="1"/>
  <c r="CI594" i="1"/>
  <c r="CH594" i="1"/>
  <c r="CM592" i="1"/>
  <c r="CL592" i="1"/>
  <c r="CK592" i="1"/>
  <c r="CJ592" i="1"/>
  <c r="CI592" i="1"/>
  <c r="CH592" i="1"/>
  <c r="CM336" i="1"/>
  <c r="CL336" i="1"/>
  <c r="CK336" i="1"/>
  <c r="CJ336" i="1"/>
  <c r="CI336" i="1"/>
  <c r="CH336" i="1"/>
  <c r="CM92" i="1"/>
  <c r="CL92" i="1"/>
  <c r="CK92" i="1"/>
  <c r="CJ92" i="1"/>
  <c r="CI92" i="1"/>
  <c r="CH92" i="1"/>
  <c r="CM191" i="1"/>
  <c r="CL191" i="1"/>
  <c r="CK191" i="1"/>
  <c r="CJ191" i="1"/>
  <c r="CI191" i="1"/>
  <c r="CH191" i="1"/>
  <c r="CM187" i="1"/>
  <c r="CL187" i="1"/>
  <c r="CK187" i="1"/>
  <c r="CJ187" i="1"/>
  <c r="CI187" i="1"/>
  <c r="CH187" i="1"/>
  <c r="CM91" i="1"/>
  <c r="CL91" i="1"/>
  <c r="CK91" i="1"/>
  <c r="CJ91" i="1"/>
  <c r="CI91" i="1"/>
  <c r="CH91" i="1"/>
  <c r="CM62" i="1"/>
  <c r="CL62" i="1"/>
  <c r="CK62" i="1"/>
  <c r="CJ62" i="1"/>
  <c r="CI62" i="1"/>
  <c r="CH62" i="1"/>
  <c r="CM106" i="1"/>
  <c r="CL106" i="1"/>
  <c r="CK106" i="1"/>
  <c r="CJ106" i="1"/>
  <c r="CI106" i="1"/>
  <c r="CH106" i="1"/>
  <c r="CM58" i="1"/>
  <c r="CL58" i="1"/>
  <c r="CK58" i="1"/>
  <c r="CJ58" i="1"/>
  <c r="CI58" i="1"/>
  <c r="CH58" i="1"/>
  <c r="CM56" i="1"/>
  <c r="CL56" i="1"/>
  <c r="CK56" i="1"/>
  <c r="CJ56" i="1"/>
  <c r="CI56" i="1"/>
  <c r="CH56" i="1"/>
  <c r="CM57" i="1"/>
  <c r="CL57" i="1"/>
  <c r="CK57" i="1"/>
  <c r="CJ57" i="1"/>
  <c r="CI57" i="1"/>
  <c r="CH57" i="1"/>
  <c r="CM55" i="1"/>
  <c r="CL55" i="1"/>
  <c r="CK55" i="1"/>
  <c r="CJ55" i="1"/>
  <c r="CI55" i="1"/>
  <c r="CH55" i="1"/>
  <c r="CM54" i="1"/>
  <c r="CL54" i="1"/>
  <c r="CK54" i="1"/>
  <c r="CJ54" i="1"/>
  <c r="CI54" i="1"/>
  <c r="CH54" i="1"/>
  <c r="CM52" i="1"/>
  <c r="CL52" i="1"/>
  <c r="CK52" i="1"/>
  <c r="CJ52" i="1"/>
  <c r="CI52" i="1"/>
  <c r="CH52" i="1"/>
  <c r="CM60" i="1"/>
  <c r="CL60" i="1"/>
  <c r="CK60" i="1"/>
  <c r="CJ60" i="1"/>
  <c r="CI60" i="1"/>
  <c r="CH60" i="1"/>
  <c r="CM49" i="1"/>
  <c r="CL49" i="1"/>
  <c r="CK49" i="1"/>
  <c r="CJ49" i="1"/>
  <c r="CI49" i="1"/>
  <c r="CH49" i="1"/>
  <c r="CM41" i="1"/>
  <c r="CL41" i="1"/>
  <c r="CK41" i="1"/>
  <c r="CJ41" i="1"/>
  <c r="CI41" i="1"/>
  <c r="CH41" i="1"/>
  <c r="CM35" i="1"/>
  <c r="CL35" i="1"/>
  <c r="CK35" i="1"/>
  <c r="CJ35" i="1"/>
  <c r="CI35" i="1"/>
  <c r="CH35" i="1"/>
  <c r="CM36" i="1"/>
  <c r="CL36" i="1"/>
  <c r="CK36" i="1"/>
  <c r="CJ36" i="1"/>
  <c r="CI36" i="1"/>
  <c r="CH36" i="1"/>
  <c r="CM24" i="1"/>
  <c r="CL24" i="1"/>
  <c r="CK24" i="1"/>
  <c r="CJ24" i="1"/>
  <c r="CI24" i="1"/>
  <c r="CH24" i="1"/>
  <c r="CM23" i="1"/>
  <c r="CL23" i="1"/>
  <c r="CK23" i="1"/>
  <c r="CJ23" i="1"/>
  <c r="CI23" i="1"/>
  <c r="CH23" i="1"/>
  <c r="CM18" i="1"/>
  <c r="CL18" i="1"/>
  <c r="CK18" i="1"/>
  <c r="CJ18" i="1"/>
  <c r="CI18" i="1"/>
  <c r="CH18" i="1"/>
  <c r="CM17" i="1"/>
  <c r="CL17" i="1"/>
  <c r="CK17" i="1"/>
  <c r="CJ17" i="1"/>
  <c r="CI17" i="1"/>
  <c r="CH17" i="1"/>
  <c r="K262" i="1"/>
  <c r="K255" i="1"/>
  <c r="K265" i="1"/>
  <c r="K248" i="1"/>
  <c r="K266" i="1"/>
  <c r="K261" i="1"/>
  <c r="K243" i="1"/>
  <c r="K258" i="1"/>
  <c r="K252" i="1"/>
  <c r="K254" i="1"/>
  <c r="K251" i="1"/>
  <c r="K242" i="1"/>
  <c r="K240" i="1"/>
  <c r="K250" i="1"/>
  <c r="K260" i="1"/>
  <c r="K178" i="1"/>
  <c r="K247" i="1"/>
  <c r="K244" i="1"/>
  <c r="K249" i="1"/>
  <c r="K268" i="1"/>
  <c r="K263" i="1"/>
  <c r="K267" i="1"/>
  <c r="K246" i="1"/>
  <c r="K259" i="1"/>
  <c r="K256" i="1"/>
  <c r="K182" i="1"/>
  <c r="K180" i="1"/>
  <c r="K181" i="1"/>
  <c r="K241" i="1"/>
  <c r="K269" i="1"/>
  <c r="K135" i="1"/>
  <c r="K134" i="1"/>
  <c r="K136" i="1"/>
  <c r="K132" i="1"/>
  <c r="K177" i="1"/>
  <c r="K131" i="1"/>
  <c r="K133" i="1"/>
  <c r="K89" i="1"/>
  <c r="K101" i="1"/>
  <c r="K504" i="1"/>
  <c r="K559" i="1"/>
  <c r="K534" i="1"/>
  <c r="K528" i="1"/>
  <c r="K570" i="1"/>
  <c r="K547" i="1"/>
  <c r="K578" i="1"/>
  <c r="K529" i="1"/>
  <c r="K527" i="1"/>
  <c r="K561" i="1"/>
  <c r="K562" i="1"/>
  <c r="K506" i="1"/>
  <c r="K532" i="1"/>
  <c r="K515" i="1"/>
  <c r="K557" i="1"/>
  <c r="K513" i="1"/>
  <c r="K445" i="1"/>
  <c r="K503" i="1"/>
  <c r="K510" i="1"/>
  <c r="K539" i="1"/>
  <c r="K524" i="1"/>
  <c r="K544" i="1"/>
  <c r="K533" i="1"/>
  <c r="K543" i="1"/>
  <c r="K517" i="1"/>
  <c r="K576" i="1"/>
  <c r="K496" i="1"/>
  <c r="K573" i="1"/>
  <c r="K565" i="1"/>
  <c r="K556" i="1"/>
  <c r="K555" i="1"/>
  <c r="K536" i="1"/>
  <c r="K535" i="1"/>
  <c r="K541" i="1"/>
  <c r="K538" i="1"/>
  <c r="K582" i="1"/>
  <c r="K575" i="1"/>
  <c r="K572" i="1"/>
  <c r="K571" i="1"/>
  <c r="K566" i="1"/>
  <c r="K563" i="1"/>
  <c r="K520" i="1"/>
  <c r="K583" i="1"/>
  <c r="K581" i="1"/>
  <c r="K464" i="1"/>
  <c r="K569" i="1"/>
  <c r="K553" i="1"/>
  <c r="K552" i="1"/>
  <c r="K550" i="1"/>
  <c r="K546" i="1"/>
  <c r="K542" i="1"/>
  <c r="K537" i="1"/>
  <c r="K466" i="1"/>
  <c r="K523" i="1"/>
  <c r="K579" i="1"/>
  <c r="K491" i="1"/>
  <c r="K548" i="1"/>
  <c r="K551" i="1"/>
  <c r="K526" i="1"/>
  <c r="K568" i="1"/>
  <c r="K518" i="1"/>
  <c r="K530" i="1"/>
  <c r="K580" i="1"/>
  <c r="K497" i="1"/>
  <c r="K463" i="1"/>
  <c r="K516" i="1"/>
  <c r="K574" i="1"/>
  <c r="K522" i="1"/>
  <c r="K554" i="1"/>
  <c r="K531" i="1"/>
  <c r="K488" i="1"/>
  <c r="K540" i="1"/>
  <c r="K560" i="1"/>
  <c r="K558" i="1"/>
  <c r="K545" i="1"/>
  <c r="K549" i="1"/>
  <c r="K509" i="1"/>
  <c r="K502" i="1"/>
  <c r="K512" i="1"/>
  <c r="K511" i="1"/>
  <c r="K507" i="1"/>
  <c r="K514" i="1"/>
  <c r="K525" i="1"/>
  <c r="K521" i="1"/>
  <c r="K508" i="1"/>
  <c r="K505" i="1"/>
  <c r="K443" i="1"/>
  <c r="K439" i="1"/>
  <c r="K469" i="1"/>
  <c r="K447" i="1"/>
  <c r="K499" i="1"/>
  <c r="K485" i="1"/>
  <c r="K480" i="1"/>
  <c r="K418" i="1"/>
  <c r="K473" i="1"/>
  <c r="K462" i="1"/>
  <c r="K460" i="1"/>
  <c r="K494" i="1"/>
  <c r="K482" i="1"/>
  <c r="K383" i="1"/>
  <c r="K474" i="1"/>
  <c r="K453" i="1"/>
  <c r="K489" i="1"/>
  <c r="K487" i="1"/>
  <c r="K479" i="1"/>
  <c r="K476" i="1"/>
  <c r="K397" i="1"/>
  <c r="K458" i="1"/>
  <c r="K431" i="1"/>
  <c r="K393" i="1"/>
  <c r="K461" i="1"/>
  <c r="K459" i="1"/>
  <c r="K424" i="1"/>
  <c r="K422" i="1"/>
  <c r="K360" i="1"/>
  <c r="K410" i="1"/>
  <c r="K408" i="1"/>
  <c r="K454" i="1"/>
  <c r="K468" i="1"/>
  <c r="K398" i="1"/>
  <c r="K490" i="1"/>
  <c r="K421" i="1"/>
  <c r="K384" i="1"/>
  <c r="K471" i="1"/>
  <c r="K399" i="1"/>
  <c r="K455" i="1"/>
  <c r="K484" i="1"/>
  <c r="K478" i="1"/>
  <c r="K472" i="1"/>
  <c r="K493" i="1"/>
  <c r="K465" i="1"/>
  <c r="K385" i="1"/>
  <c r="K492" i="1"/>
  <c r="K486" i="1"/>
  <c r="K483" i="1"/>
  <c r="K481" i="1"/>
  <c r="K470" i="1"/>
  <c r="K386" i="1"/>
  <c r="K414" i="1"/>
  <c r="K477" i="1"/>
  <c r="K475" i="1"/>
  <c r="K456" i="1"/>
  <c r="K449" i="1"/>
  <c r="K450" i="1"/>
  <c r="K442" i="1"/>
  <c r="K440" i="1"/>
  <c r="K441" i="1"/>
  <c r="K448" i="1"/>
  <c r="K498" i="1"/>
  <c r="K495" i="1"/>
  <c r="K452" i="1"/>
  <c r="K446" i="1"/>
  <c r="K301" i="1"/>
  <c r="K306" i="1"/>
  <c r="K319" i="1"/>
  <c r="K357" i="1"/>
  <c r="K402" i="1"/>
  <c r="K416" i="1"/>
  <c r="K417" i="1"/>
  <c r="K364" i="1"/>
  <c r="K294" i="1"/>
  <c r="K396" i="1"/>
  <c r="K388" i="1"/>
  <c r="K325" i="1"/>
  <c r="K415" i="1"/>
  <c r="K400" i="1"/>
  <c r="K428" i="1"/>
  <c r="K425" i="1"/>
  <c r="K323" i="1"/>
  <c r="K395" i="1"/>
  <c r="K430" i="1"/>
  <c r="K389" i="1"/>
  <c r="K387" i="1"/>
  <c r="K366" i="1"/>
  <c r="K413" i="1"/>
  <c r="K355" i="1"/>
  <c r="K411" i="1"/>
  <c r="K407" i="1"/>
  <c r="K321" i="1"/>
  <c r="K404" i="1"/>
  <c r="K382" i="1"/>
  <c r="K394" i="1"/>
  <c r="K409" i="1"/>
  <c r="K390" i="1"/>
  <c r="K420" i="1"/>
  <c r="K392" i="1"/>
  <c r="K406" i="1"/>
  <c r="K401" i="1"/>
  <c r="K412" i="1"/>
  <c r="K329" i="1"/>
  <c r="K419" i="1"/>
  <c r="K405" i="1"/>
  <c r="K358" i="1"/>
  <c r="K356" i="1"/>
  <c r="K427" i="1"/>
  <c r="K426" i="1"/>
  <c r="K423" i="1"/>
  <c r="K363" i="1"/>
  <c r="K349" i="1"/>
  <c r="K365" i="1"/>
  <c r="K293" i="1"/>
  <c r="K368" i="1"/>
  <c r="K367" i="1"/>
  <c r="K289" i="1"/>
  <c r="K348" i="1"/>
  <c r="K359" i="1"/>
  <c r="K361" i="1"/>
  <c r="K347" i="1"/>
  <c r="K346" i="1"/>
  <c r="K286" i="1"/>
  <c r="K287" i="1"/>
  <c r="K345" i="1"/>
  <c r="K362" i="1"/>
  <c r="K313" i="1"/>
  <c r="K291" i="1"/>
  <c r="K283" i="1"/>
  <c r="K207" i="1"/>
  <c r="K311" i="1"/>
  <c r="K332" i="1"/>
  <c r="K209" i="1"/>
  <c r="K210" i="1"/>
  <c r="K234" i="1"/>
  <c r="K305" i="1"/>
  <c r="K314" i="1"/>
  <c r="K221" i="1"/>
  <c r="K335" i="1"/>
  <c r="K295" i="1"/>
  <c r="K330" i="1"/>
  <c r="K328" i="1"/>
  <c r="K322" i="1"/>
  <c r="K317" i="1"/>
  <c r="K316" i="1"/>
  <c r="K315" i="1"/>
  <c r="K312" i="1"/>
  <c r="K218" i="1"/>
  <c r="K327" i="1"/>
  <c r="K302" i="1"/>
  <c r="K296" i="1"/>
  <c r="K308" i="1"/>
  <c r="K309" i="1"/>
  <c r="K326" i="1"/>
  <c r="K320" i="1"/>
  <c r="K333" i="1"/>
  <c r="K307" i="1"/>
  <c r="K229" i="1"/>
  <c r="K304" i="1"/>
  <c r="K303" i="1"/>
  <c r="K324" i="1"/>
  <c r="K224" i="1"/>
  <c r="K310" i="1"/>
  <c r="K331" i="1"/>
  <c r="K279" i="1"/>
  <c r="K290" i="1"/>
  <c r="K292" i="1"/>
  <c r="K280" i="1"/>
  <c r="K288" i="1"/>
  <c r="K282" i="1"/>
  <c r="K281" i="1"/>
  <c r="K318" i="1"/>
  <c r="K334" i="1"/>
  <c r="K220" i="1"/>
  <c r="K214" i="1"/>
  <c r="K164" i="1"/>
  <c r="K166" i="1"/>
  <c r="K227" i="1"/>
  <c r="K216" i="1"/>
  <c r="K219" i="1"/>
  <c r="K208" i="1"/>
  <c r="K232" i="1"/>
  <c r="K231" i="1"/>
  <c r="K230" i="1"/>
  <c r="K228" i="1"/>
  <c r="K167" i="1"/>
  <c r="K159" i="1"/>
  <c r="K213" i="1"/>
  <c r="K206" i="1"/>
  <c r="K212" i="1"/>
  <c r="K225" i="1"/>
  <c r="K222" i="1"/>
  <c r="K238" i="1"/>
  <c r="K236" i="1"/>
  <c r="K215" i="1"/>
  <c r="K233" i="1"/>
  <c r="K223" i="1"/>
  <c r="K235" i="1"/>
  <c r="K226" i="1"/>
  <c r="K204" i="1"/>
  <c r="K217" i="1"/>
  <c r="K205" i="1"/>
  <c r="K199" i="1"/>
  <c r="K202" i="1"/>
  <c r="K198" i="1"/>
  <c r="K201" i="1"/>
  <c r="K200" i="1"/>
  <c r="K171" i="1"/>
  <c r="K172" i="1"/>
  <c r="K130" i="1"/>
  <c r="K124" i="1"/>
  <c r="K158" i="1"/>
  <c r="K127" i="1"/>
  <c r="K165" i="1"/>
  <c r="K170" i="1"/>
  <c r="K154" i="1"/>
  <c r="K150" i="1"/>
  <c r="K153" i="1"/>
  <c r="K125" i="1"/>
  <c r="K94" i="1"/>
  <c r="K99" i="1"/>
  <c r="K128" i="1"/>
  <c r="K126" i="1"/>
  <c r="K100" i="1"/>
  <c r="K123" i="1"/>
  <c r="K98" i="1"/>
  <c r="K239" i="1"/>
  <c r="K253" i="1"/>
  <c r="K245" i="1"/>
  <c r="K257" i="1"/>
  <c r="K264" i="1"/>
  <c r="K88" i="1"/>
  <c r="K96" i="1"/>
  <c r="K176" i="1"/>
  <c r="K175" i="1"/>
  <c r="K174" i="1"/>
  <c r="K179" i="1"/>
  <c r="K591" i="1"/>
  <c r="K589" i="1"/>
  <c r="K590" i="1"/>
  <c r="K588" i="1"/>
  <c r="K585" i="1"/>
  <c r="K587" i="1"/>
  <c r="K500" i="1"/>
  <c r="K501" i="1"/>
  <c r="K338" i="1"/>
  <c r="K438" i="1"/>
  <c r="K339" i="1"/>
  <c r="K342" i="1"/>
  <c r="K344" i="1"/>
  <c r="K433" i="1"/>
  <c r="K340" i="1"/>
  <c r="K341" i="1"/>
  <c r="K275" i="1"/>
  <c r="K343" i="1"/>
  <c r="K273" i="1"/>
  <c r="K277" i="1"/>
  <c r="K276" i="1"/>
  <c r="K278" i="1"/>
  <c r="K197" i="1"/>
  <c r="K567" i="1"/>
  <c r="K564" i="1"/>
  <c r="K519" i="1"/>
  <c r="K274" i="1"/>
  <c r="K271" i="1"/>
  <c r="K577" i="1"/>
  <c r="K138" i="1"/>
  <c r="K139" i="1"/>
  <c r="K444" i="1"/>
  <c r="K137" i="1"/>
  <c r="K192" i="1"/>
  <c r="K457" i="1"/>
  <c r="K196" i="1"/>
  <c r="K195" i="1"/>
  <c r="K194" i="1"/>
  <c r="K144" i="1"/>
  <c r="K185" i="1"/>
  <c r="K186" i="1"/>
  <c r="K193" i="1"/>
  <c r="K467" i="1"/>
  <c r="K451" i="1"/>
  <c r="K183" i="1"/>
  <c r="K103" i="1"/>
  <c r="K429" i="1"/>
  <c r="K148" i="1"/>
  <c r="K147" i="1"/>
  <c r="K391" i="1"/>
  <c r="K432" i="1"/>
  <c r="K141" i="1"/>
  <c r="K403" i="1"/>
  <c r="K142" i="1"/>
  <c r="K112" i="1"/>
  <c r="K108" i="1"/>
  <c r="K109" i="1"/>
  <c r="K114" i="1"/>
  <c r="K146" i="1"/>
  <c r="K145" i="1"/>
  <c r="K143" i="1"/>
  <c r="K140" i="1"/>
  <c r="K102" i="1"/>
  <c r="K113" i="1"/>
  <c r="K111" i="1"/>
  <c r="K105" i="1"/>
  <c r="K104" i="1"/>
  <c r="K107" i="1"/>
  <c r="K86" i="1"/>
  <c r="K87" i="1"/>
  <c r="K85" i="1"/>
  <c r="K83" i="1"/>
  <c r="K211" i="1"/>
  <c r="K203" i="1"/>
  <c r="K73" i="1"/>
  <c r="K74" i="1"/>
  <c r="K173" i="1"/>
  <c r="K149" i="1"/>
  <c r="K162" i="1"/>
  <c r="K84" i="1"/>
  <c r="K169" i="1"/>
  <c r="K163" i="1"/>
  <c r="K72" i="1"/>
  <c r="K71" i="1"/>
  <c r="K79" i="1"/>
  <c r="K151" i="1"/>
  <c r="K152" i="1"/>
  <c r="K161" i="1"/>
  <c r="K160" i="1"/>
  <c r="K168" i="1"/>
  <c r="K120" i="1"/>
  <c r="K115" i="1"/>
  <c r="K122" i="1"/>
  <c r="K119" i="1"/>
  <c r="K121" i="1"/>
  <c r="K66" i="1"/>
  <c r="K129" i="1"/>
  <c r="K67" i="1"/>
  <c r="K65" i="1"/>
  <c r="K64" i="1"/>
  <c r="K95" i="1"/>
  <c r="K59" i="1"/>
  <c r="K593" i="1"/>
  <c r="K594" i="1"/>
  <c r="K592" i="1"/>
  <c r="K336" i="1"/>
  <c r="K92" i="1"/>
  <c r="K191" i="1"/>
  <c r="K187" i="1"/>
  <c r="K91" i="1"/>
  <c r="K62" i="1"/>
  <c r="K106" i="1"/>
  <c r="K58" i="1"/>
  <c r="K56" i="1"/>
  <c r="K57" i="1"/>
  <c r="K55" i="1"/>
  <c r="K54" i="1"/>
  <c r="K52" i="1"/>
  <c r="K60" i="1"/>
  <c r="K49" i="1"/>
  <c r="K41" i="1"/>
  <c r="K35" i="1"/>
  <c r="K36" i="1"/>
  <c r="K24" i="1"/>
  <c r="K23" i="1"/>
  <c r="K18" i="1"/>
  <c r="K17" i="1"/>
  <c r="CM75" i="1"/>
  <c r="CL75" i="1"/>
  <c r="CK75" i="1"/>
  <c r="CJ75" i="1"/>
  <c r="CI75" i="1"/>
  <c r="CH75" i="1"/>
  <c r="CM68" i="1"/>
  <c r="CL68" i="1"/>
  <c r="CK68" i="1"/>
  <c r="CJ68" i="1"/>
  <c r="CI68" i="1"/>
  <c r="CH68" i="1"/>
  <c r="CM69" i="1"/>
  <c r="CL69" i="1"/>
  <c r="CK69" i="1"/>
  <c r="CJ69" i="1"/>
  <c r="CI69" i="1"/>
  <c r="CH69" i="1"/>
  <c r="CM61" i="1"/>
  <c r="CL61" i="1"/>
  <c r="CK61" i="1"/>
  <c r="CJ61" i="1"/>
  <c r="CI61" i="1"/>
  <c r="CH61" i="1"/>
  <c r="CM53" i="1"/>
  <c r="CL53" i="1"/>
  <c r="CK53" i="1"/>
  <c r="CJ53" i="1"/>
  <c r="CI53" i="1"/>
  <c r="CH53" i="1"/>
  <c r="CM51" i="1"/>
  <c r="CL51" i="1"/>
  <c r="CK51" i="1"/>
  <c r="CJ51" i="1"/>
  <c r="CI51" i="1"/>
  <c r="CH51" i="1"/>
  <c r="CM50" i="1"/>
  <c r="CL50" i="1"/>
  <c r="CK50" i="1"/>
  <c r="CJ50" i="1"/>
  <c r="CI50" i="1"/>
  <c r="CH50" i="1"/>
  <c r="CM45" i="1"/>
  <c r="CL45" i="1"/>
  <c r="CK45" i="1"/>
  <c r="CJ45" i="1"/>
  <c r="CI45" i="1"/>
  <c r="CH45" i="1"/>
  <c r="CM46" i="1"/>
  <c r="CL46" i="1"/>
  <c r="CK46" i="1"/>
  <c r="CJ46" i="1"/>
  <c r="CI46" i="1"/>
  <c r="CH46" i="1"/>
  <c r="CM48" i="1"/>
  <c r="CL48" i="1"/>
  <c r="CK48" i="1"/>
  <c r="CJ48" i="1"/>
  <c r="CI48" i="1"/>
  <c r="CH48" i="1"/>
  <c r="CM47" i="1"/>
  <c r="CL47" i="1"/>
  <c r="CK47" i="1"/>
  <c r="CJ47" i="1"/>
  <c r="CI47" i="1"/>
  <c r="CH47" i="1"/>
  <c r="CM42" i="1"/>
  <c r="CL42" i="1"/>
  <c r="CK42" i="1"/>
  <c r="CJ42" i="1"/>
  <c r="CI42" i="1"/>
  <c r="CH42" i="1"/>
  <c r="CM43" i="1"/>
  <c r="CL43" i="1"/>
  <c r="CK43" i="1"/>
  <c r="CJ43" i="1"/>
  <c r="CI43" i="1"/>
  <c r="CH43" i="1"/>
  <c r="CM44" i="1"/>
  <c r="CL44" i="1"/>
  <c r="CK44" i="1"/>
  <c r="CJ44" i="1"/>
  <c r="CI44" i="1"/>
  <c r="CH44" i="1"/>
  <c r="CM40" i="1"/>
  <c r="CL40" i="1"/>
  <c r="CK40" i="1"/>
  <c r="CJ40" i="1"/>
  <c r="CI40" i="1"/>
  <c r="CH40" i="1"/>
  <c r="CM34" i="1"/>
  <c r="CL34" i="1"/>
  <c r="CK34" i="1"/>
  <c r="CJ34" i="1"/>
  <c r="CI34" i="1"/>
  <c r="CH34" i="1"/>
  <c r="CM37" i="1"/>
  <c r="CL37" i="1"/>
  <c r="CK37" i="1"/>
  <c r="CJ37" i="1"/>
  <c r="CI37" i="1"/>
  <c r="CH37" i="1"/>
  <c r="CM38" i="1"/>
  <c r="CL38" i="1"/>
  <c r="CK38" i="1"/>
  <c r="CJ38" i="1"/>
  <c r="CI38" i="1"/>
  <c r="CH38" i="1"/>
  <c r="CM31" i="1"/>
  <c r="CL31" i="1"/>
  <c r="CK31" i="1"/>
  <c r="CJ31" i="1"/>
  <c r="CI31" i="1"/>
  <c r="CH31" i="1"/>
  <c r="CM33" i="1"/>
  <c r="CL33" i="1"/>
  <c r="CK33" i="1"/>
  <c r="CJ33" i="1"/>
  <c r="CI33" i="1"/>
  <c r="CH33" i="1"/>
  <c r="CM30" i="1"/>
  <c r="CL30" i="1"/>
  <c r="CK30" i="1"/>
  <c r="CJ30" i="1"/>
  <c r="CI30" i="1"/>
  <c r="CH30" i="1"/>
  <c r="CM27" i="1"/>
  <c r="CL27" i="1"/>
  <c r="CK27" i="1"/>
  <c r="CJ27" i="1"/>
  <c r="CI27" i="1"/>
  <c r="CH27" i="1"/>
  <c r="CM26" i="1"/>
  <c r="CL26" i="1"/>
  <c r="CK26" i="1"/>
  <c r="CJ26" i="1"/>
  <c r="CI26" i="1"/>
  <c r="CH26" i="1"/>
  <c r="CM25" i="1"/>
  <c r="CL25" i="1"/>
  <c r="CK25" i="1"/>
  <c r="CJ25" i="1"/>
  <c r="CI25" i="1"/>
  <c r="CH25" i="1"/>
  <c r="CM28" i="1"/>
  <c r="CL28" i="1"/>
  <c r="CK28" i="1"/>
  <c r="CJ28" i="1"/>
  <c r="CI28" i="1"/>
  <c r="CH28" i="1"/>
  <c r="CM29" i="1"/>
  <c r="CL29" i="1"/>
  <c r="CK29" i="1"/>
  <c r="CJ29" i="1"/>
  <c r="CI29" i="1"/>
  <c r="CH29" i="1"/>
  <c r="CM32" i="1"/>
  <c r="CL32" i="1"/>
  <c r="CK32" i="1"/>
  <c r="CJ32" i="1"/>
  <c r="CI32" i="1"/>
  <c r="CH32" i="1"/>
  <c r="CM22" i="1"/>
  <c r="CL22" i="1"/>
  <c r="CK22" i="1"/>
  <c r="CJ22" i="1"/>
  <c r="CI22" i="1"/>
  <c r="CH22" i="1"/>
  <c r="CM20" i="1"/>
  <c r="CL20" i="1"/>
  <c r="CK20" i="1"/>
  <c r="CJ20" i="1"/>
  <c r="CI20" i="1"/>
  <c r="CH20" i="1"/>
  <c r="CM19" i="1"/>
  <c r="CL19" i="1"/>
  <c r="CK19" i="1"/>
  <c r="CJ19" i="1"/>
  <c r="CI19" i="1"/>
  <c r="CH19" i="1"/>
  <c r="CM21" i="1"/>
  <c r="CL21" i="1"/>
  <c r="CK21" i="1"/>
  <c r="CJ21" i="1"/>
  <c r="CI21" i="1"/>
  <c r="CH21" i="1"/>
  <c r="CM39" i="1"/>
  <c r="CL39" i="1"/>
  <c r="CK39" i="1"/>
  <c r="CJ39" i="1"/>
  <c r="CI39" i="1"/>
  <c r="CH39" i="1"/>
  <c r="CL13" i="1"/>
  <c r="K75" i="1"/>
  <c r="K68" i="1"/>
  <c r="K69" i="1"/>
  <c r="K61" i="1"/>
  <c r="K53" i="1"/>
  <c r="K51" i="1"/>
  <c r="K50" i="1"/>
  <c r="K45" i="1"/>
  <c r="K46" i="1"/>
  <c r="K48" i="1"/>
  <c r="K47" i="1"/>
  <c r="K42" i="1"/>
  <c r="K43" i="1"/>
  <c r="K44" i="1"/>
  <c r="K40" i="1"/>
  <c r="K34" i="1"/>
  <c r="K37" i="1"/>
  <c r="K38" i="1"/>
  <c r="K31" i="1"/>
  <c r="K33" i="1"/>
  <c r="K30" i="1"/>
  <c r="K27" i="1"/>
  <c r="K26" i="1"/>
  <c r="K25" i="1"/>
  <c r="K28" i="1"/>
  <c r="K29" i="1"/>
  <c r="K32" i="1"/>
  <c r="K22" i="1"/>
  <c r="K20" i="1"/>
  <c r="K19" i="1"/>
  <c r="K21" i="1"/>
  <c r="K39" i="1"/>
  <c r="CM13" i="1"/>
  <c r="CK13" i="1"/>
  <c r="CJ13" i="1"/>
  <c r="CI13" i="1"/>
  <c r="CH13" i="1"/>
  <c r="K13" i="1"/>
  <c r="CM10" i="1"/>
  <c r="CL10" i="1"/>
  <c r="CK10" i="1"/>
  <c r="CJ10" i="1"/>
  <c r="CI10" i="1"/>
  <c r="CH10" i="1"/>
  <c r="CL9" i="1"/>
  <c r="CI9" i="1"/>
  <c r="CL8" i="1"/>
  <c r="CI8" i="1"/>
  <c r="CJ8" i="1"/>
  <c r="CM8" i="1"/>
  <c r="CM9" i="1"/>
  <c r="CK9" i="1"/>
  <c r="CJ9" i="1"/>
  <c r="CH9" i="1"/>
  <c r="CK8" i="1"/>
  <c r="CH8" i="1"/>
  <c r="L248" i="1" l="1"/>
  <c r="CB248" i="1" s="1"/>
  <c r="L101" i="1"/>
  <c r="CB101" i="1" s="1"/>
  <c r="L240" i="1"/>
  <c r="L252" i="1"/>
  <c r="CB252" i="1" s="1"/>
  <c r="L262" i="1"/>
  <c r="CB262" i="1" s="1"/>
  <c r="CB240" i="1"/>
  <c r="L469" i="1"/>
  <c r="CB469" i="1" s="1"/>
  <c r="L532" i="1"/>
  <c r="CB532" i="1" s="1"/>
  <c r="L89" i="1"/>
  <c r="CB89" i="1" s="1"/>
  <c r="L177" i="1"/>
  <c r="CB177" i="1" s="1"/>
  <c r="L132" i="1"/>
  <c r="CB132" i="1" s="1"/>
  <c r="L135" i="1"/>
  <c r="CB135" i="1" s="1"/>
  <c r="L269" i="1"/>
  <c r="CB269" i="1" s="1"/>
  <c r="L180" i="1"/>
  <c r="CB180" i="1" s="1"/>
  <c r="L182" i="1"/>
  <c r="CB182" i="1" s="1"/>
  <c r="L246" i="1"/>
  <c r="CB246" i="1" s="1"/>
  <c r="L267" i="1"/>
  <c r="CB267" i="1" s="1"/>
  <c r="L249" i="1"/>
  <c r="CB249" i="1" s="1"/>
  <c r="L244" i="1"/>
  <c r="CB244" i="1" s="1"/>
  <c r="L250" i="1"/>
  <c r="CB250" i="1" s="1"/>
  <c r="L251" i="1"/>
  <c r="CB251" i="1" s="1"/>
  <c r="L254" i="1"/>
  <c r="CB254" i="1" s="1"/>
  <c r="L258" i="1"/>
  <c r="CB258" i="1" s="1"/>
  <c r="L243" i="1"/>
  <c r="CB243" i="1" s="1"/>
  <c r="L261" i="1"/>
  <c r="CB261" i="1" s="1"/>
  <c r="L548" i="1"/>
  <c r="CB548" i="1" s="1"/>
  <c r="L541" i="1"/>
  <c r="CB541" i="1" s="1"/>
  <c r="L504" i="1"/>
  <c r="CB504" i="1" s="1"/>
  <c r="L131" i="1"/>
  <c r="CB131" i="1" s="1"/>
  <c r="L134" i="1"/>
  <c r="CB134" i="1" s="1"/>
  <c r="L181" i="1"/>
  <c r="CB181" i="1" s="1"/>
  <c r="L259" i="1"/>
  <c r="CB259" i="1" s="1"/>
  <c r="L268" i="1"/>
  <c r="CB268" i="1" s="1"/>
  <c r="L178" i="1"/>
  <c r="CB178" i="1" s="1"/>
  <c r="L266" i="1"/>
  <c r="CB266" i="1" s="1"/>
  <c r="L175" i="1"/>
  <c r="CB175" i="1" s="1"/>
  <c r="L264" i="1"/>
  <c r="CB264" i="1" s="1"/>
  <c r="L239" i="1"/>
  <c r="CB239" i="1" s="1"/>
  <c r="L306" i="1"/>
  <c r="CB306" i="1" s="1"/>
  <c r="L133" i="1"/>
  <c r="CB133" i="1" s="1"/>
  <c r="L136" i="1"/>
  <c r="CB136" i="1" s="1"/>
  <c r="L241" i="1"/>
  <c r="CB241" i="1" s="1"/>
  <c r="L256" i="1"/>
  <c r="CB256" i="1" s="1"/>
  <c r="L263" i="1"/>
  <c r="CB263" i="1" s="1"/>
  <c r="L247" i="1"/>
  <c r="CB247" i="1" s="1"/>
  <c r="L260" i="1"/>
  <c r="CB260" i="1" s="1"/>
  <c r="L242" i="1"/>
  <c r="CB242" i="1" s="1"/>
  <c r="L265" i="1"/>
  <c r="CB265" i="1" s="1"/>
  <c r="L255" i="1"/>
  <c r="CB255" i="1" s="1"/>
  <c r="L85" i="1"/>
  <c r="CB85" i="1" s="1"/>
  <c r="L339" i="1"/>
  <c r="CB339" i="1" s="1"/>
  <c r="L388" i="1"/>
  <c r="CB388" i="1" s="1"/>
  <c r="L456" i="1"/>
  <c r="CB456" i="1" s="1"/>
  <c r="L455" i="1"/>
  <c r="CB455" i="1" s="1"/>
  <c r="L424" i="1"/>
  <c r="CB424" i="1" s="1"/>
  <c r="L489" i="1"/>
  <c r="CB489" i="1" s="1"/>
  <c r="L474" i="1"/>
  <c r="CB474" i="1" s="1"/>
  <c r="L480" i="1"/>
  <c r="CB480" i="1" s="1"/>
  <c r="L508" i="1"/>
  <c r="CB508" i="1" s="1"/>
  <c r="L507" i="1"/>
  <c r="CB507" i="1" s="1"/>
  <c r="L509" i="1"/>
  <c r="CB509" i="1" s="1"/>
  <c r="L558" i="1"/>
  <c r="CB558" i="1" s="1"/>
  <c r="L522" i="1"/>
  <c r="CB522" i="1" s="1"/>
  <c r="L518" i="1"/>
  <c r="CB518" i="1" s="1"/>
  <c r="L542" i="1"/>
  <c r="CB542" i="1" s="1"/>
  <c r="L464" i="1"/>
  <c r="CB464" i="1" s="1"/>
  <c r="L572" i="1"/>
  <c r="CB572" i="1" s="1"/>
  <c r="L556" i="1"/>
  <c r="CB556" i="1" s="1"/>
  <c r="L544" i="1"/>
  <c r="CB544" i="1" s="1"/>
  <c r="L513" i="1"/>
  <c r="CB513" i="1" s="1"/>
  <c r="L561" i="1"/>
  <c r="CB561" i="1" s="1"/>
  <c r="L527" i="1"/>
  <c r="CB527" i="1" s="1"/>
  <c r="L570" i="1"/>
  <c r="CB570" i="1" s="1"/>
  <c r="L534" i="1"/>
  <c r="CB534" i="1" s="1"/>
  <c r="L593" i="1"/>
  <c r="CB593" i="1" s="1"/>
  <c r="L185" i="1"/>
  <c r="CB185" i="1" s="1"/>
  <c r="L100" i="1"/>
  <c r="CB100" i="1" s="1"/>
  <c r="L128" i="1"/>
  <c r="CB128" i="1" s="1"/>
  <c r="L94" i="1"/>
  <c r="CB94" i="1" s="1"/>
  <c r="L150" i="1"/>
  <c r="CB150" i="1" s="1"/>
  <c r="L171" i="1"/>
  <c r="CB171" i="1" s="1"/>
  <c r="L236" i="1"/>
  <c r="CB236" i="1" s="1"/>
  <c r="L222" i="1"/>
  <c r="CB222" i="1" s="1"/>
  <c r="L206" i="1"/>
  <c r="CB206" i="1" s="1"/>
  <c r="L167" i="1"/>
  <c r="CB167" i="1" s="1"/>
  <c r="L231" i="1"/>
  <c r="CB231" i="1" s="1"/>
  <c r="L216" i="1"/>
  <c r="CB216" i="1" s="1"/>
  <c r="L164" i="1"/>
  <c r="CB164" i="1" s="1"/>
  <c r="L288" i="1"/>
  <c r="CB288" i="1" s="1"/>
  <c r="L324" i="1"/>
  <c r="CB324" i="1" s="1"/>
  <c r="L229" i="1"/>
  <c r="CB229" i="1" s="1"/>
  <c r="L320" i="1"/>
  <c r="CB320" i="1" s="1"/>
  <c r="L296" i="1"/>
  <c r="CB296" i="1" s="1"/>
  <c r="L218" i="1"/>
  <c r="CB218" i="1" s="1"/>
  <c r="L316" i="1"/>
  <c r="CB316" i="1" s="1"/>
  <c r="L328" i="1"/>
  <c r="CB328" i="1" s="1"/>
  <c r="L314" i="1"/>
  <c r="CB314" i="1" s="1"/>
  <c r="L207" i="1"/>
  <c r="CB207" i="1" s="1"/>
  <c r="L345" i="1"/>
  <c r="CB345" i="1" s="1"/>
  <c r="L347" i="1"/>
  <c r="CB347" i="1" s="1"/>
  <c r="L289" i="1"/>
  <c r="CB289" i="1" s="1"/>
  <c r="L293" i="1"/>
  <c r="CB293" i="1" s="1"/>
  <c r="L419" i="1"/>
  <c r="CB419" i="1" s="1"/>
  <c r="L392" i="1"/>
  <c r="CB392" i="1" s="1"/>
  <c r="L425" i="1"/>
  <c r="CB425" i="1" s="1"/>
  <c r="L441" i="1"/>
  <c r="CB441" i="1" s="1"/>
  <c r="L486" i="1"/>
  <c r="CB486" i="1" s="1"/>
  <c r="L152" i="1"/>
  <c r="CB152" i="1" s="1"/>
  <c r="L567" i="1"/>
  <c r="CB567" i="1" s="1"/>
  <c r="L588" i="1"/>
  <c r="CB588" i="1" s="1"/>
  <c r="L60" i="1"/>
  <c r="CB60" i="1" s="1"/>
  <c r="L108" i="1"/>
  <c r="CB108" i="1" s="1"/>
  <c r="L406" i="1"/>
  <c r="CB406" i="1" s="1"/>
  <c r="L33" i="1"/>
  <c r="CB33" i="1" s="1"/>
  <c r="L61" i="1"/>
  <c r="CB61" i="1" s="1"/>
  <c r="L17" i="1"/>
  <c r="CB17" i="1" s="1"/>
  <c r="L62" i="1"/>
  <c r="CB62" i="1" s="1"/>
  <c r="L121" i="1"/>
  <c r="CB121" i="1" s="1"/>
  <c r="L162" i="1"/>
  <c r="CB162" i="1" s="1"/>
  <c r="L113" i="1"/>
  <c r="CB113" i="1" s="1"/>
  <c r="L148" i="1"/>
  <c r="CB148" i="1" s="1"/>
  <c r="L444" i="1"/>
  <c r="CB444" i="1" s="1"/>
  <c r="L42" i="1"/>
  <c r="CB42" i="1" s="1"/>
  <c r="L281" i="1"/>
  <c r="CB281" i="1" s="1"/>
  <c r="L224" i="1"/>
  <c r="CB224" i="1" s="1"/>
  <c r="L309" i="1"/>
  <c r="CB309" i="1" s="1"/>
  <c r="L312" i="1"/>
  <c r="CB312" i="1" s="1"/>
  <c r="L335" i="1"/>
  <c r="CB335" i="1" s="1"/>
  <c r="L213" i="1"/>
  <c r="CB213" i="1" s="1"/>
  <c r="L166" i="1"/>
  <c r="CB166" i="1" s="1"/>
  <c r="L334" i="1"/>
  <c r="CB334" i="1" s="1"/>
  <c r="L292" i="1"/>
  <c r="CB292" i="1" s="1"/>
  <c r="L331" i="1"/>
  <c r="CB331" i="1" s="1"/>
  <c r="L303" i="1"/>
  <c r="CB303" i="1" s="1"/>
  <c r="L330" i="1"/>
  <c r="CB330" i="1" s="1"/>
  <c r="L39" i="1"/>
  <c r="CB39" i="1" s="1"/>
  <c r="L37" i="1"/>
  <c r="CB37" i="1" s="1"/>
  <c r="L43" i="1"/>
  <c r="CB43" i="1" s="1"/>
  <c r="L46" i="1"/>
  <c r="CB46" i="1" s="1"/>
  <c r="L53" i="1"/>
  <c r="CB53" i="1" s="1"/>
  <c r="L45" i="1"/>
  <c r="CB45" i="1" s="1"/>
  <c r="L36" i="1"/>
  <c r="CB36" i="1" s="1"/>
  <c r="L57" i="1"/>
  <c r="CB57" i="1" s="1"/>
  <c r="L92" i="1"/>
  <c r="CB92" i="1" s="1"/>
  <c r="L65" i="1"/>
  <c r="CB65" i="1" s="1"/>
  <c r="L26" i="1"/>
  <c r="CB26" i="1" s="1"/>
  <c r="L34" i="1"/>
  <c r="CB34" i="1" s="1"/>
  <c r="L120" i="1"/>
  <c r="CB120" i="1" s="1"/>
  <c r="L72" i="1"/>
  <c r="CB72" i="1" s="1"/>
  <c r="L73" i="1"/>
  <c r="CB73" i="1" s="1"/>
  <c r="L107" i="1"/>
  <c r="CB107" i="1" s="1"/>
  <c r="L145" i="1"/>
  <c r="CB145" i="1" s="1"/>
  <c r="L141" i="1"/>
  <c r="CB141" i="1" s="1"/>
  <c r="L451" i="1"/>
  <c r="CB451" i="1" s="1"/>
  <c r="L196" i="1"/>
  <c r="CB196" i="1" s="1"/>
  <c r="L271" i="1"/>
  <c r="CB271" i="1" s="1"/>
  <c r="L277" i="1"/>
  <c r="CB277" i="1" s="1"/>
  <c r="L75" i="1"/>
  <c r="CB75" i="1" s="1"/>
  <c r="L591" i="1"/>
  <c r="CB591" i="1" s="1"/>
  <c r="L257" i="1"/>
  <c r="CB257" i="1" s="1"/>
  <c r="L154" i="1"/>
  <c r="CB154" i="1" s="1"/>
  <c r="L170" i="1"/>
  <c r="CB170" i="1" s="1"/>
  <c r="L127" i="1"/>
  <c r="CB127" i="1" s="1"/>
  <c r="L124" i="1"/>
  <c r="CB124" i="1" s="1"/>
  <c r="L200" i="1"/>
  <c r="CB200" i="1" s="1"/>
  <c r="L233" i="1"/>
  <c r="CB233" i="1" s="1"/>
  <c r="L230" i="1"/>
  <c r="CB230" i="1" s="1"/>
  <c r="L279" i="1"/>
  <c r="CB279" i="1" s="1"/>
  <c r="L333" i="1"/>
  <c r="CB333" i="1" s="1"/>
  <c r="L234" i="1"/>
  <c r="CB234" i="1" s="1"/>
  <c r="L332" i="1"/>
  <c r="CB332" i="1" s="1"/>
  <c r="L283" i="1"/>
  <c r="CB283" i="1" s="1"/>
  <c r="L313" i="1"/>
  <c r="CB313" i="1" s="1"/>
  <c r="L286" i="1"/>
  <c r="CB286" i="1" s="1"/>
  <c r="L359" i="1"/>
  <c r="CB359" i="1" s="1"/>
  <c r="L349" i="1"/>
  <c r="CB349" i="1" s="1"/>
  <c r="L423" i="1"/>
  <c r="CB423" i="1" s="1"/>
  <c r="L358" i="1"/>
  <c r="CB358" i="1" s="1"/>
  <c r="L390" i="1"/>
  <c r="CB390" i="1" s="1"/>
  <c r="L355" i="1"/>
  <c r="CB355" i="1" s="1"/>
  <c r="L387" i="1"/>
  <c r="CB387" i="1" s="1"/>
  <c r="L395" i="1"/>
  <c r="CB395" i="1" s="1"/>
  <c r="L428" i="1"/>
  <c r="CB428" i="1" s="1"/>
  <c r="L364" i="1"/>
  <c r="CB364" i="1" s="1"/>
  <c r="L357" i="1"/>
  <c r="CB357" i="1" s="1"/>
  <c r="L446" i="1"/>
  <c r="CB446" i="1" s="1"/>
  <c r="L498" i="1"/>
  <c r="CB498" i="1" s="1"/>
  <c r="L442" i="1"/>
  <c r="CB442" i="1" s="1"/>
  <c r="L475" i="1"/>
  <c r="CB475" i="1" s="1"/>
  <c r="L493" i="1"/>
  <c r="CB493" i="1" s="1"/>
  <c r="L421" i="1"/>
  <c r="CB421" i="1" s="1"/>
  <c r="L408" i="1"/>
  <c r="CB408" i="1" s="1"/>
  <c r="L393" i="1"/>
  <c r="CB393" i="1" s="1"/>
  <c r="L460" i="1"/>
  <c r="CB460" i="1" s="1"/>
  <c r="L488" i="1"/>
  <c r="CB488" i="1" s="1"/>
  <c r="L497" i="1"/>
  <c r="CB497" i="1" s="1"/>
  <c r="L523" i="1"/>
  <c r="CB523" i="1" s="1"/>
  <c r="L553" i="1"/>
  <c r="CB553" i="1" s="1"/>
  <c r="L176" i="1"/>
  <c r="CB176" i="1" s="1"/>
  <c r="L23" i="1"/>
  <c r="CB23" i="1" s="1"/>
  <c r="L54" i="1"/>
  <c r="CB54" i="1" s="1"/>
  <c r="L187" i="1"/>
  <c r="CB187" i="1" s="1"/>
  <c r="L95" i="1"/>
  <c r="CB95" i="1" s="1"/>
  <c r="L122" i="1"/>
  <c r="CB122" i="1" s="1"/>
  <c r="L79" i="1"/>
  <c r="CB79" i="1" s="1"/>
  <c r="L173" i="1"/>
  <c r="CB173" i="1" s="1"/>
  <c r="L87" i="1"/>
  <c r="CB87" i="1" s="1"/>
  <c r="L114" i="1"/>
  <c r="CB114" i="1" s="1"/>
  <c r="L391" i="1"/>
  <c r="CB391" i="1" s="1"/>
  <c r="L193" i="1"/>
  <c r="CB193" i="1" s="1"/>
  <c r="L192" i="1"/>
  <c r="CB192" i="1" s="1"/>
  <c r="L519" i="1"/>
  <c r="CB519" i="1" s="1"/>
  <c r="L343" i="1"/>
  <c r="CB343" i="1" s="1"/>
  <c r="L344" i="1"/>
  <c r="CB344" i="1" s="1"/>
  <c r="L587" i="1"/>
  <c r="CB587" i="1" s="1"/>
  <c r="L427" i="1"/>
  <c r="CB427" i="1" s="1"/>
  <c r="L394" i="1"/>
  <c r="CB394" i="1" s="1"/>
  <c r="L407" i="1"/>
  <c r="CB407" i="1" s="1"/>
  <c r="L415" i="1"/>
  <c r="CB415" i="1" s="1"/>
  <c r="L416" i="1"/>
  <c r="CB416" i="1" s="1"/>
  <c r="L452" i="1"/>
  <c r="CB452" i="1" s="1"/>
  <c r="L449" i="1"/>
  <c r="CB449" i="1" s="1"/>
  <c r="L414" i="1"/>
  <c r="CB414" i="1" s="1"/>
  <c r="L386" i="1"/>
  <c r="CB386" i="1" s="1"/>
  <c r="L481" i="1"/>
  <c r="CB481" i="1" s="1"/>
  <c r="L385" i="1"/>
  <c r="CB385" i="1" s="1"/>
  <c r="L478" i="1"/>
  <c r="CB478" i="1" s="1"/>
  <c r="L471" i="1"/>
  <c r="CB471" i="1" s="1"/>
  <c r="L398" i="1"/>
  <c r="CB398" i="1" s="1"/>
  <c r="L454" i="1"/>
  <c r="CB454" i="1" s="1"/>
  <c r="L360" i="1"/>
  <c r="CB360" i="1" s="1"/>
  <c r="L459" i="1"/>
  <c r="CB459" i="1" s="1"/>
  <c r="L458" i="1"/>
  <c r="CB458" i="1" s="1"/>
  <c r="L479" i="1"/>
  <c r="CB479" i="1" s="1"/>
  <c r="L453" i="1"/>
  <c r="CB453" i="1" s="1"/>
  <c r="L482" i="1"/>
  <c r="CB482" i="1" s="1"/>
  <c r="L473" i="1"/>
  <c r="CB473" i="1" s="1"/>
  <c r="L447" i="1"/>
  <c r="CB447" i="1" s="1"/>
  <c r="L443" i="1"/>
  <c r="CB443" i="1" s="1"/>
  <c r="L525" i="1"/>
  <c r="CB525" i="1" s="1"/>
  <c r="L512" i="1"/>
  <c r="CB512" i="1" s="1"/>
  <c r="L549" i="1"/>
  <c r="CB549" i="1" s="1"/>
  <c r="L540" i="1"/>
  <c r="CB540" i="1" s="1"/>
  <c r="L554" i="1"/>
  <c r="CB554" i="1" s="1"/>
  <c r="L516" i="1"/>
  <c r="CB516" i="1" s="1"/>
  <c r="L530" i="1"/>
  <c r="CB530" i="1" s="1"/>
  <c r="L526" i="1"/>
  <c r="CB526" i="1" s="1"/>
  <c r="L579" i="1"/>
  <c r="CB579" i="1" s="1"/>
  <c r="L537" i="1"/>
  <c r="CB537" i="1" s="1"/>
  <c r="L550" i="1"/>
  <c r="CB550" i="1" s="1"/>
  <c r="L583" i="1"/>
  <c r="CB583" i="1" s="1"/>
  <c r="L566" i="1"/>
  <c r="CB566" i="1" s="1"/>
  <c r="L582" i="1"/>
  <c r="CB582" i="1" s="1"/>
  <c r="L536" i="1"/>
  <c r="CB536" i="1" s="1"/>
  <c r="L41" i="1"/>
  <c r="CB41" i="1" s="1"/>
  <c r="L58" i="1"/>
  <c r="CB58" i="1" s="1"/>
  <c r="L592" i="1"/>
  <c r="CB592" i="1" s="1"/>
  <c r="L129" i="1"/>
  <c r="CB129" i="1" s="1"/>
  <c r="L160" i="1"/>
  <c r="CB160" i="1" s="1"/>
  <c r="L169" i="1"/>
  <c r="CB169" i="1" s="1"/>
  <c r="L211" i="1"/>
  <c r="CB211" i="1" s="1"/>
  <c r="L105" i="1"/>
  <c r="CB105" i="1" s="1"/>
  <c r="L140" i="1"/>
  <c r="CB140" i="1" s="1"/>
  <c r="L142" i="1"/>
  <c r="CB142" i="1" s="1"/>
  <c r="L103" i="1"/>
  <c r="CB103" i="1" s="1"/>
  <c r="L194" i="1"/>
  <c r="CB194" i="1" s="1"/>
  <c r="L138" i="1"/>
  <c r="CB138" i="1" s="1"/>
  <c r="L278" i="1"/>
  <c r="CB278" i="1" s="1"/>
  <c r="L341" i="1"/>
  <c r="CB341" i="1" s="1"/>
  <c r="L438" i="1"/>
  <c r="CB438" i="1" s="1"/>
  <c r="L35" i="1"/>
  <c r="CB35" i="1" s="1"/>
  <c r="L56" i="1"/>
  <c r="CB56" i="1" s="1"/>
  <c r="L91" i="1"/>
  <c r="CB91" i="1" s="1"/>
  <c r="L59" i="1"/>
  <c r="CB59" i="1" s="1"/>
  <c r="L119" i="1"/>
  <c r="CB119" i="1" s="1"/>
  <c r="L151" i="1"/>
  <c r="CB151" i="1" s="1"/>
  <c r="L203" i="1"/>
  <c r="CB203" i="1" s="1"/>
  <c r="L104" i="1"/>
  <c r="CB104" i="1" s="1"/>
  <c r="L146" i="1"/>
  <c r="CB146" i="1" s="1"/>
  <c r="L432" i="1"/>
  <c r="CB432" i="1" s="1"/>
  <c r="L467" i="1"/>
  <c r="CB467" i="1" s="1"/>
  <c r="L457" i="1"/>
  <c r="CB457" i="1" s="1"/>
  <c r="L274" i="1"/>
  <c r="CB274" i="1" s="1"/>
  <c r="L273" i="1"/>
  <c r="CB273" i="1" s="1"/>
  <c r="L433" i="1"/>
  <c r="CB433" i="1" s="1"/>
  <c r="L500" i="1"/>
  <c r="CB500" i="1" s="1"/>
  <c r="L179" i="1"/>
  <c r="CB179" i="1" s="1"/>
  <c r="L245" i="1"/>
  <c r="CB245" i="1" s="1"/>
  <c r="L126" i="1"/>
  <c r="CB126" i="1" s="1"/>
  <c r="L99" i="1"/>
  <c r="CB99" i="1" s="1"/>
  <c r="L130" i="1"/>
  <c r="CB130" i="1" s="1"/>
  <c r="L201" i="1"/>
  <c r="CB201" i="1" s="1"/>
  <c r="L217" i="1"/>
  <c r="CB217" i="1" s="1"/>
  <c r="L18" i="1"/>
  <c r="CB18" i="1" s="1"/>
  <c r="L52" i="1"/>
  <c r="CB52" i="1" s="1"/>
  <c r="L336" i="1"/>
  <c r="CB336" i="1" s="1"/>
  <c r="L67" i="1"/>
  <c r="CB67" i="1" s="1"/>
  <c r="L168" i="1"/>
  <c r="CB168" i="1" s="1"/>
  <c r="L163" i="1"/>
  <c r="CB163" i="1" s="1"/>
  <c r="L149" i="1"/>
  <c r="CB149" i="1" s="1"/>
  <c r="L102" i="1"/>
  <c r="CB102" i="1" s="1"/>
  <c r="L112" i="1"/>
  <c r="CB112" i="1" s="1"/>
  <c r="L429" i="1"/>
  <c r="CB429" i="1" s="1"/>
  <c r="L144" i="1"/>
  <c r="CB144" i="1" s="1"/>
  <c r="L139" i="1"/>
  <c r="CB139" i="1" s="1"/>
  <c r="L197" i="1"/>
  <c r="CB197" i="1" s="1"/>
  <c r="L501" i="1"/>
  <c r="CB501" i="1" s="1"/>
  <c r="L590" i="1"/>
  <c r="CB590" i="1" s="1"/>
  <c r="L96" i="1"/>
  <c r="CB96" i="1" s="1"/>
  <c r="L98" i="1"/>
  <c r="CB98" i="1" s="1"/>
  <c r="L125" i="1"/>
  <c r="CB125" i="1" s="1"/>
  <c r="L158" i="1"/>
  <c r="CB158" i="1" s="1"/>
  <c r="L202" i="1"/>
  <c r="CB202" i="1" s="1"/>
  <c r="L22" i="1"/>
  <c r="CB22" i="1" s="1"/>
  <c r="L25" i="1"/>
  <c r="CB25" i="1" s="1"/>
  <c r="L30" i="1"/>
  <c r="CB30" i="1" s="1"/>
  <c r="L49" i="1"/>
  <c r="CB49" i="1" s="1"/>
  <c r="L106" i="1"/>
  <c r="CB106" i="1" s="1"/>
  <c r="L594" i="1"/>
  <c r="CB594" i="1" s="1"/>
  <c r="L66" i="1"/>
  <c r="CB66" i="1" s="1"/>
  <c r="L161" i="1"/>
  <c r="CB161" i="1" s="1"/>
  <c r="L84" i="1"/>
  <c r="CB84" i="1" s="1"/>
  <c r="L83" i="1"/>
  <c r="CB83" i="1" s="1"/>
  <c r="L111" i="1"/>
  <c r="CB111" i="1" s="1"/>
  <c r="L109" i="1"/>
  <c r="CB109" i="1" s="1"/>
  <c r="L147" i="1"/>
  <c r="CB147" i="1" s="1"/>
  <c r="L186" i="1"/>
  <c r="CB186" i="1" s="1"/>
  <c r="L137" i="1"/>
  <c r="CB137" i="1" s="1"/>
  <c r="L564" i="1"/>
  <c r="CB564" i="1" s="1"/>
  <c r="L275" i="1"/>
  <c r="CB275" i="1" s="1"/>
  <c r="L342" i="1"/>
  <c r="CB342" i="1" s="1"/>
  <c r="L338" i="1"/>
  <c r="CB338" i="1" s="1"/>
  <c r="L585" i="1"/>
  <c r="CB585" i="1" s="1"/>
  <c r="L88" i="1"/>
  <c r="CB88" i="1" s="1"/>
  <c r="L123" i="1"/>
  <c r="CB123" i="1" s="1"/>
  <c r="L153" i="1"/>
  <c r="CB153" i="1" s="1"/>
  <c r="L172" i="1"/>
  <c r="CB172" i="1" s="1"/>
  <c r="L199" i="1"/>
  <c r="CB199" i="1" s="1"/>
  <c r="L205" i="1"/>
  <c r="CB205" i="1" s="1"/>
  <c r="L204" i="1"/>
  <c r="CB204" i="1" s="1"/>
  <c r="L226" i="1"/>
  <c r="CB226" i="1" s="1"/>
  <c r="L223" i="1"/>
  <c r="CB223" i="1" s="1"/>
  <c r="L238" i="1"/>
  <c r="CB238" i="1" s="1"/>
  <c r="L225" i="1"/>
  <c r="CB225" i="1" s="1"/>
  <c r="L159" i="1"/>
  <c r="CB159" i="1" s="1"/>
  <c r="L228" i="1"/>
  <c r="CB228" i="1" s="1"/>
  <c r="L219" i="1"/>
  <c r="CB219" i="1" s="1"/>
  <c r="L227" i="1"/>
  <c r="CB227" i="1" s="1"/>
  <c r="L214" i="1"/>
  <c r="CB214" i="1" s="1"/>
  <c r="L220" i="1"/>
  <c r="CB220" i="1" s="1"/>
  <c r="L318" i="1"/>
  <c r="CB318" i="1" s="1"/>
  <c r="L282" i="1"/>
  <c r="CB282" i="1" s="1"/>
  <c r="L280" i="1"/>
  <c r="CB280" i="1" s="1"/>
  <c r="L290" i="1"/>
  <c r="CB290" i="1" s="1"/>
  <c r="L310" i="1"/>
  <c r="CB310" i="1" s="1"/>
  <c r="L304" i="1"/>
  <c r="CB304" i="1" s="1"/>
  <c r="L307" i="1"/>
  <c r="CB307" i="1" s="1"/>
  <c r="L326" i="1"/>
  <c r="CB326" i="1" s="1"/>
  <c r="L308" i="1"/>
  <c r="CB308" i="1" s="1"/>
  <c r="L302" i="1"/>
  <c r="CB302" i="1" s="1"/>
  <c r="L327" i="1"/>
  <c r="CB327" i="1" s="1"/>
  <c r="L315" i="1"/>
  <c r="CB315" i="1" s="1"/>
  <c r="L317" i="1"/>
  <c r="CB317" i="1" s="1"/>
  <c r="L322" i="1"/>
  <c r="CB322" i="1" s="1"/>
  <c r="L295" i="1"/>
  <c r="CB295" i="1" s="1"/>
  <c r="L221" i="1"/>
  <c r="CB221" i="1" s="1"/>
  <c r="L305" i="1"/>
  <c r="CB305" i="1" s="1"/>
  <c r="L210" i="1"/>
  <c r="CB210" i="1" s="1"/>
  <c r="L209" i="1"/>
  <c r="CB209" i="1" s="1"/>
  <c r="L311" i="1"/>
  <c r="CB311" i="1" s="1"/>
  <c r="L291" i="1"/>
  <c r="CB291" i="1" s="1"/>
  <c r="L362" i="1"/>
  <c r="CB362" i="1" s="1"/>
  <c r="L287" i="1"/>
  <c r="CB287" i="1" s="1"/>
  <c r="L346" i="1"/>
  <c r="CB346" i="1" s="1"/>
  <c r="L361" i="1"/>
  <c r="CB361" i="1" s="1"/>
  <c r="L348" i="1"/>
  <c r="CB348" i="1" s="1"/>
  <c r="L367" i="1"/>
  <c r="CB367" i="1" s="1"/>
  <c r="L368" i="1"/>
  <c r="CB368" i="1" s="1"/>
  <c r="L363" i="1"/>
  <c r="CB363" i="1" s="1"/>
  <c r="L426" i="1"/>
  <c r="CB426" i="1" s="1"/>
  <c r="L405" i="1"/>
  <c r="CB405" i="1" s="1"/>
  <c r="L412" i="1"/>
  <c r="CB412" i="1" s="1"/>
  <c r="L409" i="1"/>
  <c r="CB409" i="1" s="1"/>
  <c r="L321" i="1"/>
  <c r="CB321" i="1" s="1"/>
  <c r="L413" i="1"/>
  <c r="CB413" i="1" s="1"/>
  <c r="L389" i="1"/>
  <c r="CB389" i="1" s="1"/>
  <c r="L323" i="1"/>
  <c r="CB323" i="1" s="1"/>
  <c r="L400" i="1"/>
  <c r="CB400" i="1" s="1"/>
  <c r="L396" i="1"/>
  <c r="CB396" i="1" s="1"/>
  <c r="L417" i="1"/>
  <c r="CB417" i="1" s="1"/>
  <c r="L319" i="1"/>
  <c r="CB319" i="1" s="1"/>
  <c r="L448" i="1"/>
  <c r="CB448" i="1" s="1"/>
  <c r="L450" i="1"/>
  <c r="CB450" i="1" s="1"/>
  <c r="L477" i="1"/>
  <c r="CB477" i="1" s="1"/>
  <c r="L470" i="1"/>
  <c r="CB470" i="1" s="1"/>
  <c r="L492" i="1"/>
  <c r="CB492" i="1" s="1"/>
  <c r="L472" i="1"/>
  <c r="CB472" i="1" s="1"/>
  <c r="L399" i="1"/>
  <c r="CB399" i="1" s="1"/>
  <c r="L490" i="1"/>
  <c r="CB490" i="1" s="1"/>
  <c r="L410" i="1"/>
  <c r="CB410" i="1" s="1"/>
  <c r="L431" i="1"/>
  <c r="CB431" i="1" s="1"/>
  <c r="L476" i="1"/>
  <c r="CB476" i="1" s="1"/>
  <c r="L383" i="1"/>
  <c r="CB383" i="1" s="1"/>
  <c r="L462" i="1"/>
  <c r="CB462" i="1" s="1"/>
  <c r="L485" i="1"/>
  <c r="CB485" i="1" s="1"/>
  <c r="L499" i="1"/>
  <c r="CB499" i="1" s="1"/>
  <c r="L439" i="1"/>
  <c r="CB439" i="1" s="1"/>
  <c r="L521" i="1"/>
  <c r="CB521" i="1" s="1"/>
  <c r="L511" i="1"/>
  <c r="CB511" i="1" s="1"/>
  <c r="L24" i="1"/>
  <c r="CB24" i="1" s="1"/>
  <c r="L55" i="1"/>
  <c r="CB55" i="1" s="1"/>
  <c r="L191" i="1"/>
  <c r="CB191" i="1" s="1"/>
  <c r="L64" i="1"/>
  <c r="CB64" i="1" s="1"/>
  <c r="L115" i="1"/>
  <c r="CB115" i="1" s="1"/>
  <c r="L71" i="1"/>
  <c r="CB71" i="1" s="1"/>
  <c r="L74" i="1"/>
  <c r="CB74" i="1" s="1"/>
  <c r="L86" i="1"/>
  <c r="CB86" i="1" s="1"/>
  <c r="L143" i="1"/>
  <c r="CB143" i="1" s="1"/>
  <c r="L403" i="1"/>
  <c r="CB403" i="1" s="1"/>
  <c r="L183" i="1"/>
  <c r="CB183" i="1" s="1"/>
  <c r="L195" i="1"/>
  <c r="CB195" i="1" s="1"/>
  <c r="L577" i="1"/>
  <c r="CB577" i="1" s="1"/>
  <c r="L276" i="1"/>
  <c r="CB276" i="1" s="1"/>
  <c r="L340" i="1"/>
  <c r="CB340" i="1" s="1"/>
  <c r="L589" i="1"/>
  <c r="CB589" i="1" s="1"/>
  <c r="L174" i="1"/>
  <c r="CB174" i="1" s="1"/>
  <c r="L253" i="1"/>
  <c r="CB253" i="1" s="1"/>
  <c r="L165" i="1"/>
  <c r="CB165" i="1" s="1"/>
  <c r="L198" i="1"/>
  <c r="CB198" i="1" s="1"/>
  <c r="L235" i="1"/>
  <c r="CB235" i="1" s="1"/>
  <c r="L215" i="1"/>
  <c r="CB215" i="1" s="1"/>
  <c r="L212" i="1"/>
  <c r="CB212" i="1" s="1"/>
  <c r="L232" i="1"/>
  <c r="CB232" i="1" s="1"/>
  <c r="L208" i="1"/>
  <c r="CB208" i="1" s="1"/>
  <c r="L560" i="1"/>
  <c r="CB560" i="1" s="1"/>
  <c r="L531" i="1"/>
  <c r="CB531" i="1" s="1"/>
  <c r="L574" i="1"/>
  <c r="CB574" i="1" s="1"/>
  <c r="L568" i="1"/>
  <c r="CB568" i="1" s="1"/>
  <c r="L491" i="1"/>
  <c r="CB491" i="1" s="1"/>
  <c r="L466" i="1"/>
  <c r="CB466" i="1" s="1"/>
  <c r="L546" i="1"/>
  <c r="CB546" i="1" s="1"/>
  <c r="L569" i="1"/>
  <c r="CB569" i="1" s="1"/>
  <c r="L581" i="1"/>
  <c r="CB581" i="1" s="1"/>
  <c r="L563" i="1"/>
  <c r="CB563" i="1" s="1"/>
  <c r="L575" i="1"/>
  <c r="CB575" i="1" s="1"/>
  <c r="L535" i="1"/>
  <c r="CB535" i="1" s="1"/>
  <c r="L565" i="1"/>
  <c r="CB565" i="1" s="1"/>
  <c r="L496" i="1"/>
  <c r="CB496" i="1" s="1"/>
  <c r="L517" i="1"/>
  <c r="CB517" i="1" s="1"/>
  <c r="L543" i="1"/>
  <c r="CB543" i="1" s="1"/>
  <c r="L524" i="1"/>
  <c r="CB524" i="1" s="1"/>
  <c r="L539" i="1"/>
  <c r="CB539" i="1" s="1"/>
  <c r="L503" i="1"/>
  <c r="CB503" i="1" s="1"/>
  <c r="L557" i="1"/>
  <c r="CB557" i="1" s="1"/>
  <c r="L515" i="1"/>
  <c r="CB515" i="1" s="1"/>
  <c r="L506" i="1"/>
  <c r="CB506" i="1" s="1"/>
  <c r="L562" i="1"/>
  <c r="CB562" i="1" s="1"/>
  <c r="L529" i="1"/>
  <c r="CB529" i="1" s="1"/>
  <c r="L578" i="1"/>
  <c r="CB578" i="1" s="1"/>
  <c r="L547" i="1"/>
  <c r="CB547" i="1" s="1"/>
  <c r="L528" i="1"/>
  <c r="CB528" i="1" s="1"/>
  <c r="L559" i="1"/>
  <c r="CB559" i="1" s="1"/>
  <c r="L21" i="1"/>
  <c r="CB21" i="1" s="1"/>
  <c r="L32" i="1"/>
  <c r="CB32" i="1" s="1"/>
  <c r="L20" i="1"/>
  <c r="CB20" i="1" s="1"/>
  <c r="L19" i="1"/>
  <c r="CB19" i="1" s="1"/>
  <c r="L29" i="1"/>
  <c r="CB29" i="1" s="1"/>
  <c r="L28" i="1"/>
  <c r="CB28" i="1" s="1"/>
  <c r="L27" i="1"/>
  <c r="CB27" i="1" s="1"/>
  <c r="L31" i="1"/>
  <c r="CB31" i="1" s="1"/>
  <c r="L38" i="1"/>
  <c r="CB38" i="1" s="1"/>
  <c r="L40" i="1"/>
  <c r="CB40" i="1" s="1"/>
  <c r="L44" i="1"/>
  <c r="CB44" i="1" s="1"/>
  <c r="L47" i="1"/>
  <c r="CB47" i="1" s="1"/>
  <c r="L48" i="1"/>
  <c r="CB48" i="1" s="1"/>
  <c r="L50" i="1"/>
  <c r="CB50" i="1" s="1"/>
  <c r="L51" i="1"/>
  <c r="CB51" i="1" s="1"/>
  <c r="L69" i="1"/>
  <c r="CB69" i="1" s="1"/>
  <c r="L68" i="1"/>
  <c r="CB68" i="1" s="1"/>
  <c r="L401" i="1"/>
  <c r="CB401" i="1" s="1"/>
  <c r="L404" i="1"/>
  <c r="CB404" i="1" s="1"/>
  <c r="L411" i="1"/>
  <c r="CB411" i="1" s="1"/>
  <c r="L402" i="1"/>
  <c r="CB402" i="1" s="1"/>
  <c r="L301" i="1"/>
  <c r="CB301" i="1" s="1"/>
  <c r="L495" i="1"/>
  <c r="CB495" i="1" s="1"/>
  <c r="L440" i="1"/>
  <c r="CB440" i="1" s="1"/>
  <c r="L465" i="1"/>
  <c r="CB465" i="1" s="1"/>
  <c r="L484" i="1"/>
  <c r="CB484" i="1" s="1"/>
  <c r="L422" i="1"/>
  <c r="CB422" i="1" s="1"/>
  <c r="L418" i="1"/>
  <c r="CB418" i="1" s="1"/>
  <c r="L505" i="1"/>
  <c r="CB505" i="1" s="1"/>
  <c r="L502" i="1"/>
  <c r="CB502" i="1" s="1"/>
  <c r="L545" i="1"/>
  <c r="CB545" i="1" s="1"/>
  <c r="L580" i="1"/>
  <c r="CB580" i="1" s="1"/>
  <c r="L551" i="1"/>
  <c r="CB551" i="1" s="1"/>
  <c r="L552" i="1"/>
  <c r="CB552" i="1" s="1"/>
  <c r="L520" i="1"/>
  <c r="CB520" i="1" s="1"/>
  <c r="L538" i="1"/>
  <c r="CB538" i="1" s="1"/>
  <c r="L555" i="1"/>
  <c r="CB555" i="1" s="1"/>
  <c r="L573" i="1"/>
  <c r="CB573" i="1" s="1"/>
  <c r="L576" i="1"/>
  <c r="CB576" i="1" s="1"/>
  <c r="L533" i="1"/>
  <c r="CB533" i="1" s="1"/>
  <c r="L510" i="1"/>
  <c r="CB510" i="1" s="1"/>
  <c r="L445" i="1"/>
  <c r="CB445" i="1" s="1"/>
  <c r="L365" i="1"/>
  <c r="CB365" i="1" s="1"/>
  <c r="L356" i="1"/>
  <c r="CB356" i="1" s="1"/>
  <c r="L329" i="1"/>
  <c r="CB329" i="1" s="1"/>
  <c r="L420" i="1"/>
  <c r="CB420" i="1" s="1"/>
  <c r="L382" i="1"/>
  <c r="CB382" i="1" s="1"/>
  <c r="L366" i="1"/>
  <c r="CB366" i="1" s="1"/>
  <c r="L430" i="1"/>
  <c r="CB430" i="1" s="1"/>
  <c r="L325" i="1"/>
  <c r="CB325" i="1" s="1"/>
  <c r="L294" i="1"/>
  <c r="CB294" i="1" s="1"/>
  <c r="L483" i="1"/>
  <c r="CB483" i="1" s="1"/>
  <c r="L384" i="1"/>
  <c r="CB384" i="1" s="1"/>
  <c r="L468" i="1"/>
  <c r="CB468" i="1" s="1"/>
  <c r="L461" i="1"/>
  <c r="CB461" i="1" s="1"/>
  <c r="L397" i="1"/>
  <c r="CB397" i="1" s="1"/>
  <c r="L487" i="1"/>
  <c r="CB487" i="1" s="1"/>
  <c r="L494" i="1"/>
  <c r="CB494" i="1" s="1"/>
  <c r="L514" i="1"/>
  <c r="CB514" i="1" s="1"/>
  <c r="L463" i="1"/>
  <c r="CB463" i="1" s="1"/>
  <c r="L571" i="1"/>
  <c r="CB571" i="1" s="1"/>
  <c r="L13" i="1"/>
</calcChain>
</file>

<file path=xl/connections.xml><?xml version="1.0" encoding="utf-8"?>
<connections xmlns="http://schemas.openxmlformats.org/spreadsheetml/2006/main">
  <connection id="1" name="str_config_101_20160113A" type="6" refreshedVersion="3" background="1" saveData="1">
    <textPr codePage="932" sourceFile="C:\Code\mysql\extraction\str_config_101_20160113A.txt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str_config_103_20160117A" type="6" refreshedVersion="3" background="1" saveData="1">
    <textPr codePage="65001" sourceFile="C:\Code\mysql\extraction\str_config_103_20160117A.txt">
      <textFields count="84">
        <textField type="MDY"/>
        <textField/>
        <textField/>
        <textField/>
        <textField/>
        <textField/>
        <textField type="MDY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str_config_new_67_109thru110_20160213A" type="6" refreshedVersion="3" background="1" saveData="1">
    <textPr codePage="65001" sourceFile="C:\Code\mysql\extraction\str_config_new_67_109thru110_20160213A.txt">
      <textFields count="84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<sst xmlns="http://schemas.openxmlformats.org/spreadsheetml/2006/main" count="7712" uniqueCount="1172">
  <si>
    <t>Sweden</t>
  </si>
  <si>
    <t>Finland</t>
  </si>
  <si>
    <t>NA</t>
  </si>
  <si>
    <t>GD</t>
  </si>
  <si>
    <t>Denmark</t>
  </si>
  <si>
    <t>Netherlands</t>
  </si>
  <si>
    <t>Germany</t>
  </si>
  <si>
    <t>France</t>
  </si>
  <si>
    <t>England</t>
  </si>
  <si>
    <t>Scotland</t>
  </si>
  <si>
    <t>Italy</t>
  </si>
  <si>
    <t>Poland</t>
  </si>
  <si>
    <t>Belarus</t>
  </si>
  <si>
    <t>French</t>
  </si>
  <si>
    <t>Canada</t>
  </si>
  <si>
    <t>Martin</t>
  </si>
  <si>
    <t>Switzerland</t>
  </si>
  <si>
    <t>Luxembourg</t>
  </si>
  <si>
    <t>Paquin</t>
  </si>
  <si>
    <t>Brown</t>
  </si>
  <si>
    <t>United Kingdom</t>
  </si>
  <si>
    <t>Moore</t>
  </si>
  <si>
    <t>Young</t>
  </si>
  <si>
    <t>Ireland</t>
  </si>
  <si>
    <t>Evans</t>
  </si>
  <si>
    <t>Spain</t>
  </si>
  <si>
    <t>Ulster</t>
  </si>
  <si>
    <t>McCracken</t>
  </si>
  <si>
    <t>Northern Ireland</t>
  </si>
  <si>
    <t>Henry</t>
  </si>
  <si>
    <t>Stewart</t>
  </si>
  <si>
    <t>Ward</t>
  </si>
  <si>
    <t>Gillespie</t>
  </si>
  <si>
    <t>German</t>
  </si>
  <si>
    <t>New_Mexico</t>
  </si>
  <si>
    <t>Mexico</t>
  </si>
  <si>
    <t>Martinez</t>
  </si>
  <si>
    <t>Harvey</t>
  </si>
  <si>
    <t>Garcia</t>
  </si>
  <si>
    <t>Bryan</t>
  </si>
  <si>
    <t>Gomez</t>
  </si>
  <si>
    <t>Rodriguez</t>
  </si>
  <si>
    <t>Spanish-1</t>
  </si>
  <si>
    <t>Portugal</t>
  </si>
  <si>
    <t>Dahlrot</t>
  </si>
  <si>
    <t>Johnson</t>
  </si>
  <si>
    <t>Myers</t>
  </si>
  <si>
    <t>Allen</t>
  </si>
  <si>
    <t>Bodamer</t>
  </si>
  <si>
    <t>Baker</t>
  </si>
  <si>
    <t>zUnkName</t>
  </si>
  <si>
    <t>P-R-M198</t>
  </si>
  <si>
    <t>C-R-CTS8277</t>
  </si>
  <si>
    <t>P-R-M269</t>
  </si>
  <si>
    <t>C-R-U152</t>
  </si>
  <si>
    <t>C-R-P312</t>
  </si>
  <si>
    <t>C-R-DF13</t>
  </si>
  <si>
    <t>C-R-FGC4077</t>
  </si>
  <si>
    <t>C-R-M269</t>
  </si>
  <si>
    <t>C-R-L151</t>
  </si>
  <si>
    <t>C-R-DF27</t>
  </si>
  <si>
    <t>C-R-L20</t>
  </si>
  <si>
    <t>C-R-DF21</t>
  </si>
  <si>
    <t>C-R-L2</t>
  </si>
  <si>
    <t>C-R-L48</t>
  </si>
  <si>
    <t>C-R-L47</t>
  </si>
  <si>
    <t>C-R-U106</t>
  </si>
  <si>
    <t>C-R-L21</t>
  </si>
  <si>
    <t>C-R-CTS5454</t>
  </si>
  <si>
    <t>C-R-ZZ12_1</t>
  </si>
  <si>
    <t>C-R-DF49</t>
  </si>
  <si>
    <t>R1b-DF27</t>
  </si>
  <si>
    <t>R1b-L21&gt;DF49</t>
  </si>
  <si>
    <t>R1b-L21&gt;DF49&gt;M222&gt;FGC4077</t>
  </si>
  <si>
    <t>R1b-M269&gt;L151</t>
  </si>
  <si>
    <t>R1b-L21</t>
  </si>
  <si>
    <t>R1b-U106&gt;Z381&gt;L47</t>
  </si>
  <si>
    <t>R1b-U106&gt;Z381&gt;L48</t>
  </si>
  <si>
    <t>R1b-M269</t>
  </si>
  <si>
    <t>R1b-P312</t>
  </si>
  <si>
    <t>R1b-U106</t>
  </si>
  <si>
    <t>R1b-U152</t>
  </si>
  <si>
    <t>R1b-L21&gt;Z253</t>
  </si>
  <si>
    <t>L21</t>
  </si>
  <si>
    <t>British_Is</t>
  </si>
  <si>
    <t>Grant</t>
  </si>
  <si>
    <t>Scottish</t>
  </si>
  <si>
    <t>Forbes</t>
  </si>
  <si>
    <t>Irish</t>
  </si>
  <si>
    <t>Hayes</t>
  </si>
  <si>
    <t>Cumberland</t>
  </si>
  <si>
    <t>Riddle</t>
  </si>
  <si>
    <t>Rogers</t>
  </si>
  <si>
    <t>Scott</t>
  </si>
  <si>
    <t>Cowan</t>
  </si>
  <si>
    <t>Griffith</t>
  </si>
  <si>
    <t>Wales</t>
  </si>
  <si>
    <t>Clark</t>
  </si>
  <si>
    <t>R1b-DF27&gt;Z209</t>
  </si>
  <si>
    <t>C-R-Z209</t>
  </si>
  <si>
    <t>Nichols</t>
  </si>
  <si>
    <t>R1b-DF27&gt;Z272&gt;CTS7768</t>
  </si>
  <si>
    <t>C-R-CTS7768</t>
  </si>
  <si>
    <t>Morris</t>
  </si>
  <si>
    <t>Jeffers</t>
  </si>
  <si>
    <t>Tajikistan</t>
  </si>
  <si>
    <t>O'Brien</t>
  </si>
  <si>
    <t>Wilson</t>
  </si>
  <si>
    <t>R1b-L21&gt;DF13</t>
  </si>
  <si>
    <t>Hall</t>
  </si>
  <si>
    <t>R1b-L21&gt;DF13&gt;CTS1751</t>
  </si>
  <si>
    <t>C-R-CTS1751</t>
  </si>
  <si>
    <t>Oliver</t>
  </si>
  <si>
    <t>Sullivan</t>
  </si>
  <si>
    <t>McDaniel</t>
  </si>
  <si>
    <t>Broughton</t>
  </si>
  <si>
    <t>R1b-L21&gt;DF49&gt;DF23</t>
  </si>
  <si>
    <t>C-R-DF23</t>
  </si>
  <si>
    <t>McCaffry</t>
  </si>
  <si>
    <t>Hynton</t>
  </si>
  <si>
    <t>Carnnahan</t>
  </si>
  <si>
    <t>C-R-FGC8739</t>
  </si>
  <si>
    <t>R1b-L21&gt;DF49&gt;M222</t>
  </si>
  <si>
    <t>C-R-M222</t>
  </si>
  <si>
    <t>C-R-A223</t>
  </si>
  <si>
    <t>R1b-L21&gt;DF49&gt;M222&gt;DF105</t>
  </si>
  <si>
    <t>C-R-DF105</t>
  </si>
  <si>
    <t>Hill</t>
  </si>
  <si>
    <t>Gray</t>
  </si>
  <si>
    <t>C-R-S588</t>
  </si>
  <si>
    <t>Robertson</t>
  </si>
  <si>
    <t>Barnett</t>
  </si>
  <si>
    <t>Gibson</t>
  </si>
  <si>
    <t>C-R-A541</t>
  </si>
  <si>
    <t>R1b-L21&gt;L1335</t>
  </si>
  <si>
    <t>C-R-L1335</t>
  </si>
  <si>
    <t>Buchanan</t>
  </si>
  <si>
    <t>McFarlane</t>
  </si>
  <si>
    <t>Kelly</t>
  </si>
  <si>
    <t>Shea</t>
  </si>
  <si>
    <t>O'Shea</t>
  </si>
  <si>
    <t>Elliot</t>
  </si>
  <si>
    <t>Shields</t>
  </si>
  <si>
    <t>Butler</t>
  </si>
  <si>
    <t>Bradley</t>
  </si>
  <si>
    <t>Ferguson</t>
  </si>
  <si>
    <t>Morrison</t>
  </si>
  <si>
    <t>Agnew</t>
  </si>
  <si>
    <t>Cash</t>
  </si>
  <si>
    <t>Davis</t>
  </si>
  <si>
    <t>Willson</t>
  </si>
  <si>
    <t>McMillan</t>
  </si>
  <si>
    <t>Dick</t>
  </si>
  <si>
    <t>Walker</t>
  </si>
  <si>
    <t>Richardson</t>
  </si>
  <si>
    <t>McDonald</t>
  </si>
  <si>
    <t>Boyle</t>
  </si>
  <si>
    <t>Peterson</t>
  </si>
  <si>
    <t>Reynolds</t>
  </si>
  <si>
    <t>Cochran</t>
  </si>
  <si>
    <t>MacLeod</t>
  </si>
  <si>
    <t>Read</t>
  </si>
  <si>
    <t>Smith</t>
  </si>
  <si>
    <t>Williams</t>
  </si>
  <si>
    <t>McCarthy</t>
  </si>
  <si>
    <t>O'Sullivan</t>
  </si>
  <si>
    <t>Blair</t>
  </si>
  <si>
    <t>Barrett</t>
  </si>
  <si>
    <t>McMichael</t>
  </si>
  <si>
    <t>Griffin</t>
  </si>
  <si>
    <t>Lucas</t>
  </si>
  <si>
    <t>Conley</t>
  </si>
  <si>
    <t>McCarty</t>
  </si>
  <si>
    <t>Brady</t>
  </si>
  <si>
    <t>Gilmore</t>
  </si>
  <si>
    <t>Rogan</t>
  </si>
  <si>
    <t>Hancock</t>
  </si>
  <si>
    <t>Cole</t>
  </si>
  <si>
    <t>Thomas</t>
  </si>
  <si>
    <t>Bonham</t>
  </si>
  <si>
    <t>Mullins</t>
  </si>
  <si>
    <t>Daniel</t>
  </si>
  <si>
    <t>Wheeler</t>
  </si>
  <si>
    <t>Rucker</t>
  </si>
  <si>
    <t>Barr</t>
  </si>
  <si>
    <t>Powell</t>
  </si>
  <si>
    <t>Tomlinson</t>
  </si>
  <si>
    <t>Hess</t>
  </si>
  <si>
    <t>Jones</t>
  </si>
  <si>
    <t>C-R-P25</t>
  </si>
  <si>
    <t>Fox</t>
  </si>
  <si>
    <t>C-R-S11601</t>
  </si>
  <si>
    <t>Dunbar</t>
  </si>
  <si>
    <t>Norton</t>
  </si>
  <si>
    <t>Elliott</t>
  </si>
  <si>
    <t>R1b-U152&gt;L2</t>
  </si>
  <si>
    <t>C-R-L1066</t>
  </si>
  <si>
    <t>R1b-U152&gt;L2&gt;L20</t>
  </si>
  <si>
    <t>R1b-U152&gt;L2&gt;Z49</t>
  </si>
  <si>
    <t>C-R-Z49</t>
  </si>
  <si>
    <t>Lewis</t>
  </si>
  <si>
    <t>Swedish</t>
  </si>
  <si>
    <t>Border_Rei</t>
  </si>
  <si>
    <t>Watkins</t>
  </si>
  <si>
    <t>Bolton</t>
  </si>
  <si>
    <t>R1b-L21&gt;FGC11134&gt;CTS4466&gt;L270</t>
  </si>
  <si>
    <t>C-R-L270</t>
  </si>
  <si>
    <t>Armstrong</t>
  </si>
  <si>
    <t>Danish</t>
  </si>
  <si>
    <t>Madden</t>
  </si>
  <si>
    <t>Howard</t>
  </si>
  <si>
    <t>Svan</t>
  </si>
  <si>
    <t>Turner</t>
  </si>
  <si>
    <t>Culver</t>
  </si>
  <si>
    <t>Taylor</t>
  </si>
  <si>
    <t>Hansen</t>
  </si>
  <si>
    <t>C-R-BY250</t>
  </si>
  <si>
    <t>NC_Early</t>
  </si>
  <si>
    <t>Portuguese</t>
  </si>
  <si>
    <t>Barton</t>
  </si>
  <si>
    <t>Wales-1</t>
  </si>
  <si>
    <t>C-R-L51</t>
  </si>
  <si>
    <t>Gesher</t>
  </si>
  <si>
    <t>Netherland</t>
  </si>
  <si>
    <t>Alves</t>
  </si>
  <si>
    <t>Morgan</t>
  </si>
  <si>
    <t>Knapp</t>
  </si>
  <si>
    <t>Johnston</t>
  </si>
  <si>
    <t>Calabria</t>
  </si>
  <si>
    <t>South_Iris</t>
  </si>
  <si>
    <t>English_Or</t>
  </si>
  <si>
    <t>C-R-A88</t>
  </si>
  <si>
    <t>Boone</t>
  </si>
  <si>
    <t>Conway</t>
  </si>
  <si>
    <t>Irish_Bost</t>
  </si>
  <si>
    <t>Devon</t>
  </si>
  <si>
    <t>Bulgaria</t>
  </si>
  <si>
    <t>Herbst</t>
  </si>
  <si>
    <t>Cape_Dutch</t>
  </si>
  <si>
    <t>C-R-DF81</t>
  </si>
  <si>
    <t>Maley</t>
  </si>
  <si>
    <t>Green</t>
  </si>
  <si>
    <t>Yorke</t>
  </si>
  <si>
    <t>C-R-FGC20561</t>
  </si>
  <si>
    <t>Milligan</t>
  </si>
  <si>
    <t>C-R-FGC4134</t>
  </si>
  <si>
    <t>Demicell</t>
  </si>
  <si>
    <t>A541 S1121 L270</t>
  </si>
  <si>
    <t>Saudi Arabia</t>
  </si>
  <si>
    <t>C-R-Y5058</t>
  </si>
  <si>
    <t>Ukraine_DN</t>
  </si>
  <si>
    <t>East_Angli</t>
  </si>
  <si>
    <t>Gale</t>
  </si>
  <si>
    <t>Clayton</t>
  </si>
  <si>
    <t>C-R-Z36</t>
  </si>
  <si>
    <t>Franklin</t>
  </si>
  <si>
    <t>Rayhill</t>
  </si>
  <si>
    <t>Miller</t>
  </si>
  <si>
    <t>Doble</t>
  </si>
  <si>
    <t>Hollingsworth</t>
  </si>
  <si>
    <t>Lee</t>
  </si>
  <si>
    <t>Townsend</t>
  </si>
  <si>
    <t>Chechui</t>
  </si>
  <si>
    <t>Cooper</t>
  </si>
  <si>
    <t>Dalton</t>
  </si>
  <si>
    <t>Perry</t>
  </si>
  <si>
    <t>McCain</t>
  </si>
  <si>
    <t>Clan_Frase</t>
  </si>
  <si>
    <t>C-R-FGC20747</t>
  </si>
  <si>
    <t>Hankin</t>
  </si>
  <si>
    <t>O'Neill</t>
  </si>
  <si>
    <t>Rodrigues</t>
  </si>
  <si>
    <t>Price</t>
  </si>
  <si>
    <t>Roberts</t>
  </si>
  <si>
    <t>Carty</t>
  </si>
  <si>
    <t>Willamette</t>
  </si>
  <si>
    <t>Carroll</t>
  </si>
  <si>
    <t>Torres</t>
  </si>
  <si>
    <t>Reese</t>
  </si>
  <si>
    <t>Bowen</t>
  </si>
  <si>
    <t>Fasendeiro</t>
  </si>
  <si>
    <t>Ruck</t>
  </si>
  <si>
    <t>Freeman</t>
  </si>
  <si>
    <t>R1b-M269&gt;L23&gt;CTS1078&gt;BY250</t>
  </si>
  <si>
    <t>Harris-1</t>
  </si>
  <si>
    <t>Harris</t>
  </si>
  <si>
    <t>Robison</t>
  </si>
  <si>
    <t>Ross</t>
  </si>
  <si>
    <t>Grace</t>
  </si>
  <si>
    <t>M222</t>
  </si>
  <si>
    <t>O'Kelly</t>
  </si>
  <si>
    <t>C-R-BY3442</t>
  </si>
  <si>
    <t>Keogh</t>
  </si>
  <si>
    <t>L21+ &gt; DF49+ &gt; DF23+ &gt; Z2961+</t>
  </si>
  <si>
    <t>Doherty</t>
  </si>
  <si>
    <t>McFarland</t>
  </si>
  <si>
    <t>Moore-2</t>
  </si>
  <si>
    <t>R1b-U106&gt;Z19&gt;L257</t>
  </si>
  <si>
    <t>C-R-L257</t>
  </si>
  <si>
    <t>Kern</t>
  </si>
  <si>
    <t>Hoskins</t>
  </si>
  <si>
    <t>Baugh</t>
  </si>
  <si>
    <t>May</t>
  </si>
  <si>
    <t>Welch</t>
  </si>
  <si>
    <t>MacMillan</t>
  </si>
  <si>
    <t>Dougherty</t>
  </si>
  <si>
    <t>Berry</t>
  </si>
  <si>
    <t>Kelley</t>
  </si>
  <si>
    <t>Treynor</t>
  </si>
  <si>
    <t>L21 DF13 ZZ10 Z253 S844 S856 S845 S846 Z17685 FGC20561</t>
  </si>
  <si>
    <t>L21 DF13 DF49 M222 S658 DF109 FGC4134</t>
  </si>
  <si>
    <t>Z284&gt;Z287&gt;CTS8277</t>
  </si>
  <si>
    <t>DF27&gt;Z196&gt;Z209</t>
  </si>
  <si>
    <t>Hart</t>
  </si>
  <si>
    <t>zzCountry</t>
  </si>
  <si>
    <t>Ball</t>
  </si>
  <si>
    <t>zUnkame</t>
  </si>
  <si>
    <t>Owen</t>
  </si>
  <si>
    <t>Parke</t>
  </si>
  <si>
    <t>Parks</t>
  </si>
  <si>
    <t>Bennett</t>
  </si>
  <si>
    <t>McLeod</t>
  </si>
  <si>
    <t>Manning</t>
  </si>
  <si>
    <t>Livingston</t>
  </si>
  <si>
    <t>Harding</t>
  </si>
  <si>
    <t>L226</t>
  </si>
  <si>
    <t>Perkins</t>
  </si>
  <si>
    <t>McGee</t>
  </si>
  <si>
    <t>Ridley</t>
  </si>
  <si>
    <t>Chamberlai</t>
  </si>
  <si>
    <t>R1b-M269&gt;L51</t>
  </si>
  <si>
    <t>[M207+ M173+ M343+ M415|P25+ L389+ P297+ CTS10834+ M269~]</t>
  </si>
  <si>
    <t>Meek</t>
  </si>
  <si>
    <t>Horton</t>
  </si>
  <si>
    <t>Cannon</t>
  </si>
  <si>
    <t>Dyer</t>
  </si>
  <si>
    <t>Harden</t>
  </si>
  <si>
    <t>Key</t>
  </si>
  <si>
    <t>Tested / predicted R-L21 -ve and R-U152 +ve</t>
  </si>
  <si>
    <t>McClure</t>
  </si>
  <si>
    <t>Pugh</t>
  </si>
  <si>
    <t>Quinn</t>
  </si>
  <si>
    <t>Sizemore</t>
  </si>
  <si>
    <t>Overton</t>
  </si>
  <si>
    <t>Larkin</t>
  </si>
  <si>
    <t>Roy</t>
  </si>
  <si>
    <t>Moody</t>
  </si>
  <si>
    <t>York</t>
  </si>
  <si>
    <t>Hatcher</t>
  </si>
  <si>
    <t>Shannon</t>
  </si>
  <si>
    <t>R1b</t>
  </si>
  <si>
    <t>Cavanaugh</t>
  </si>
  <si>
    <t>Bowles</t>
  </si>
  <si>
    <t>Brannan</t>
  </si>
  <si>
    <t>Matthews</t>
  </si>
  <si>
    <t>Farrell</t>
  </si>
  <si>
    <t>Rainey</t>
  </si>
  <si>
    <t>Walsh</t>
  </si>
  <si>
    <t>Whittaker</t>
  </si>
  <si>
    <t>Jenkins</t>
  </si>
  <si>
    <t>Noble</t>
  </si>
  <si>
    <t>Hankins</t>
  </si>
  <si>
    <t>Andrews</t>
  </si>
  <si>
    <t>Bean</t>
  </si>
  <si>
    <t>Arthur</t>
  </si>
  <si>
    <t>Lloyd</t>
  </si>
  <si>
    <t>Mullin</t>
  </si>
  <si>
    <t>Milam</t>
  </si>
  <si>
    <t>Dix</t>
  </si>
  <si>
    <t>Stevenson</t>
  </si>
  <si>
    <t>R-P312</t>
  </si>
  <si>
    <t>Langton</t>
  </si>
  <si>
    <t>Downey</t>
  </si>
  <si>
    <t>L21+ or L238 -S182</t>
  </si>
  <si>
    <t>Bear</t>
  </si>
  <si>
    <t>Breifne_Cl</t>
  </si>
  <si>
    <t>Duran</t>
  </si>
  <si>
    <t>Delgado</t>
  </si>
  <si>
    <t>Macklin</t>
  </si>
  <si>
    <t>Garza</t>
  </si>
  <si>
    <t>Sands</t>
  </si>
  <si>
    <t>Steiner</t>
  </si>
  <si>
    <t>Jensen</t>
  </si>
  <si>
    <t>Floyd</t>
  </si>
  <si>
    <t>Herrera</t>
  </si>
  <si>
    <t>Wills</t>
  </si>
  <si>
    <t>Daly</t>
  </si>
  <si>
    <t>Van_Horne</t>
  </si>
  <si>
    <t>Poindexter</t>
  </si>
  <si>
    <t>Otts</t>
  </si>
  <si>
    <t>C-R-A1773</t>
  </si>
  <si>
    <t>Hamley</t>
  </si>
  <si>
    <t>Bankston</t>
  </si>
  <si>
    <t>Vann</t>
  </si>
  <si>
    <t>Ghent</t>
  </si>
  <si>
    <t>Gant</t>
  </si>
  <si>
    <t>Coombes</t>
  </si>
  <si>
    <t>Combs</t>
  </si>
  <si>
    <t>Noonan</t>
  </si>
  <si>
    <t>Rentz</t>
  </si>
  <si>
    <t>Rivers</t>
  </si>
  <si>
    <t>Crisp</t>
  </si>
  <si>
    <t>Malican</t>
  </si>
  <si>
    <t>Melican</t>
  </si>
  <si>
    <t>Round</t>
  </si>
  <si>
    <t>Rehoboth_M</t>
  </si>
  <si>
    <t>Rounds</t>
  </si>
  <si>
    <t>Lawrence</t>
  </si>
  <si>
    <t>Behrens</t>
  </si>
  <si>
    <t>Tupper</t>
  </si>
  <si>
    <t>R-M222</t>
  </si>
  <si>
    <t>R-L1335</t>
  </si>
  <si>
    <t>R-L21 Plus</t>
  </si>
  <si>
    <t>R-DF41</t>
  </si>
  <si>
    <t>R-M269</t>
  </si>
  <si>
    <t>Hickey</t>
  </si>
  <si>
    <t>Milliken</t>
  </si>
  <si>
    <t>C-R-FGC4133</t>
  </si>
  <si>
    <t>C-R-FGC12948</t>
  </si>
  <si>
    <t>Swords</t>
  </si>
  <si>
    <t>C-R-S568</t>
  </si>
  <si>
    <t>R-17-14-10</t>
  </si>
  <si>
    <t>C-R-Z220</t>
  </si>
  <si>
    <t>Langley</t>
  </si>
  <si>
    <t>R-DF49</t>
  </si>
  <si>
    <t>Cope</t>
  </si>
  <si>
    <t>Hollabaugh</t>
  </si>
  <si>
    <t>Morin</t>
  </si>
  <si>
    <t>Helm</t>
  </si>
  <si>
    <t>McGinn</t>
  </si>
  <si>
    <t>Danish_Dem</t>
  </si>
  <si>
    <t>C-R-FGC20562</t>
  </si>
  <si>
    <t>Carrow</t>
  </si>
  <si>
    <t>Carew</t>
  </si>
  <si>
    <t>C-R-BY3436</t>
  </si>
  <si>
    <t>C-R-BY3440</t>
  </si>
  <si>
    <t>DF41 &gt; S775 &gt; A600</t>
  </si>
  <si>
    <t>Aber Leek</t>
  </si>
  <si>
    <t>C-R-BY3446</t>
  </si>
  <si>
    <t>Mack</t>
  </si>
  <si>
    <t>C-R-S845</t>
  </si>
  <si>
    <t>Gann</t>
  </si>
  <si>
    <t>C-R-L1308</t>
  </si>
  <si>
    <t>Woollacott</t>
  </si>
  <si>
    <t>R-U152</t>
  </si>
  <si>
    <t>Steele</t>
  </si>
  <si>
    <t>Hollier</t>
  </si>
  <si>
    <t>Hollyer</t>
  </si>
  <si>
    <t>C-R-BY3441</t>
  </si>
  <si>
    <t>Potter</t>
  </si>
  <si>
    <t>C-R-S856</t>
  </si>
  <si>
    <t>Compton</t>
  </si>
  <si>
    <t>Traynor</t>
  </si>
  <si>
    <t>Hollingsworth/Armstrong</t>
  </si>
  <si>
    <t>Grady</t>
  </si>
  <si>
    <t xml:space="preserve">R1b-S660/S659/DF105+/DF109+ (M222+) </t>
  </si>
  <si>
    <t>Aber</t>
  </si>
  <si>
    <t>Keyes</t>
  </si>
  <si>
    <t>Rutledge</t>
  </si>
  <si>
    <t>Lutz</t>
  </si>
  <si>
    <t>Wozencraft</t>
  </si>
  <si>
    <t>Slater</t>
  </si>
  <si>
    <t>Dexter</t>
  </si>
  <si>
    <t>Z2961+ ZP75+ ZP76+</t>
  </si>
  <si>
    <t>DF49+ DF23+ Z2961 ? &amp; Probably DF23</t>
  </si>
  <si>
    <t>Renouf</t>
  </si>
  <si>
    <t>Browning</t>
  </si>
  <si>
    <t>Chambers</t>
  </si>
  <si>
    <t>R1b-L21&gt;DF49&gt;Z2961&gt;BY3436</t>
  </si>
  <si>
    <t>R1b-L21&gt;DF49&gt;M222&gt;FGC4077&gt;FGC12948</t>
  </si>
  <si>
    <t>R1b-L21&gt;Z253&gt;S844&gt;S845</t>
  </si>
  <si>
    <t>Masovian</t>
  </si>
  <si>
    <t>C-R-S6241</t>
  </si>
  <si>
    <t>Winters</t>
  </si>
  <si>
    <t>Hotchkiss</t>
  </si>
  <si>
    <t>Chamberlain</t>
  </si>
  <si>
    <t>Bauman</t>
  </si>
  <si>
    <t>Gilchrist</t>
  </si>
  <si>
    <t>Schlegel</t>
  </si>
  <si>
    <t>Downie</t>
  </si>
  <si>
    <t>Dees</t>
  </si>
  <si>
    <t>Moyer</t>
  </si>
  <si>
    <t>Morehead</t>
  </si>
  <si>
    <t>Matchett</t>
  </si>
  <si>
    <t>Eriksson</t>
  </si>
  <si>
    <t>Raney</t>
  </si>
  <si>
    <t>Allan</t>
  </si>
  <si>
    <t>Donnachaid</t>
  </si>
  <si>
    <t>W2QBJ</t>
  </si>
  <si>
    <t>Kavanaugh</t>
  </si>
  <si>
    <t>5GHFE</t>
  </si>
  <si>
    <t>C-R-Z2961</t>
  </si>
  <si>
    <t>P-R1b1a2</t>
  </si>
  <si>
    <t>R-L21_Plus</t>
  </si>
  <si>
    <t>Clan Fraser</t>
  </si>
  <si>
    <t>Steel</t>
  </si>
  <si>
    <t>QFBEF</t>
  </si>
  <si>
    <t>QPEN4</t>
  </si>
  <si>
    <t>Shearer</t>
  </si>
  <si>
    <t>Vieira</t>
  </si>
  <si>
    <t>O'Connelly</t>
  </si>
  <si>
    <t>GT897</t>
  </si>
  <si>
    <t>V87H6</t>
  </si>
  <si>
    <t>Trainor</t>
  </si>
  <si>
    <t>Peugh</t>
  </si>
  <si>
    <t>WP5XZ</t>
  </si>
  <si>
    <t>FHAPZ</t>
  </si>
  <si>
    <t>TNDSJ</t>
  </si>
  <si>
    <t>C-R-Z196</t>
  </si>
  <si>
    <t>Matt. Mullins</t>
  </si>
  <si>
    <t>Argiro</t>
  </si>
  <si>
    <t>YJCTN</t>
  </si>
  <si>
    <t>Morse-2</t>
  </si>
  <si>
    <t>3URJ2</t>
  </si>
  <si>
    <t>Cenel</t>
  </si>
  <si>
    <t>7UD79</t>
  </si>
  <si>
    <t>3XWYY</t>
  </si>
  <si>
    <t>EDZNG</t>
  </si>
  <si>
    <t>Coutinho</t>
  </si>
  <si>
    <t>9EHWG</t>
  </si>
  <si>
    <t>Kearon</t>
  </si>
  <si>
    <t>WN4UH</t>
  </si>
  <si>
    <t>FUD8X</t>
  </si>
  <si>
    <t>EZJKE</t>
  </si>
  <si>
    <t>F8S6Y</t>
  </si>
  <si>
    <t>WQRXE</t>
  </si>
  <si>
    <t>PYDXP</t>
  </si>
  <si>
    <t>QZ4GW</t>
  </si>
  <si>
    <t>QJDWG</t>
  </si>
  <si>
    <t>MHGBX</t>
  </si>
  <si>
    <t>NUHA9</t>
  </si>
  <si>
    <t>Abeyta</t>
  </si>
  <si>
    <t>B4MF3</t>
  </si>
  <si>
    <t>7Q43W</t>
  </si>
  <si>
    <t>Valdes</t>
  </si>
  <si>
    <t>C-R1b1a2a1a1b4</t>
  </si>
  <si>
    <t>Naughton</t>
  </si>
  <si>
    <t>P312+ Z196+</t>
  </si>
  <si>
    <t>RNH23</t>
  </si>
  <si>
    <t>MB9NJ</t>
  </si>
  <si>
    <t>McCarvell</t>
  </si>
  <si>
    <t>McCarville</t>
  </si>
  <si>
    <t>T8EHE</t>
  </si>
  <si>
    <t>XU9XN</t>
  </si>
  <si>
    <t>VDZKT</t>
  </si>
  <si>
    <t>Forgason</t>
  </si>
  <si>
    <t>2P2JW</t>
  </si>
  <si>
    <t>Knorzer</t>
  </si>
  <si>
    <t>SVXE9</t>
  </si>
  <si>
    <t>Conatser</t>
  </si>
  <si>
    <t>GFCKV</t>
  </si>
  <si>
    <t>Zullo</t>
  </si>
  <si>
    <t>TEB6B</t>
  </si>
  <si>
    <t>HTTTS</t>
  </si>
  <si>
    <t>PH4SD</t>
  </si>
  <si>
    <t>VU7AK</t>
  </si>
  <si>
    <t>Y7BAJ</t>
  </si>
  <si>
    <t>DM2BX</t>
  </si>
  <si>
    <t>TPWRU</t>
  </si>
  <si>
    <t>52YWT</t>
  </si>
  <si>
    <t>RPEAK</t>
  </si>
  <si>
    <t>Bisiar</t>
  </si>
  <si>
    <t>R-L21_WTY</t>
  </si>
  <si>
    <t>DVPZD</t>
  </si>
  <si>
    <t>McCluer</t>
  </si>
  <si>
    <t>E376W</t>
  </si>
  <si>
    <t>Dobell</t>
  </si>
  <si>
    <t>AEBXJ</t>
  </si>
  <si>
    <t>Mulligan</t>
  </si>
  <si>
    <t>EPCRD</t>
  </si>
  <si>
    <t>Matt. Mullins (Irish)</t>
  </si>
  <si>
    <t>32H76</t>
  </si>
  <si>
    <t>8V4Y9</t>
  </si>
  <si>
    <t>SFRZ8</t>
  </si>
  <si>
    <t>KNAH8</t>
  </si>
  <si>
    <t>Lyst</t>
  </si>
  <si>
    <t>3VP7E</t>
  </si>
  <si>
    <t>5KYXE</t>
  </si>
  <si>
    <t>2HRTB</t>
  </si>
  <si>
    <t>Gillmore</t>
  </si>
  <si>
    <t>Call</t>
  </si>
  <si>
    <t>62NT6</t>
  </si>
  <si>
    <t>BXJBA</t>
  </si>
  <si>
    <t>Boylan</t>
  </si>
  <si>
    <t>ABT92</t>
  </si>
  <si>
    <t>K3GD4</t>
  </si>
  <si>
    <t>4P9VF</t>
  </si>
  <si>
    <t>Odin</t>
  </si>
  <si>
    <t>C-R-ZP66</t>
  </si>
  <si>
    <t>CWHMP</t>
  </si>
  <si>
    <t>WA6HQ</t>
  </si>
  <si>
    <t>2JT5M</t>
  </si>
  <si>
    <t>7ER6D</t>
  </si>
  <si>
    <t>3FYZ8</t>
  </si>
  <si>
    <t>WFEAE</t>
  </si>
  <si>
    <t>MDR2Y</t>
  </si>
  <si>
    <t>C-R-ZP73</t>
  </si>
  <si>
    <t>VQ8XE</t>
  </si>
  <si>
    <t>5EQHF</t>
  </si>
  <si>
    <t>GJKCD</t>
  </si>
  <si>
    <t>ZHAKK</t>
  </si>
  <si>
    <t>Roma</t>
  </si>
  <si>
    <t>JRJZC</t>
  </si>
  <si>
    <t>XDFWT</t>
  </si>
  <si>
    <t>Beorn</t>
  </si>
  <si>
    <t>QAWQ8</t>
  </si>
  <si>
    <t>FVWUU</t>
  </si>
  <si>
    <t>MQCF5</t>
  </si>
  <si>
    <t>S6QB9</t>
  </si>
  <si>
    <t>NPGZE</t>
  </si>
  <si>
    <t>Tolliver</t>
  </si>
  <si>
    <t>RJEEB</t>
  </si>
  <si>
    <t>Holobaugh</t>
  </si>
  <si>
    <t>BC7NB</t>
  </si>
  <si>
    <t>BKV8E</t>
  </si>
  <si>
    <t>9RDVF</t>
  </si>
  <si>
    <t>9Y75A</t>
  </si>
  <si>
    <t>Vanover</t>
  </si>
  <si>
    <t>VATM3</t>
  </si>
  <si>
    <t>FQ9Z7</t>
  </si>
  <si>
    <t>3UXV3</t>
  </si>
  <si>
    <t>McGhan</t>
  </si>
  <si>
    <t>3T47G</t>
  </si>
  <si>
    <t>MFYQ4</t>
  </si>
  <si>
    <t>Nicoll</t>
  </si>
  <si>
    <t>P5A89</t>
  </si>
  <si>
    <t>MATKK</t>
  </si>
  <si>
    <t>Schearer</t>
  </si>
  <si>
    <t>Hollenbach</t>
  </si>
  <si>
    <t>Matt Mullins</t>
  </si>
  <si>
    <t>Creed</t>
  </si>
  <si>
    <t>MK2JN</t>
  </si>
  <si>
    <t>JW2AU</t>
  </si>
  <si>
    <t>E33ZH</t>
  </si>
  <si>
    <t>Maine Kellys</t>
  </si>
  <si>
    <t>ZMV8C</t>
  </si>
  <si>
    <t>8ENB5</t>
  </si>
  <si>
    <t>5TETE</t>
  </si>
  <si>
    <t>George Reynolds</t>
  </si>
  <si>
    <t>ZTM69</t>
  </si>
  <si>
    <t>B9URX</t>
  </si>
  <si>
    <t>D4AC5</t>
  </si>
  <si>
    <t>X9937</t>
  </si>
  <si>
    <t>O'Shaughnessy</t>
  </si>
  <si>
    <t>JZJSZ</t>
  </si>
  <si>
    <t>AAUAH</t>
  </si>
  <si>
    <t>8EU67</t>
  </si>
  <si>
    <t>KWUTD</t>
  </si>
  <si>
    <t>4YWXX</t>
  </si>
  <si>
    <t>Ferreira</t>
  </si>
  <si>
    <t>DMHEG</t>
  </si>
  <si>
    <t>P56VG</t>
  </si>
  <si>
    <t>ZN76G</t>
  </si>
  <si>
    <t>PMAWA</t>
  </si>
  <si>
    <t>2VME7</t>
  </si>
  <si>
    <t>CQNUJ</t>
  </si>
  <si>
    <t>XWRF5</t>
  </si>
  <si>
    <t>9GYQR</t>
  </si>
  <si>
    <t>Collazo</t>
  </si>
  <si>
    <t>Jaffery</t>
  </si>
  <si>
    <t>TFKBB</t>
  </si>
  <si>
    <t>R6SUP</t>
  </si>
  <si>
    <t>TERJG</t>
  </si>
  <si>
    <t>PMUCZ</t>
  </si>
  <si>
    <t>A8EDK</t>
  </si>
  <si>
    <t>7Q7CY</t>
  </si>
  <si>
    <t>A39Y7</t>
  </si>
  <si>
    <t>ABYA7</t>
  </si>
  <si>
    <t>Utley</t>
  </si>
  <si>
    <t>8THG7</t>
  </si>
  <si>
    <t>JSXG7</t>
  </si>
  <si>
    <t>EPCTX</t>
  </si>
  <si>
    <t>8YH2W</t>
  </si>
  <si>
    <t>4E3SB</t>
  </si>
  <si>
    <t>2U5H8</t>
  </si>
  <si>
    <t>RDHF8</t>
  </si>
  <si>
    <t>C-R-FGC23343</t>
  </si>
  <si>
    <t>K9QJ2</t>
  </si>
  <si>
    <t>DBSEM</t>
  </si>
  <si>
    <t>NWDG6</t>
  </si>
  <si>
    <t>UDPDA</t>
  </si>
  <si>
    <t>RAAQQ</t>
  </si>
  <si>
    <t>Kitzmiller</t>
  </si>
  <si>
    <t>FCBS7</t>
  </si>
  <si>
    <t>Lamphier</t>
  </si>
  <si>
    <t>32NSY</t>
  </si>
  <si>
    <t>VGMYE</t>
  </si>
  <si>
    <t>T4VYX</t>
  </si>
  <si>
    <t>McCarvill</t>
  </si>
  <si>
    <t>ZXW3Z</t>
  </si>
  <si>
    <t>KQ33G</t>
  </si>
  <si>
    <t>MH322</t>
  </si>
  <si>
    <t>BRVZ3</t>
  </si>
  <si>
    <t>JFN2U</t>
  </si>
  <si>
    <t xml:space="preserve">URFHC </t>
  </si>
  <si>
    <t>RR73J</t>
  </si>
  <si>
    <t>O'Ceallaigh</t>
  </si>
  <si>
    <t>Y848K</t>
  </si>
  <si>
    <t>CY686</t>
  </si>
  <si>
    <t>P8QVS</t>
  </si>
  <si>
    <t>RRZ53</t>
  </si>
  <si>
    <t>C-R1b1a2a1a1b</t>
  </si>
  <si>
    <t>DHV56</t>
  </si>
  <si>
    <t>WFEAC</t>
  </si>
  <si>
    <t>Grenon</t>
  </si>
  <si>
    <t>Goodnow</t>
  </si>
  <si>
    <t>2BA57</t>
  </si>
  <si>
    <t>XP6Z9</t>
  </si>
  <si>
    <t>UKFPT</t>
  </si>
  <si>
    <t>6FA2P</t>
  </si>
  <si>
    <t>APHUR</t>
  </si>
  <si>
    <t>Markewyke</t>
  </si>
  <si>
    <t>C-R-S6365</t>
  </si>
  <si>
    <t>QNU8E</t>
  </si>
  <si>
    <t>5CWMF</t>
  </si>
  <si>
    <t>Malay</t>
  </si>
  <si>
    <t>QEKND</t>
  </si>
  <si>
    <t>XY9TM</t>
  </si>
  <si>
    <t>EGYR9</t>
  </si>
  <si>
    <t>DeJesus</t>
  </si>
  <si>
    <t>73GDW</t>
  </si>
  <si>
    <t>8XK6Q</t>
  </si>
  <si>
    <t>Kilchrist</t>
  </si>
  <si>
    <t>BQGR2</t>
  </si>
  <si>
    <t>Chalmers</t>
  </si>
  <si>
    <t>KVQV7</t>
  </si>
  <si>
    <t>Ryon</t>
  </si>
  <si>
    <t>4RD3S</t>
  </si>
  <si>
    <t>Shaughnessy</t>
  </si>
  <si>
    <t>OShaughnessy</t>
  </si>
  <si>
    <t>5FS7D</t>
  </si>
  <si>
    <t>ACUP2</t>
  </si>
  <si>
    <t>B6J6U</t>
  </si>
  <si>
    <t>Damman</t>
  </si>
  <si>
    <t>K4DQ5</t>
  </si>
  <si>
    <t>QH83A</t>
  </si>
  <si>
    <t>Dearing</t>
  </si>
  <si>
    <t>KZEEB</t>
  </si>
  <si>
    <t>CTS7U</t>
  </si>
  <si>
    <t>R1b-L21&gt;DF49&gt;M222&gt;DF85&gt;FGC8739</t>
  </si>
  <si>
    <t>R1b-L21&gt;DF49&gt;S476&gt;DF23&gt;Z2961</t>
  </si>
  <si>
    <t>Manually added from old</t>
  </si>
  <si>
    <t>H</t>
  </si>
  <si>
    <t>Y</t>
  </si>
  <si>
    <t>C</t>
  </si>
  <si>
    <t>A</t>
  </si>
  <si>
    <t>D</t>
  </si>
  <si>
    <t>Y-STR</t>
  </si>
  <si>
    <t>Y-SNP</t>
  </si>
  <si>
    <t>SG</t>
  </si>
  <si>
    <t>SOURCE</t>
  </si>
  <si>
    <t>DATE</t>
  </si>
  <si>
    <t>TEST</t>
  </si>
  <si>
    <t>a</t>
  </si>
  <si>
    <t>b</t>
  </si>
  <si>
    <t>|</t>
  </si>
  <si>
    <t>c</t>
  </si>
  <si>
    <t>d</t>
  </si>
  <si>
    <t>I</t>
  </si>
  <si>
    <t>S</t>
  </si>
  <si>
    <t>2XNQJ</t>
  </si>
  <si>
    <t>C-R1b1a2a1a1</t>
  </si>
  <si>
    <t>Crampton</t>
  </si>
  <si>
    <t>7VP5Q</t>
  </si>
  <si>
    <t>Tester</t>
  </si>
  <si>
    <t>McCarvill(Carville)</t>
  </si>
  <si>
    <t>deBohon</t>
  </si>
  <si>
    <t>Cope(Kopp)</t>
  </si>
  <si>
    <t>Damman(adopted)</t>
  </si>
  <si>
    <t>ZP76+&gt; ZP77+</t>
  </si>
  <si>
    <t>S658-/DF104-/DF105-&gt; FGC4077-</t>
  </si>
  <si>
    <t>R1b-DF27&gt;Z2571/DF81</t>
  </si>
  <si>
    <t>R1b-DF27&gt;Z195&gt;Z272&gt;FGC23342/FGC23343</t>
  </si>
  <si>
    <t>R1a-M459&gt;M512/M198</t>
  </si>
  <si>
    <t>R1b-DF27&gt;Z31644&gt;A641/Y5058</t>
  </si>
  <si>
    <t>R1b-DF27&gt;Z195/Z196</t>
  </si>
  <si>
    <t>R1b-DF27&gt;Z195&gt;Z209/Z220</t>
  </si>
  <si>
    <t>SG=Signaturematches</t>
  </si>
  <si>
    <t>GD=Geneticdistance</t>
  </si>
  <si>
    <t>SS</t>
  </si>
  <si>
    <t>Fleming and Felt Hatcher (c1775)</t>
  </si>
  <si>
    <t>PR</t>
  </si>
  <si>
    <t>YS</t>
  </si>
  <si>
    <t>L21&gt;DF49&gt;DF23&gt;Z2961</t>
  </si>
  <si>
    <t>Embler</t>
  </si>
  <si>
    <t>new</t>
  </si>
  <si>
    <t>Lareau</t>
  </si>
  <si>
    <t>Esmore</t>
  </si>
  <si>
    <t>(L11&gt;P312&gt;L21</t>
  </si>
  <si>
    <t>Glattfelder</t>
  </si>
  <si>
    <t>U152&gt;L2&gt;Z258,Z367,Z384&gt;L20</t>
  </si>
  <si>
    <t>R1b_Basal</t>
  </si>
  <si>
    <t>R1b-M343&gt;L278/P25</t>
  </si>
  <si>
    <t>xx</t>
  </si>
  <si>
    <t>Soutelo</t>
  </si>
  <si>
    <t>C-R-ZP181</t>
  </si>
  <si>
    <t>R1b-L21&gt;DF49&gt;Z2980&gt;DF23&gt;ZP181</t>
  </si>
  <si>
    <t>R1b-DF27&gt;ZZ12_1</t>
  </si>
  <si>
    <t>Unknown Origin</t>
  </si>
  <si>
    <t>United States</t>
  </si>
  <si>
    <t>McCarval</t>
  </si>
  <si>
    <t>Goldston</t>
  </si>
  <si>
    <t>Golson</t>
  </si>
  <si>
    <t>Swinfield</t>
  </si>
  <si>
    <t>Siegler</t>
  </si>
  <si>
    <t>R1b-U152&gt;BY3849,A1773</t>
  </si>
  <si>
    <t>R1b-U106&gt;Z283&gt;Z287&gt;S6241</t>
  </si>
  <si>
    <t>R1b-U106&gt;Z18&gt;S11601</t>
  </si>
  <si>
    <t>Gaunt</t>
  </si>
  <si>
    <t>Motol</t>
  </si>
  <si>
    <t>R1b-Z2103 : CTS7822+ CTS9219+ BY250+ BY3717+</t>
  </si>
  <si>
    <t>R1b-L21&gt;Z253&gt;S844&gt;FGC20562</t>
  </si>
  <si>
    <t>Goransson ?</t>
  </si>
  <si>
    <t>R1a Z284&gt;Z287&gt;CTS8277&gt;S6241</t>
  </si>
  <si>
    <t>Engl_Norman</t>
  </si>
  <si>
    <t>C-R-BY11943</t>
  </si>
  <si>
    <t>S1026&gt;Z16886</t>
  </si>
  <si>
    <t>R1b-L21&gt;DF13&gt;S1026&gt;Z16886&gt;BY11943</t>
  </si>
  <si>
    <t>GF_Oregan</t>
  </si>
  <si>
    <t>R_S1026</t>
  </si>
  <si>
    <t>POS</t>
  </si>
  <si>
    <t>NEG</t>
  </si>
  <si>
    <t>R1b-L21&gt;DF49&gt;Z2961&gt;FGC6550&gt;BY38746</t>
  </si>
  <si>
    <t>R1b-L21&gt;DF49&gt;Z2961&gt;FGC6550&gt;BY3446</t>
  </si>
  <si>
    <t>R1b-L21&gt;DF49&gt;Z2961&gt;FGC6550&gt;BY82177</t>
  </si>
  <si>
    <t>R1b-L21&gt;DF49&gt;Z2961&gt;FGC6550&gt;Y160102</t>
  </si>
  <si>
    <t>R1b-L21&gt;DF49&gt;Z2961&gt;FGC6550&gt;BY23458</t>
  </si>
  <si>
    <t>R1b-L21&gt;DF49&gt;Z2961&gt;FGC6550&gt;BY3441</t>
  </si>
  <si>
    <t>R1b-L21&gt;DF49&gt;Z2961&gt;FGC6550&gt;BY3437</t>
  </si>
  <si>
    <t>R1b-L21&gt;DF49&gt;Z2961&gt;FGC6550&gt;FGC6549</t>
  </si>
  <si>
    <t>R1b-L21&gt;DF49&gt;Z2961&gt;FGC6550&gt;BY3442</t>
  </si>
  <si>
    <t>R1b-L21&gt;DF49&gt;Z2961&gt;FGC6550&gt;A13153</t>
  </si>
  <si>
    <t>R1b-L21&gt;DF49&gt;Z2961&gt;FGC6550&gt;BY24888</t>
  </si>
  <si>
    <t>R1b-L21&gt;DF49&gt;Z2961&gt;FGC6550&gt;BY24815</t>
  </si>
  <si>
    <t>R1b-L21&gt;DF49&gt;Z2961&gt;FGC6550&gt;BY24271</t>
  </si>
  <si>
    <t>R1b-L21&gt;DF49&gt;Z2961&gt;FGC6550&gt;BY68268</t>
  </si>
  <si>
    <t>R1b-L21&gt;DF49&gt;Z2961&gt;FGC6550&gt;BY23735</t>
  </si>
  <si>
    <t>BY3439</t>
  </si>
  <si>
    <t>R1b-L21&gt;DF49&gt;Z2961&gt;FGC6550&gt;BY3439</t>
  </si>
  <si>
    <t>R1b-L21&gt;DF49&gt;Z2961&gt;FGC6550&gt;BY99486</t>
  </si>
  <si>
    <t>R1b-L21&gt;DF49&gt;Z2961&gt;FGC6550&gt;BY82015</t>
  </si>
  <si>
    <t>R1b-L21&gt;DF49&gt;Z2961&gt;FGC6550&gt;BY24887</t>
  </si>
  <si>
    <t>R1b-L21&gt;DF49&gt;Z2961</t>
  </si>
  <si>
    <t>R1b-M269&gt;U152&gt;S10068&gt;BY67643</t>
  </si>
  <si>
    <t xml:space="preserve">Variable            b Coeff.         SE         Wald         p &lt;        OR        </t>
  </si>
  <si>
    <t>---------------------------------------------------------------------------</t>
  </si>
  <si>
    <t xml:space="preserve">    Constant     -43.073409  521.432960      0.00682     0.93416</t>
  </si>
  <si>
    <t xml:space="preserve">         SIG      36.886007  221.332772      0.02777     0.86764  1.045658e+16</t>
  </si>
  <si>
    <t xml:space="preserve">          GD     -18.861752  147.780477      0.01629     0.89844   0.000000</t>
  </si>
  <si>
    <t xml:space="preserve">                    Predicted Y</t>
  </si>
  <si>
    <t>Observed Y          0          1       % Correct</t>
  </si>
  <si>
    <t xml:space="preserve">             +-----------+-----------+</t>
  </si>
  <si>
    <t xml:space="preserve">         0   |        73 |         0 |    100.00</t>
  </si>
  <si>
    <t xml:space="preserve">         1   |         0 |        34 |    100.00</t>
  </si>
  <si>
    <t xml:space="preserve">             +-----------+-----------+----------</t>
  </si>
  <si>
    <t xml:space="preserve">                                Total     100.00</t>
  </si>
  <si>
    <t>ID</t>
  </si>
  <si>
    <t>Result</t>
  </si>
  <si>
    <t>SIG</t>
  </si>
  <si>
    <t xml:space="preserve">FGC6550 </t>
  </si>
  <si>
    <t>/SNPTREE</t>
  </si>
  <si>
    <t>BY3442</t>
  </si>
  <si>
    <t>BY3437</t>
  </si>
  <si>
    <t>BY3441</t>
  </si>
  <si>
    <t>BY23458</t>
  </si>
  <si>
    <t>BY82015</t>
  </si>
  <si>
    <t>BY3446</t>
  </si>
  <si>
    <t>BY24888</t>
  </si>
  <si>
    <t>BY38746</t>
  </si>
  <si>
    <t>BY3440</t>
  </si>
  <si>
    <t>BY23735</t>
  </si>
  <si>
    <t>BY24271</t>
  </si>
  <si>
    <t>BY82177</t>
  </si>
  <si>
    <t>Y160102</t>
  </si>
  <si>
    <t>BY24887</t>
  </si>
  <si>
    <t>A13153</t>
  </si>
  <si>
    <t>BY68268</t>
  </si>
  <si>
    <t>FGC6551</t>
  </si>
  <si>
    <t>BY24815</t>
  </si>
  <si>
    <t>FGC6549</t>
  </si>
  <si>
    <t>BY72762</t>
  </si>
  <si>
    <t>FT65057</t>
  </si>
  <si>
    <t>FT121319</t>
  </si>
  <si>
    <t>(A13153+)</t>
  </si>
  <si>
    <t>(BY23458+)</t>
  </si>
  <si>
    <t>(BY23735+ BY24271-)</t>
  </si>
  <si>
    <t>(BY24271+)</t>
  </si>
  <si>
    <t>(BY24815+)</t>
  </si>
  <si>
    <t>(BY24887+ A13153-)</t>
  </si>
  <si>
    <t>(BY24888+ BY38746-)</t>
  </si>
  <si>
    <t>(BY3437+ BY3441- BY3439- BY34887- BY68268-)</t>
  </si>
  <si>
    <t>(BY3439+ BY3446- BY3440-)</t>
  </si>
  <si>
    <t>(BY3441+ BY23458- BY82015-)</t>
  </si>
  <si>
    <t>(BY3442+ BY3437- BY3439- BY24887- BY68268-)</t>
  </si>
  <si>
    <t>(BY3446+ BY24888-)</t>
  </si>
  <si>
    <t>(BY38746+)</t>
  </si>
  <si>
    <t>(BY68268+)</t>
  </si>
  <si>
    <t>(BY82015+)</t>
  </si>
  <si>
    <t>(BY82177+)</t>
  </si>
  <si>
    <t>(BY99486+)</t>
  </si>
  <si>
    <t>(FGC6549+ BY87084-)</t>
  </si>
  <si>
    <t>(FT65057+)</t>
  </si>
  <si>
    <t>(Y160102+)</t>
  </si>
  <si>
    <t>/OPTIONS</t>
  </si>
  <si>
    <t>NODBTREE</t>
  </si>
  <si>
    <t>/IGNORE</t>
  </si>
  <si>
    <t>CDYa CDYb</t>
  </si>
  <si>
    <t>R-L21</t>
  </si>
  <si>
    <t>R-Z2961</t>
  </si>
  <si>
    <t>R-A13153</t>
  </si>
  <si>
    <t>R-BY23458</t>
  </si>
  <si>
    <t>R-BY23735</t>
  </si>
  <si>
    <t>R-BY24271</t>
  </si>
  <si>
    <t>R-BY24815</t>
  </si>
  <si>
    <t>R-BY24887</t>
  </si>
  <si>
    <t>R-BY24888</t>
  </si>
  <si>
    <t>R-BY3437</t>
  </si>
  <si>
    <t>R-BY3439</t>
  </si>
  <si>
    <t>R-BY3441</t>
  </si>
  <si>
    <t>R-BY3442</t>
  </si>
  <si>
    <t>R-BY3446</t>
  </si>
  <si>
    <t>R-BY38746</t>
  </si>
  <si>
    <t>R-BY68268</t>
  </si>
  <si>
    <t>R-BY82015</t>
  </si>
  <si>
    <t>R-BY82177</t>
  </si>
  <si>
    <t>R-BY99486</t>
  </si>
  <si>
    <t>R-FGC6549</t>
  </si>
  <si>
    <t>R-FT65057</t>
  </si>
  <si>
    <t>R-Y160102</t>
  </si>
  <si>
    <t>/INFO</t>
  </si>
  <si>
    <t>/STRDATA</t>
  </si>
  <si>
    <t>/SNPDATA</t>
  </si>
  <si>
    <t>(FGC6550+)</t>
  </si>
  <si>
    <t>R1b-M269&gt;U152&gt;L2&gt;Z367</t>
  </si>
  <si>
    <t>B413569</t>
  </si>
  <si>
    <t>B48097</t>
  </si>
  <si>
    <t>N249986</t>
  </si>
  <si>
    <t>N33146</t>
  </si>
  <si>
    <t>B50516</t>
  </si>
  <si>
    <t>N5677</t>
  </si>
  <si>
    <t>N3722</t>
  </si>
  <si>
    <t>N62337</t>
  </si>
  <si>
    <t>B1442</t>
  </si>
  <si>
    <t>N9474</t>
  </si>
  <si>
    <t>N1859</t>
  </si>
  <si>
    <t>E13697</t>
  </si>
  <si>
    <t>N24384</t>
  </si>
  <si>
    <t>N115037</t>
  </si>
  <si>
    <t>B1028</t>
  </si>
  <si>
    <t>N2640</t>
  </si>
  <si>
    <t>N50250</t>
  </si>
  <si>
    <t>N6563</t>
  </si>
  <si>
    <t>N29965</t>
  </si>
  <si>
    <t>B12753</t>
  </si>
  <si>
    <t>N8488</t>
  </si>
  <si>
    <t>N109261</t>
  </si>
  <si>
    <t>N12063</t>
  </si>
  <si>
    <t>N26671</t>
  </si>
  <si>
    <t>N20387</t>
  </si>
  <si>
    <t>N90624</t>
  </si>
  <si>
    <t>N54996</t>
  </si>
  <si>
    <t>N3439</t>
  </si>
  <si>
    <t>N16755</t>
  </si>
  <si>
    <t>N51204</t>
  </si>
  <si>
    <t>N76486</t>
  </si>
  <si>
    <t>N24075</t>
  </si>
  <si>
    <t>N21986</t>
  </si>
  <si>
    <t>N107669</t>
  </si>
  <si>
    <t>B1507</t>
  </si>
  <si>
    <t>N65302</t>
  </si>
  <si>
    <t>N76187</t>
  </si>
  <si>
    <t>N23479</t>
  </si>
  <si>
    <t>N3175</t>
  </si>
  <si>
    <t>N2145</t>
  </si>
  <si>
    <t>N77982</t>
  </si>
  <si>
    <t>N92093</t>
  </si>
  <si>
    <t>B11788</t>
  </si>
  <si>
    <t>B57103</t>
  </si>
  <si>
    <t>N115349</t>
  </si>
  <si>
    <t>N131880</t>
  </si>
  <si>
    <t>B1341</t>
  </si>
  <si>
    <t>B1109</t>
  </si>
  <si>
    <t>N112446</t>
  </si>
  <si>
    <t>H1045</t>
  </si>
  <si>
    <t>N16885</t>
  </si>
  <si>
    <t>N58123</t>
  </si>
  <si>
    <t>N37509</t>
  </si>
  <si>
    <t>N124498</t>
  </si>
  <si>
    <t>B12531</t>
  </si>
  <si>
    <t>N126658</t>
  </si>
  <si>
    <t>N6851</t>
  </si>
  <si>
    <t>N69318</t>
  </si>
  <si>
    <t>N18210</t>
  </si>
  <si>
    <t>R1b-L21&gt;Z253&gt;S844&gt;L1308</t>
  </si>
  <si>
    <t>223367</t>
  </si>
  <si>
    <t>72820</t>
  </si>
  <si>
    <t>Hinton</t>
  </si>
  <si>
    <t>Y111</t>
  </si>
  <si>
    <t>SNPS</t>
  </si>
  <si>
    <t>WestNC</t>
  </si>
  <si>
    <t>Isaiah Armstrong, b. c.1800 and d. 1834, Ohio</t>
  </si>
  <si>
    <t>Y67</t>
  </si>
  <si>
    <t>R1b-DF49</t>
  </si>
  <si>
    <t>Joel Berry, b 1754 KGC, VA and d. 1843 IN</t>
  </si>
  <si>
    <t>Brewer</t>
  </si>
  <si>
    <t>Jackson Lee Mullins</t>
  </si>
  <si>
    <t>IN63785</t>
  </si>
  <si>
    <t>Akins</t>
  </si>
  <si>
    <t>Ramsay</t>
  </si>
  <si>
    <t>Jacob McCarty b abt 1765 who married Mary Morrow</t>
  </si>
  <si>
    <t>Thomas Harvey b.1585 - Thomas b.1617</t>
  </si>
  <si>
    <t>Barbados</t>
  </si>
  <si>
    <t>Ernest Francis Sinderby Bowen b.1861 d.1925</t>
  </si>
  <si>
    <t>Weckler</t>
  </si>
  <si>
    <t>R1b_16th_1000</t>
  </si>
  <si>
    <t>John Milam, b. 1797 VA, d. 1872 Shelby, MO</t>
  </si>
  <si>
    <t>MK37134</t>
  </si>
  <si>
    <t>Higgins</t>
  </si>
  <si>
    <t>John Williams, b. 1828 and d. 1864</t>
  </si>
  <si>
    <t>Richard Harding b.1583 &amp; d. 1657</t>
  </si>
  <si>
    <t>B552488</t>
  </si>
  <si>
    <t>Owens</t>
  </si>
  <si>
    <t>R1b_11th_1000</t>
  </si>
  <si>
    <t>John Owens, b. 1732 and d. 1799</t>
  </si>
  <si>
    <t>Hammack</t>
  </si>
  <si>
    <t>Hammock</t>
  </si>
  <si>
    <t>Richard Hammack 1724–1790</t>
  </si>
  <si>
    <t>Bowman</t>
  </si>
  <si>
    <t>Chris1698-Henry1752-Isaac1777-David 1804-Jame1846</t>
  </si>
  <si>
    <t>British_Nobles</t>
  </si>
  <si>
    <t>M</t>
  </si>
  <si>
    <t>Henry Moore 1810, Ireland - 1887 Wisconsin, USA</t>
  </si>
  <si>
    <t>B241637</t>
  </si>
  <si>
    <t>William Johnston Sr. b. 1756 (NC) - 1850 (VA)</t>
  </si>
  <si>
    <t>Adoptees</t>
  </si>
  <si>
    <t>John Allen Morgan</t>
  </si>
  <si>
    <t>R1b-M173</t>
  </si>
  <si>
    <t>William Morrison 1850-1914</t>
  </si>
  <si>
    <t>United States (Native American)</t>
  </si>
  <si>
    <t>Simeon Daniel Howard (1815-1870)</t>
  </si>
  <si>
    <t>Gregory</t>
  </si>
  <si>
    <t>Rev Charles Gregory b 1793 SC &amp; d 1879 Al</t>
  </si>
  <si>
    <t>Coleman</t>
  </si>
  <si>
    <t>R1b_12th_1000</t>
  </si>
  <si>
    <t>Daniel Coleman b.1700-20 VA/NC and d. 1777 NC</t>
  </si>
  <si>
    <t>Bennett Smith b. 1820 NC and d. 1899 GA</t>
  </si>
  <si>
    <t>B187303</t>
  </si>
  <si>
    <t>Gladden</t>
  </si>
  <si>
    <t>Thomas C Gladden 1832-1862</t>
  </si>
  <si>
    <t>B27822</t>
  </si>
  <si>
    <t>B55302</t>
  </si>
  <si>
    <t>Francis Calloway Robison b, 1815 and d. 1880</t>
  </si>
  <si>
    <t>IN44548</t>
  </si>
  <si>
    <t>Morey</t>
  </si>
  <si>
    <t>Anthony Morey, b. 1510</t>
  </si>
  <si>
    <t>N23239</t>
  </si>
  <si>
    <t>Pleasant Preston Elliott, Sr.; b.c. Feb 1832; AL</t>
  </si>
  <si>
    <t>MI12852</t>
  </si>
  <si>
    <t>Hemmingsen</t>
  </si>
  <si>
    <t>Jens Hansen, b. c. 1755</t>
  </si>
  <si>
    <t>B214801</t>
  </si>
  <si>
    <t>Austal_Cit</t>
  </si>
  <si>
    <t>Nunn</t>
  </si>
  <si>
    <t>Arthur Andrews, b. 1863, Chester, Nova Scotia</t>
  </si>
  <si>
    <t>IN36719</t>
  </si>
  <si>
    <t>Sproats</t>
  </si>
  <si>
    <t>Huegli</t>
  </si>
  <si>
    <t>Abraham Huegli, b. ab. 1529 &amp; d. Unk., Sumiswald</t>
  </si>
  <si>
    <t>Asa Overton b. 1771 d. 1838</t>
  </si>
  <si>
    <t>B48749</t>
  </si>
  <si>
    <t>Fealy</t>
  </si>
  <si>
    <t>John Fealy b.1825</t>
  </si>
  <si>
    <t>Valentine Hollingsworth</t>
  </si>
  <si>
    <t>William O'Neill b Killkeny d 1961</t>
  </si>
  <si>
    <t>Chapman</t>
  </si>
  <si>
    <t>Robert Chapman 1646 Saybrook Middlesex Connecticut</t>
  </si>
  <si>
    <t>Boulkedra</t>
  </si>
  <si>
    <t>Algeria</t>
  </si>
  <si>
    <t>Jewish_R1b</t>
  </si>
  <si>
    <t>Ammar Boulkedra, b.1891 and d.1959</t>
  </si>
  <si>
    <t>B370231</t>
  </si>
  <si>
    <t>Madrina</t>
  </si>
  <si>
    <t>Catalunya, Spain</t>
  </si>
  <si>
    <t>R-U106_4th_1000</t>
  </si>
  <si>
    <t>Jose Andreu Madriña, b. Villareal</t>
  </si>
  <si>
    <t>Co_Clare</t>
  </si>
  <si>
    <t>Martin Melican</t>
  </si>
  <si>
    <t>Denis Melican, 1787 - 1863</t>
  </si>
  <si>
    <t>B97393</t>
  </si>
  <si>
    <t>Traylor</t>
  </si>
  <si>
    <t>MI12851</t>
  </si>
  <si>
    <t>R1b-L21&gt;DF49&gt;DF23&gt;ZP112</t>
  </si>
  <si>
    <t>R1b-U152&gt;Z258&gt;BY34096</t>
  </si>
  <si>
    <t>R1b-U106&gt;Z19&gt;L257&gt;BY62546</t>
  </si>
  <si>
    <t>R1b-U152&gt;L2&gt;L20&gt;BY34096</t>
  </si>
  <si>
    <t>R1b-&gt;L21&gt;S845&gt;Z253&gt;BY15271</t>
  </si>
  <si>
    <t>R1b-L21&gt;S845&gt;Z253&gt;A15201</t>
  </si>
  <si>
    <t>R1b-L21&gt;S845&gt;Z253&gt;BY165738</t>
  </si>
  <si>
    <t>R1b-U106&gt;Z381&gt;L47&gt;FGC8563</t>
  </si>
  <si>
    <t>R1b-U152&gt;Z248&gt;CTS9733</t>
  </si>
  <si>
    <t>R1b-L21&gt;DF49&gt;ZP66</t>
  </si>
  <si>
    <t>R1b-L21&gt;DF49&gt;ZP179</t>
  </si>
  <si>
    <t>R1b-L21&gt;DF49&gt;M222&gt;FGC19832</t>
  </si>
  <si>
    <t>R1b-L21&gt;DF49&gt;Y23517</t>
  </si>
  <si>
    <t>R1b-L21&gt;Z253&gt;S844&gt;BY15271</t>
  </si>
  <si>
    <t>R1b-FGC11134&gt;CTS4466&gt;BY197966</t>
  </si>
  <si>
    <t>R1b-L21&gt;DF49&gt;M222&gt;DF104&gt;BY11713</t>
  </si>
  <si>
    <t>R1b-L21&gt;Z253&gt;BY24029</t>
  </si>
  <si>
    <t>R1b-L21&gt;DF49&gt;M222&gt;A2303</t>
  </si>
  <si>
    <t>R1b-L21&gt;DF49&gt;BY19690</t>
  </si>
  <si>
    <t>R1b-L21&gt;DF49&gt;M222&gt;S568</t>
  </si>
  <si>
    <t>R1b-L21&gt;Z253&gt;S844&gt;A7700</t>
  </si>
  <si>
    <t>R1b-L21&gt;DF49&gt;Z2961&gt;ZP66</t>
  </si>
  <si>
    <t>R1b-L21&gt;DF49&gt;ZP73</t>
  </si>
  <si>
    <t>R1b-L21&gt;DF23&gt;S5488</t>
  </si>
  <si>
    <t>R1b-L21&gt;DF63&gt;BY115043</t>
  </si>
  <si>
    <t>R1b-L21&gt;Z253&gt;BY165738</t>
  </si>
  <si>
    <t>R1b-L21&gt;DF49&gt;M222&gt;A8682</t>
  </si>
  <si>
    <t>R1b-DF27&gt;FGC20767</t>
  </si>
  <si>
    <t>R1b-L21&gt;FGC5494&gt;BY7804</t>
  </si>
  <si>
    <t>R1b-U106&gt;Z381&gt;BY71594</t>
  </si>
  <si>
    <t>R_Arabia</t>
  </si>
  <si>
    <t>TBD</t>
  </si>
  <si>
    <t>R1a-M479&gt;Z29266</t>
  </si>
  <si>
    <t>R1b-DF27&gt;DF17&gt;FGC14113</t>
  </si>
  <si>
    <t>R1b-L21&gt;DF49&gt;ZP80</t>
  </si>
  <si>
    <t>R1b-L21&gt;Z253&gt;S844&gt;BY15268</t>
  </si>
  <si>
    <t>R1b-L21&gt;DF49&gt;M222&gt;DF105&gt;A5902</t>
  </si>
  <si>
    <t>R1b-P312&gt;FGC84729&gt;Z30600</t>
  </si>
  <si>
    <t>R1b-M269&gt;U152&gt;L20&gt;S10068&gt;BY33970</t>
  </si>
  <si>
    <t>R1b-L21&gt;Z253&gt;S844&gt;FGC20561&gt;A7700</t>
  </si>
  <si>
    <t>R1b-L21&gt;Z253&gt;L1066&gt;BY15521</t>
  </si>
  <si>
    <t>R1a-Z282&gt;S198&gt;S221&gt;S223&gt;Y29901</t>
  </si>
  <si>
    <t>R1b-L21&gt;DF49&gt;Y31591</t>
  </si>
  <si>
    <t>R1b-P312&gt;DF19&gt;Z39831</t>
  </si>
  <si>
    <t>R1b-L21&gt;FGC11134&gt;CTS4466&gt;BY23574</t>
  </si>
  <si>
    <t>R1b-L21&gt;DF41&gt;BY23501</t>
  </si>
  <si>
    <t>R1b-L21&gt;FGC11134&gt;CTS4466&gt;A9426</t>
  </si>
  <si>
    <t>R1b-L21&gt;DF49&gt;DF23&gt;Y91891</t>
  </si>
  <si>
    <t>R1b-U152&gt;BY42709</t>
  </si>
  <si>
    <t>R1b-L21&gt;DF49&gt;M222&gt;FGC440</t>
  </si>
  <si>
    <t>R1b-U106&gt;Z27230</t>
  </si>
  <si>
    <t>R1b-U152&gt;PF6653</t>
  </si>
  <si>
    <t>R1b-DF27&gt;Z209&gt;BY42694</t>
  </si>
  <si>
    <t>R1b-FGC11134&gt;CTS4466&gt;BY43350</t>
  </si>
  <si>
    <t>R1b-L21&gt;DF49&gt;ZP77&gt;BY41346</t>
  </si>
  <si>
    <t>R1b-DF27&gt;BY42694</t>
  </si>
  <si>
    <t>R1b-FGC11134&gt;CTS4466&gt;A12525</t>
  </si>
  <si>
    <t>R1b-L21&gt;L513&gt;S6365&gt;Z16386</t>
  </si>
  <si>
    <t>R1b-L21&gt;Z253&gt;S845&gt;FGC20562</t>
  </si>
  <si>
    <t>R1b-L21&gt;DF49&gt;ZP112</t>
  </si>
  <si>
    <t>R1b-U152&gt;Z36&gt;BY42730</t>
  </si>
  <si>
    <t>R1b-U106&gt;Z301&gt;S6941</t>
  </si>
  <si>
    <t>R1b-U152&gt;L20&gt;Y139277</t>
  </si>
  <si>
    <t>R1b-L21&gt;DF49&gt;FGC6550</t>
  </si>
  <si>
    <t>First Model</t>
  </si>
  <si>
    <t>Coefficients</t>
  </si>
  <si>
    <t xml:space="preserve">    Constant      -8.329076    5.646150      2.17615     0.14016</t>
  </si>
  <si>
    <t xml:space="preserve">         SIG       4.485901    2.017020      4.94628     0.02615  88.756877</t>
  </si>
  <si>
    <t xml:space="preserve">          GD      -2.158328    0.911074      5.61213     0.01784   0.115518</t>
  </si>
  <si>
    <t xml:space="preserve">         0   |       133 |         1 |     99.25</t>
  </si>
  <si>
    <t xml:space="preserve">         1   |         2 |        32 |     94.12</t>
  </si>
  <si>
    <t xml:space="preserve">                                Total      98.21</t>
  </si>
  <si>
    <t>BY66862</t>
  </si>
  <si>
    <t>BY87084</t>
  </si>
  <si>
    <t>BY99486</t>
  </si>
  <si>
    <t>FT191126</t>
  </si>
  <si>
    <t>FT191127</t>
  </si>
  <si>
    <t>FT122754</t>
  </si>
  <si>
    <t>R-FGC6550</t>
  </si>
  <si>
    <t>R1b-L21&gt;DF49&gt;Z2961&gt;FGC6550&gt;FT65057</t>
  </si>
  <si>
    <t>Second Model (two new false negatives &amp; one false positive)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</si>
</sst>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;@"/>
    <numFmt numFmtId="165" formatCode="0.0"/>
    <numFmt numFmtId="166" formatCode="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2" fillId="0" borderId="0"/>
  </cellStyleXfs>
  <cellXfs count="251"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Fill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 applyProtection="1">
      <alignment horizontal="center"/>
    </xf>
    <xf numFmtId="164" fontId="1" fillId="0" borderId="0" xfId="0" applyNumberFormat="1" applyFont="1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/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Alignment="1"/>
    <xf numFmtId="0" fontId="4" fillId="0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left" vertical="center"/>
    </xf>
    <xf numFmtId="0" fontId="4" fillId="0" borderId="0" xfId="1" applyFont="1"/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0" xfId="0" applyFont="1"/>
    <xf numFmtId="0" fontId="3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 applyProtection="1">
      <alignment horizontal="center"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"/>
    </xf>
    <xf numFmtId="0" fontId="1" fillId="0" borderId="0" xfId="0" applyFont="1" applyFill="1" applyBorder="1"/>
    <xf numFmtId="0" fontId="3" fillId="0" borderId="0" xfId="0" applyFont="1" applyAlignment="1" applyProtection="1">
      <alignment horizontal="left"/>
      <protection locked="0"/>
    </xf>
    <xf numFmtId="164" fontId="3" fillId="0" borderId="0" xfId="0" applyNumberFormat="1" applyFont="1" applyFill="1" applyAlignment="1">
      <alignment horizontal="left"/>
    </xf>
    <xf numFmtId="0" fontId="1" fillId="0" borderId="0" xfId="0" applyFont="1" applyFill="1" applyBorder="1" applyAlignment="1"/>
    <xf numFmtId="0" fontId="4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Font="1"/>
    <xf numFmtId="1" fontId="3" fillId="0" borderId="0" xfId="0" applyNumberFormat="1" applyFont="1" applyFill="1" applyAlignment="1" applyProtection="1">
      <alignment horizontal="center"/>
    </xf>
    <xf numFmtId="0" fontId="1" fillId="0" borderId="0" xfId="0" applyFont="1" applyBorder="1"/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/>
    </xf>
    <xf numFmtId="1" fontId="4" fillId="0" borderId="0" xfId="0" applyNumberFormat="1" applyFont="1"/>
    <xf numFmtId="0" fontId="4" fillId="0" borderId="0" xfId="0" applyFont="1" applyBorder="1"/>
    <xf numFmtId="164" fontId="3" fillId="0" borderId="0" xfId="0" quotePrefix="1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164" fontId="3" fillId="0" borderId="0" xfId="0" quotePrefix="1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wrapText="1"/>
    </xf>
    <xf numFmtId="164" fontId="6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165" fontId="3" fillId="0" borderId="0" xfId="0" applyNumberFormat="1" applyFont="1" applyFill="1" applyAlignment="1">
      <alignment horizontal="left" vertical="center"/>
    </xf>
    <xf numFmtId="165" fontId="3" fillId="0" borderId="0" xfId="0" applyNumberFormat="1" applyFont="1" applyFill="1" applyAlignment="1" applyProtection="1">
      <alignment horizontal="left" vertical="center"/>
      <protection locked="0"/>
    </xf>
    <xf numFmtId="164" fontId="4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4" fillId="0" borderId="0" xfId="1" applyFont="1" applyFill="1" applyBorder="1"/>
    <xf numFmtId="0" fontId="3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/>
    <xf numFmtId="0" fontId="4" fillId="0" borderId="0" xfId="1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/>
    <xf numFmtId="0" fontId="0" fillId="0" borderId="0" xfId="0"/>
    <xf numFmtId="0" fontId="1" fillId="0" borderId="0" xfId="0" applyFont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4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164" fontId="1" fillId="0" borderId="2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Border="1"/>
    <xf numFmtId="1" fontId="3" fillId="0" borderId="0" xfId="0" applyNumberFormat="1" applyFont="1" applyAlignment="1">
      <alignment horizontal="center" vertical="center"/>
    </xf>
    <xf numFmtId="15" fontId="4" fillId="0" borderId="0" xfId="0" applyNumberFormat="1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1" fillId="0" borderId="4" xfId="0" applyFont="1" applyBorder="1" applyAlignment="1">
      <alignment horizontal="left"/>
    </xf>
    <xf numFmtId="166" fontId="1" fillId="0" borderId="0" xfId="0" applyNumberFormat="1" applyFont="1" applyFill="1"/>
    <xf numFmtId="0" fontId="1" fillId="0" borderId="0" xfId="0" applyFont="1" applyAlignment="1">
      <alignment horizontal="right"/>
    </xf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Border="1"/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1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7" xfId="0" applyFont="1" applyFill="1" applyBorder="1"/>
    <xf numFmtId="0" fontId="1" fillId="0" borderId="3" xfId="0" applyFont="1" applyBorder="1" applyAlignment="1">
      <alignment horizontal="left"/>
    </xf>
    <xf numFmtId="0" fontId="1" fillId="5" borderId="0" xfId="0" applyFont="1" applyFill="1"/>
    <xf numFmtId="0" fontId="3" fillId="0" borderId="1" xfId="0" applyFont="1" applyFill="1" applyBorder="1" applyAlignment="1">
      <alignment horizontal="center"/>
    </xf>
    <xf numFmtId="0" fontId="1" fillId="0" borderId="3" xfId="0" applyFont="1" applyBorder="1"/>
    <xf numFmtId="0" fontId="4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8" xfId="0" applyFont="1" applyBorder="1"/>
    <xf numFmtId="0" fontId="4" fillId="6" borderId="0" xfId="0" applyFont="1" applyFill="1" applyAlignment="1">
      <alignment horizontal="center"/>
    </xf>
    <xf numFmtId="0" fontId="3" fillId="5" borderId="0" xfId="0" applyFont="1" applyFill="1" applyAlignment="1" applyProtection="1">
      <alignment horizontal="center"/>
    </xf>
    <xf numFmtId="0" fontId="3" fillId="5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3" fillId="6" borderId="0" xfId="0" applyFont="1" applyFill="1" applyBorder="1" applyAlignment="1" applyProtection="1">
      <alignment horizontal="center"/>
    </xf>
    <xf numFmtId="0" fontId="3" fillId="3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/>
    </xf>
    <xf numFmtId="164" fontId="1" fillId="0" borderId="8" xfId="0" applyNumberFormat="1" applyFont="1" applyBorder="1" applyAlignment="1">
      <alignment horizontal="left"/>
    </xf>
    <xf numFmtId="0" fontId="1" fillId="2" borderId="0" xfId="0" applyFont="1" applyFill="1"/>
    <xf numFmtId="0" fontId="1" fillId="8" borderId="0" xfId="0" applyFont="1" applyFill="1"/>
    <xf numFmtId="0" fontId="1" fillId="8" borderId="1" xfId="0" applyFont="1" applyFill="1" applyBorder="1" applyAlignment="1">
      <alignment horizontal="center"/>
    </xf>
    <xf numFmtId="1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" fontId="1" fillId="8" borderId="1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 applyProtection="1">
      <alignment horizontal="left" vertical="center"/>
      <protection locked="0"/>
    </xf>
    <xf numFmtId="0" fontId="3" fillId="5" borderId="0" xfId="0" applyNumberFormat="1" applyFont="1" applyFill="1" applyAlignment="1" applyProtection="1">
      <alignment horizontal="left" vertical="center"/>
      <protection locked="0"/>
    </xf>
    <xf numFmtId="165" fontId="3" fillId="5" borderId="0" xfId="0" applyNumberFormat="1" applyFont="1" applyFill="1" applyAlignment="1" applyProtection="1">
      <alignment horizontal="left" vertical="center"/>
      <protection locked="0"/>
    </xf>
    <xf numFmtId="165" fontId="3" fillId="5" borderId="0" xfId="0" applyNumberFormat="1" applyFont="1" applyFill="1" applyBorder="1" applyAlignment="1" applyProtection="1">
      <alignment horizontal="left" vertical="center"/>
      <protection locked="0"/>
    </xf>
    <xf numFmtId="166" fontId="1" fillId="5" borderId="0" xfId="0" applyNumberFormat="1" applyFont="1" applyFill="1"/>
    <xf numFmtId="166" fontId="1" fillId="8" borderId="0" xfId="0" applyNumberFormat="1" applyFont="1" applyFill="1"/>
    <xf numFmtId="0" fontId="3" fillId="0" borderId="5" xfId="0" applyFont="1" applyFill="1" applyBorder="1" applyAlignment="1" applyProtection="1">
      <alignment horizontal="center"/>
    </xf>
    <xf numFmtId="14" fontId="1" fillId="0" borderId="0" xfId="0" applyNumberFormat="1" applyFont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2" xfId="0" applyNumberFormat="1" applyFont="1" applyFill="1" applyBorder="1" applyAlignment="1">
      <alignment horizontal="left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vertical="center" wrapText="1"/>
    </xf>
    <xf numFmtId="0" fontId="1" fillId="5" borderId="0" xfId="0" applyFont="1" applyFill="1" applyBorder="1"/>
    <xf numFmtId="0" fontId="1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4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9" borderId="0" xfId="0" applyFont="1" applyFill="1" applyAlignment="1">
      <alignment horizontal="left"/>
    </xf>
    <xf numFmtId="0" fontId="4" fillId="2" borderId="0" xfId="0" applyFon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0" fontId="4" fillId="2" borderId="0" xfId="1" applyFont="1" applyFill="1" applyBorder="1" applyAlignment="1">
      <alignment horizontal="left"/>
    </xf>
    <xf numFmtId="49" fontId="3" fillId="2" borderId="0" xfId="0" applyNumberFormat="1" applyFont="1" applyFill="1" applyAlignment="1" applyProtection="1">
      <alignment horizontal="left"/>
      <protection locked="0"/>
    </xf>
    <xf numFmtId="0" fontId="3" fillId="8" borderId="0" xfId="0" applyFont="1" applyFill="1"/>
    <xf numFmtId="0" fontId="1" fillId="6" borderId="0" xfId="0" applyFont="1" applyFill="1" applyBorder="1" applyAlignment="1">
      <alignment horizontal="left"/>
    </xf>
    <xf numFmtId="0" fontId="4" fillId="6" borderId="0" xfId="0" applyFont="1" applyFill="1" applyAlignment="1">
      <alignment horizontal="left"/>
    </xf>
    <xf numFmtId="0" fontId="4" fillId="6" borderId="0" xfId="1" applyFont="1" applyFill="1" applyBorder="1" applyAlignment="1">
      <alignment horizontal="left"/>
    </xf>
    <xf numFmtId="0" fontId="1" fillId="10" borderId="0" xfId="0" applyFont="1" applyFill="1" applyAlignment="1">
      <alignment horizontal="left"/>
    </xf>
    <xf numFmtId="49" fontId="3" fillId="10" borderId="0" xfId="0" applyNumberFormat="1" applyFont="1" applyFill="1" applyAlignment="1">
      <alignment horizontal="left"/>
    </xf>
    <xf numFmtId="0" fontId="3" fillId="6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4" fillId="5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right"/>
    </xf>
    <xf numFmtId="0" fontId="1" fillId="9" borderId="0" xfId="0" applyNumberFormat="1" applyFont="1" applyFill="1" applyAlignment="1">
      <alignment horizontal="left"/>
    </xf>
    <xf numFmtId="0" fontId="1" fillId="10" borderId="0" xfId="0" applyFont="1" applyFill="1"/>
    <xf numFmtId="49" fontId="1" fillId="9" borderId="0" xfId="0" applyNumberFormat="1" applyFont="1" applyFill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9" borderId="0" xfId="0" applyFont="1" applyFill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left"/>
    </xf>
    <xf numFmtId="0" fontId="1" fillId="8" borderId="0" xfId="0" applyFont="1" applyFill="1" applyAlignment="1">
      <alignment horizontal="left"/>
    </xf>
    <xf numFmtId="0" fontId="1" fillId="0" borderId="7" xfId="0" applyFont="1" applyBorder="1"/>
    <xf numFmtId="0" fontId="1" fillId="0" borderId="1" xfId="0" applyFont="1" applyBorder="1"/>
    <xf numFmtId="0" fontId="3" fillId="6" borderId="1" xfId="0" applyFont="1" applyFill="1" applyBorder="1" applyAlignment="1" applyProtection="1">
      <alignment horizontal="center"/>
    </xf>
    <xf numFmtId="49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0" fontId="1" fillId="5" borderId="0" xfId="0" applyFont="1" applyFill="1" applyAlignment="1">
      <alignment horizontal="left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/>
    </xf>
    <xf numFmtId="0" fontId="1" fillId="9" borderId="0" xfId="0" applyNumberFormat="1" applyFont="1" applyFill="1" applyBorder="1" applyAlignment="1">
      <alignment horizontal="left"/>
    </xf>
    <xf numFmtId="0" fontId="1" fillId="0" borderId="2" xfId="0" applyFont="1" applyBorder="1"/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" fillId="7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/>
    </xf>
    <xf numFmtId="0" fontId="1" fillId="0" borderId="5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left"/>
    </xf>
    <xf numFmtId="0" fontId="1" fillId="9" borderId="9" xfId="0" applyFont="1" applyFill="1" applyBorder="1" applyAlignment="1">
      <alignment horizontal="left"/>
    </xf>
    <xf numFmtId="0" fontId="3" fillId="5" borderId="1" xfId="0" applyNumberFormat="1" applyFont="1" applyFill="1" applyBorder="1" applyAlignment="1" applyProtection="1">
      <alignment horizontal="left" vertical="center"/>
      <protection locked="0"/>
    </xf>
    <xf numFmtId="165" fontId="3" fillId="5" borderId="1" xfId="0" applyNumberFormat="1" applyFont="1" applyFill="1" applyBorder="1" applyAlignment="1" applyProtection="1">
      <alignment horizontal="left" vertical="center"/>
      <protection locked="0"/>
    </xf>
    <xf numFmtId="0" fontId="3" fillId="5" borderId="7" xfId="0" applyNumberFormat="1" applyFont="1" applyFill="1" applyBorder="1" applyAlignment="1" applyProtection="1">
      <alignment horizontal="left" vertical="center"/>
      <protection locked="0"/>
    </xf>
    <xf numFmtId="49" fontId="1" fillId="0" borderId="7" xfId="0" applyNumberFormat="1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1" fontId="3" fillId="0" borderId="2" xfId="0" applyNumberFormat="1" applyFont="1" applyFill="1" applyBorder="1" applyAlignment="1" applyProtection="1">
      <alignment horizontal="center"/>
    </xf>
    <xf numFmtId="1" fontId="1" fillId="0" borderId="8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/>
    </xf>
    <xf numFmtId="0" fontId="1" fillId="0" borderId="5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8" xfId="0" applyNumberFormat="1" applyFont="1" applyBorder="1" applyAlignment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2" borderId="0" xfId="0" applyNumberFormat="1" applyFont="1" applyFill="1" applyAlignment="1">
      <alignment horizontal="left"/>
    </xf>
    <xf numFmtId="1" fontId="1" fillId="5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0" fillId="0" borderId="0" xfId="0" applyFill="1"/>
    <xf numFmtId="0" fontId="1" fillId="0" borderId="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left"/>
    </xf>
    <xf numFmtId="1" fontId="1" fillId="6" borderId="0" xfId="0" applyNumberFormat="1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 patternType="solid">
          <fgColor rgb="FFE6B8B7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tr_config_101_20160113A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r_config_103_20160117A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95"/>
  <sheetViews>
    <sheetView tabSelected="1" topLeftCell="A49" zoomScaleNormal="100" workbookViewId="0">
      <selection activeCell="A78" sqref="A78"/>
    </sheetView>
  </sheetViews>
  <sheetFormatPr defaultRowHeight="15" x14ac:dyDescent="0.25"/>
  <cols>
    <col min="1" max="1" width="13.42578125" style="88" customWidth="1"/>
    <col min="2" max="2" width="12.85546875" style="1" customWidth="1"/>
    <col min="3" max="3" width="15" style="1" customWidth="1"/>
    <col min="4" max="4" width="46.28515625" style="1" customWidth="1"/>
    <col min="5" max="5" width="11.7109375" style="1" customWidth="1"/>
    <col min="6" max="6" width="12.28515625" style="1" customWidth="1"/>
    <col min="7" max="7" width="15.42578125" style="2" customWidth="1"/>
    <col min="8" max="8" width="19.140625" style="4" customWidth="1"/>
    <col min="9" max="9" width="21.7109375" style="4" customWidth="1"/>
    <col min="10" max="10" width="10" style="2" customWidth="1"/>
    <col min="11" max="12" width="4.7109375" style="4" customWidth="1"/>
    <col min="13" max="79" width="4.7109375" style="68" customWidth="1"/>
    <col min="80" max="80" width="9" style="4" customWidth="1"/>
    <col min="81" max="81" width="3.85546875" style="4" customWidth="1"/>
    <col min="82" max="82" width="20.42578125" style="1" customWidth="1"/>
    <col min="83" max="83" width="11.28515625" style="1" customWidth="1"/>
    <col min="84" max="84" width="18.85546875" style="1" customWidth="1"/>
    <col min="85" max="85" width="58.5703125" style="1" customWidth="1"/>
    <col min="86" max="101" width="4.7109375" customWidth="1"/>
  </cols>
  <sheetData>
    <row r="1" spans="1:91" s="86" customFormat="1" ht="14.25" x14ac:dyDescent="0.2">
      <c r="A1" s="22"/>
      <c r="B1" s="52"/>
      <c r="C1" s="52"/>
      <c r="D1" s="53"/>
      <c r="E1" s="91"/>
      <c r="F1" s="23"/>
      <c r="G1" s="16"/>
      <c r="H1" s="15"/>
      <c r="I1" s="15"/>
      <c r="J1" s="50"/>
      <c r="K1" s="83"/>
      <c r="L1" s="83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56"/>
      <c r="AA1" s="156"/>
      <c r="AB1" s="116"/>
      <c r="AC1" s="116"/>
      <c r="AD1" s="116"/>
      <c r="AE1" s="116"/>
      <c r="AF1" s="116"/>
      <c r="AG1" s="116"/>
      <c r="AH1" s="116"/>
      <c r="AI1" s="116"/>
      <c r="AJ1" s="156"/>
      <c r="AK1" s="156"/>
      <c r="AL1" s="116"/>
      <c r="AM1" s="116"/>
      <c r="AN1" s="116"/>
      <c r="AO1" s="116"/>
      <c r="AP1" s="116"/>
      <c r="AQ1" s="116"/>
      <c r="AR1" s="116"/>
      <c r="AS1" s="116"/>
      <c r="AT1" s="116"/>
      <c r="AU1" s="15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65"/>
      <c r="CC1" s="39"/>
      <c r="CD1" s="15"/>
      <c r="CE1" s="54"/>
      <c r="CF1" s="15"/>
      <c r="CG1" s="9"/>
      <c r="CH1" s="9"/>
      <c r="CI1" s="9"/>
      <c r="CJ1" s="9"/>
      <c r="CK1" s="9"/>
      <c r="CL1" s="9"/>
      <c r="CM1" s="9"/>
    </row>
    <row r="2" spans="1:91" s="86" customFormat="1" ht="14.25" x14ac:dyDescent="0.2">
      <c r="A2" s="22"/>
      <c r="B2" s="95"/>
      <c r="C2" s="79"/>
      <c r="D2" s="23"/>
      <c r="E2" s="91"/>
      <c r="F2" s="23"/>
      <c r="G2" s="16"/>
      <c r="H2" s="15"/>
      <c r="I2" s="15"/>
      <c r="J2" s="50"/>
      <c r="K2" s="63"/>
      <c r="L2" s="64"/>
      <c r="M2" s="31">
        <v>3</v>
      </c>
      <c r="N2" s="31">
        <v>3</v>
      </c>
      <c r="O2" s="31">
        <v>1</v>
      </c>
      <c r="P2" s="31">
        <v>3</v>
      </c>
      <c r="Q2" s="31">
        <v>3</v>
      </c>
      <c r="R2" s="31">
        <v>3</v>
      </c>
      <c r="S2" s="31">
        <v>4</v>
      </c>
      <c r="T2" s="31">
        <v>3</v>
      </c>
      <c r="U2" s="31">
        <v>4</v>
      </c>
      <c r="V2" s="31">
        <v>3</v>
      </c>
      <c r="W2" s="31">
        <v>3</v>
      </c>
      <c r="X2" s="31">
        <v>3</v>
      </c>
      <c r="Y2" s="31">
        <v>4</v>
      </c>
      <c r="Z2" s="26">
        <v>4</v>
      </c>
      <c r="AA2" s="26">
        <v>4</v>
      </c>
      <c r="AB2" s="31">
        <v>4</v>
      </c>
      <c r="AC2" s="31">
        <v>4</v>
      </c>
      <c r="AD2" s="31">
        <v>4</v>
      </c>
      <c r="AE2" s="31">
        <v>4</v>
      </c>
      <c r="AF2" s="31">
        <v>4</v>
      </c>
      <c r="AG2" s="31">
        <v>4</v>
      </c>
      <c r="AH2" s="31">
        <v>4</v>
      </c>
      <c r="AI2" s="31">
        <v>4</v>
      </c>
      <c r="AJ2" s="26">
        <v>4</v>
      </c>
      <c r="AK2" s="26">
        <v>4</v>
      </c>
      <c r="AL2" s="31">
        <v>4</v>
      </c>
      <c r="AM2" s="31" t="s">
        <v>742</v>
      </c>
      <c r="AN2" s="31" t="s">
        <v>743</v>
      </c>
      <c r="AO2" s="31" t="s">
        <v>743</v>
      </c>
      <c r="AP2" s="31">
        <v>4</v>
      </c>
      <c r="AQ2" s="31">
        <v>6</v>
      </c>
      <c r="AR2" s="31">
        <v>5</v>
      </c>
      <c r="AS2" s="31">
        <v>5</v>
      </c>
      <c r="AT2" s="31" t="s">
        <v>744</v>
      </c>
      <c r="AU2" s="31" t="s">
        <v>744</v>
      </c>
      <c r="AV2" s="31">
        <v>4</v>
      </c>
      <c r="AW2" s="31">
        <v>4</v>
      </c>
      <c r="AX2" s="31">
        <v>5</v>
      </c>
      <c r="AY2" s="31">
        <v>5</v>
      </c>
      <c r="AZ2" s="31">
        <v>3</v>
      </c>
      <c r="BA2" s="31">
        <v>3</v>
      </c>
      <c r="BB2" s="31">
        <v>5</v>
      </c>
      <c r="BC2" s="31">
        <v>5</v>
      </c>
      <c r="BD2" s="31">
        <v>6</v>
      </c>
      <c r="BE2" s="31">
        <v>4</v>
      </c>
      <c r="BF2" s="31">
        <v>4</v>
      </c>
      <c r="BG2" s="31">
        <v>5</v>
      </c>
      <c r="BH2" s="31">
        <v>4</v>
      </c>
      <c r="BI2" s="31">
        <v>4</v>
      </c>
      <c r="BJ2" s="31">
        <v>4</v>
      </c>
      <c r="BK2" s="31">
        <v>5</v>
      </c>
      <c r="BL2" s="31">
        <v>5</v>
      </c>
      <c r="BM2" s="31">
        <v>4</v>
      </c>
      <c r="BN2" s="31">
        <v>4</v>
      </c>
      <c r="BO2" s="31">
        <v>5</v>
      </c>
      <c r="BP2" s="31">
        <v>4</v>
      </c>
      <c r="BQ2" s="31">
        <v>4</v>
      </c>
      <c r="BR2" s="31">
        <v>4</v>
      </c>
      <c r="BS2" s="31">
        <v>5</v>
      </c>
      <c r="BT2" s="31">
        <v>4</v>
      </c>
      <c r="BU2" s="31">
        <v>6</v>
      </c>
      <c r="BV2" s="31">
        <v>5</v>
      </c>
      <c r="BW2" s="31">
        <v>4</v>
      </c>
      <c r="BX2" s="31">
        <v>5</v>
      </c>
      <c r="BY2" s="31">
        <v>6</v>
      </c>
      <c r="BZ2" s="31">
        <v>4</v>
      </c>
      <c r="CA2" s="31">
        <v>5</v>
      </c>
      <c r="CB2" s="66"/>
      <c r="CC2" s="10"/>
      <c r="CD2" s="102"/>
      <c r="CE2" s="102"/>
      <c r="CF2" s="102"/>
      <c r="CG2" s="102"/>
      <c r="CH2" s="55">
        <v>12</v>
      </c>
      <c r="CI2" s="55">
        <v>25</v>
      </c>
      <c r="CJ2" s="55">
        <v>37</v>
      </c>
      <c r="CK2" s="42">
        <v>47</v>
      </c>
      <c r="CL2" s="42">
        <v>60</v>
      </c>
      <c r="CM2" s="42">
        <v>67</v>
      </c>
    </row>
    <row r="3" spans="1:91" s="86" customFormat="1" ht="14.25" x14ac:dyDescent="0.2">
      <c r="A3" s="22"/>
      <c r="B3" s="52"/>
      <c r="C3" s="94"/>
      <c r="D3" s="105">
        <v>42908</v>
      </c>
      <c r="E3" s="91"/>
      <c r="F3" s="10"/>
      <c r="G3" s="40"/>
      <c r="H3" s="11"/>
      <c r="I3" s="98"/>
      <c r="J3" s="99"/>
      <c r="K3" s="5"/>
      <c r="L3" s="5"/>
      <c r="M3" s="26">
        <v>9</v>
      </c>
      <c r="N3" s="31">
        <v>9</v>
      </c>
      <c r="O3" s="26">
        <v>9</v>
      </c>
      <c r="P3" s="26">
        <v>9</v>
      </c>
      <c r="Q3" s="26">
        <v>8</v>
      </c>
      <c r="R3" s="26">
        <v>8</v>
      </c>
      <c r="S3" s="26">
        <v>2</v>
      </c>
      <c r="T3" s="26">
        <v>8</v>
      </c>
      <c r="U3" s="26">
        <v>3</v>
      </c>
      <c r="V3" s="26">
        <v>8</v>
      </c>
      <c r="W3" s="26">
        <v>9</v>
      </c>
      <c r="X3" s="26">
        <v>8</v>
      </c>
      <c r="Y3" s="26">
        <v>5</v>
      </c>
      <c r="Z3" s="26">
        <v>5</v>
      </c>
      <c r="AA3" s="26">
        <v>5</v>
      </c>
      <c r="AB3" s="26">
        <v>5</v>
      </c>
      <c r="AC3" s="26">
        <v>5</v>
      </c>
      <c r="AD3" s="26">
        <v>4</v>
      </c>
      <c r="AE3" s="26">
        <v>3</v>
      </c>
      <c r="AF3" s="26">
        <v>4</v>
      </c>
      <c r="AG3" s="26">
        <v>4</v>
      </c>
      <c r="AH3" s="26">
        <v>6</v>
      </c>
      <c r="AI3" s="26">
        <v>6</v>
      </c>
      <c r="AJ3" s="26">
        <v>6</v>
      </c>
      <c r="AK3" s="26">
        <v>6</v>
      </c>
      <c r="AL3" s="26">
        <v>6</v>
      </c>
      <c r="AM3" s="31">
        <v>4</v>
      </c>
      <c r="AN3" s="26" t="s">
        <v>744</v>
      </c>
      <c r="AO3" s="26" t="s">
        <v>744</v>
      </c>
      <c r="AP3" s="26">
        <v>5</v>
      </c>
      <c r="AQ3" s="26">
        <v>0</v>
      </c>
      <c r="AR3" s="26">
        <v>7</v>
      </c>
      <c r="AS3" s="26">
        <v>7</v>
      </c>
      <c r="AT3" s="26" t="s">
        <v>746</v>
      </c>
      <c r="AU3" s="26" t="s">
        <v>746</v>
      </c>
      <c r="AV3" s="31">
        <v>4</v>
      </c>
      <c r="AW3" s="26">
        <v>3</v>
      </c>
      <c r="AX3" s="26">
        <v>3</v>
      </c>
      <c r="AY3" s="26">
        <v>7</v>
      </c>
      <c r="AZ3" s="26">
        <v>9</v>
      </c>
      <c r="BA3" s="26">
        <v>9</v>
      </c>
      <c r="BB3" s="26">
        <v>9</v>
      </c>
      <c r="BC3" s="26">
        <v>3</v>
      </c>
      <c r="BD3" s="26">
        <v>4</v>
      </c>
      <c r="BE3" s="26">
        <v>7</v>
      </c>
      <c r="BF3" s="26">
        <v>0</v>
      </c>
      <c r="BG3" s="26">
        <v>1</v>
      </c>
      <c r="BH3" s="26">
        <v>2</v>
      </c>
      <c r="BI3" s="26">
        <v>1</v>
      </c>
      <c r="BJ3" s="26">
        <v>1</v>
      </c>
      <c r="BK3" s="26">
        <v>5</v>
      </c>
      <c r="BL3" s="26">
        <v>9</v>
      </c>
      <c r="BM3" s="26">
        <v>3</v>
      </c>
      <c r="BN3" s="26">
        <v>9</v>
      </c>
      <c r="BO3" s="26">
        <v>3</v>
      </c>
      <c r="BP3" s="26">
        <v>5</v>
      </c>
      <c r="BQ3" s="26">
        <v>4</v>
      </c>
      <c r="BR3" s="31">
        <v>8</v>
      </c>
      <c r="BS3" s="26">
        <v>2</v>
      </c>
      <c r="BT3" s="26">
        <v>4</v>
      </c>
      <c r="BU3" s="26">
        <v>1</v>
      </c>
      <c r="BV3" s="26">
        <v>6</v>
      </c>
      <c r="BW3" s="26">
        <v>8</v>
      </c>
      <c r="BX3" s="26">
        <v>7</v>
      </c>
      <c r="BY3" s="26">
        <v>4</v>
      </c>
      <c r="BZ3" s="26">
        <v>9</v>
      </c>
      <c r="CA3" s="26">
        <v>6</v>
      </c>
      <c r="CB3" s="66"/>
      <c r="CC3" s="10"/>
      <c r="CD3" s="102"/>
      <c r="CE3" s="102"/>
      <c r="CF3" s="102"/>
      <c r="CG3" s="102"/>
      <c r="CH3" s="9">
        <v>12</v>
      </c>
      <c r="CI3" s="9">
        <v>13</v>
      </c>
      <c r="CJ3" s="9">
        <v>10</v>
      </c>
      <c r="CK3" s="9">
        <v>10</v>
      </c>
      <c r="CL3" s="9">
        <v>13</v>
      </c>
      <c r="CM3" s="9">
        <v>7</v>
      </c>
    </row>
    <row r="4" spans="1:91" s="86" customFormat="1" x14ac:dyDescent="0.2">
      <c r="A4" s="22" t="s">
        <v>777</v>
      </c>
      <c r="B4" s="92"/>
      <c r="C4" s="92"/>
      <c r="D4" s="53"/>
      <c r="E4" s="91"/>
      <c r="F4" s="10" t="s">
        <v>747</v>
      </c>
      <c r="G4" s="16" t="s">
        <v>747</v>
      </c>
      <c r="H4" s="11" t="s">
        <v>748</v>
      </c>
      <c r="I4" s="11" t="s">
        <v>748</v>
      </c>
      <c r="J4" s="51" t="s">
        <v>748</v>
      </c>
      <c r="K4" s="5" t="s">
        <v>749</v>
      </c>
      <c r="L4" s="5" t="s">
        <v>3</v>
      </c>
      <c r="M4" s="31">
        <v>3</v>
      </c>
      <c r="N4" s="31">
        <v>0</v>
      </c>
      <c r="O4" s="31"/>
      <c r="P4" s="31">
        <v>1</v>
      </c>
      <c r="Q4" s="31">
        <v>5</v>
      </c>
      <c r="R4" s="31">
        <v>5</v>
      </c>
      <c r="S4" s="31">
        <v>6</v>
      </c>
      <c r="T4" s="31">
        <v>8</v>
      </c>
      <c r="U4" s="31">
        <v>9</v>
      </c>
      <c r="V4" s="31">
        <v>9</v>
      </c>
      <c r="W4" s="31">
        <v>2</v>
      </c>
      <c r="X4" s="31">
        <v>9</v>
      </c>
      <c r="Y4" s="31">
        <v>8</v>
      </c>
      <c r="Z4" s="26">
        <v>9</v>
      </c>
      <c r="AA4" s="26">
        <v>9</v>
      </c>
      <c r="AB4" s="31">
        <v>5</v>
      </c>
      <c r="AC4" s="31">
        <v>4</v>
      </c>
      <c r="AD4" s="31">
        <v>7</v>
      </c>
      <c r="AE4" s="31">
        <v>7</v>
      </c>
      <c r="AF4" s="31">
        <v>8</v>
      </c>
      <c r="AG4" s="31">
        <v>9</v>
      </c>
      <c r="AH4" s="31">
        <v>4</v>
      </c>
      <c r="AI4" s="31">
        <v>4</v>
      </c>
      <c r="AJ4" s="26">
        <v>4</v>
      </c>
      <c r="AK4" s="26">
        <v>4</v>
      </c>
      <c r="AL4" s="31">
        <v>0</v>
      </c>
      <c r="AM4" s="31"/>
      <c r="AN4" s="31" t="s">
        <v>745</v>
      </c>
      <c r="AO4" s="31" t="s">
        <v>745</v>
      </c>
      <c r="AP4" s="31">
        <v>6</v>
      </c>
      <c r="AQ4" s="31">
        <v>7</v>
      </c>
      <c r="AR4" s="31">
        <v>6</v>
      </c>
      <c r="AS4" s="31">
        <v>0</v>
      </c>
      <c r="AT4" s="26" t="s">
        <v>743</v>
      </c>
      <c r="AU4" s="31" t="s">
        <v>743</v>
      </c>
      <c r="AV4" s="31">
        <v>2</v>
      </c>
      <c r="AW4" s="31">
        <v>8</v>
      </c>
      <c r="AX4" s="31">
        <v>1</v>
      </c>
      <c r="AY4" s="31">
        <v>8</v>
      </c>
      <c r="AZ4" s="31">
        <v>5</v>
      </c>
      <c r="BA4" s="31">
        <v>5</v>
      </c>
      <c r="BB4" s="31">
        <v>0</v>
      </c>
      <c r="BC4" s="31">
        <v>7</v>
      </c>
      <c r="BD4" s="31">
        <v>1</v>
      </c>
      <c r="BE4" s="31">
        <v>2</v>
      </c>
      <c r="BF4" s="31">
        <v>6</v>
      </c>
      <c r="BG4" s="31">
        <v>1</v>
      </c>
      <c r="BH4" s="31">
        <v>5</v>
      </c>
      <c r="BI4" s="31">
        <v>3</v>
      </c>
      <c r="BJ4" s="31">
        <v>3</v>
      </c>
      <c r="BK4" s="31">
        <v>7</v>
      </c>
      <c r="BL4" s="31">
        <v>4</v>
      </c>
      <c r="BM4" s="31">
        <v>6</v>
      </c>
      <c r="BN4" s="31">
        <v>0</v>
      </c>
      <c r="BO4" s="31">
        <v>4</v>
      </c>
      <c r="BP4" s="31">
        <v>0</v>
      </c>
      <c r="BQ4" s="31">
        <v>4</v>
      </c>
      <c r="BR4" s="31">
        <v>1</v>
      </c>
      <c r="BS4" s="31">
        <v>0</v>
      </c>
      <c r="BT4" s="31">
        <v>6</v>
      </c>
      <c r="BU4" s="31">
        <v>7</v>
      </c>
      <c r="BV4" s="31">
        <v>8</v>
      </c>
      <c r="BW4" s="31">
        <v>7</v>
      </c>
      <c r="BX4" s="31">
        <v>2</v>
      </c>
      <c r="BY4" s="31">
        <v>0</v>
      </c>
      <c r="BZ4" s="31">
        <v>2</v>
      </c>
      <c r="CA4" s="31">
        <v>5</v>
      </c>
      <c r="CB4" s="66"/>
      <c r="CC4" s="10"/>
      <c r="CD4" s="102"/>
      <c r="CE4" s="102"/>
      <c r="CF4" s="102"/>
      <c r="CG4" s="102"/>
      <c r="CH4" s="9"/>
      <c r="CI4" s="9"/>
      <c r="CJ4" s="9"/>
      <c r="CK4" s="9"/>
      <c r="CL4" s="9"/>
      <c r="CM4" s="9"/>
    </row>
    <row r="5" spans="1:91" s="86" customFormat="1" x14ac:dyDescent="0.2">
      <c r="A5" s="22" t="s">
        <v>778</v>
      </c>
      <c r="B5" s="92"/>
      <c r="C5" s="92"/>
      <c r="D5" s="53"/>
      <c r="E5" s="91"/>
      <c r="F5" s="10" t="s">
        <v>750</v>
      </c>
      <c r="G5" s="40" t="s">
        <v>751</v>
      </c>
      <c r="H5" s="11" t="s">
        <v>752</v>
      </c>
      <c r="I5" s="10" t="s">
        <v>750</v>
      </c>
      <c r="J5" s="51" t="s">
        <v>751</v>
      </c>
      <c r="K5" s="5">
        <v>67</v>
      </c>
      <c r="L5" s="5">
        <v>67</v>
      </c>
      <c r="M5" s="31"/>
      <c r="N5" s="31"/>
      <c r="O5" s="31"/>
      <c r="P5" s="116"/>
      <c r="Q5" s="31" t="s">
        <v>753</v>
      </c>
      <c r="R5" s="31" t="s">
        <v>754</v>
      </c>
      <c r="S5" s="31"/>
      <c r="T5" s="31"/>
      <c r="U5" s="31"/>
      <c r="V5" s="31" t="s">
        <v>755</v>
      </c>
      <c r="W5" s="31"/>
      <c r="X5" s="31" t="s">
        <v>755</v>
      </c>
      <c r="Y5" s="31"/>
      <c r="Z5" s="26" t="s">
        <v>753</v>
      </c>
      <c r="AA5" s="26" t="s">
        <v>754</v>
      </c>
      <c r="AB5" s="31"/>
      <c r="AC5" s="31"/>
      <c r="AD5" s="31"/>
      <c r="AE5" s="31"/>
      <c r="AF5" s="31"/>
      <c r="AG5" s="31"/>
      <c r="AH5" s="31" t="s">
        <v>753</v>
      </c>
      <c r="AI5" s="31" t="s">
        <v>754</v>
      </c>
      <c r="AJ5" s="26" t="s">
        <v>756</v>
      </c>
      <c r="AK5" s="26" t="s">
        <v>757</v>
      </c>
      <c r="AL5" s="31"/>
      <c r="AM5" s="31"/>
      <c r="AN5" s="31" t="s">
        <v>758</v>
      </c>
      <c r="AO5" s="31" t="s">
        <v>758</v>
      </c>
      <c r="AP5" s="31"/>
      <c r="AQ5" s="31"/>
      <c r="AR5" s="31"/>
      <c r="AS5" s="31"/>
      <c r="AT5" s="31" t="s">
        <v>753</v>
      </c>
      <c r="AU5" s="31" t="s">
        <v>754</v>
      </c>
      <c r="AV5" s="31"/>
      <c r="AW5" s="31"/>
      <c r="AX5" s="31"/>
      <c r="AY5" s="31"/>
      <c r="AZ5" s="31" t="s">
        <v>759</v>
      </c>
      <c r="BA5" s="31" t="s">
        <v>759</v>
      </c>
      <c r="BB5" s="31"/>
      <c r="BC5" s="31"/>
      <c r="BD5" s="31"/>
      <c r="BE5" s="31"/>
      <c r="BF5" s="31" t="s">
        <v>759</v>
      </c>
      <c r="BG5" s="31"/>
      <c r="BH5" s="31"/>
      <c r="BI5" s="31" t="s">
        <v>753</v>
      </c>
      <c r="BJ5" s="31" t="s">
        <v>754</v>
      </c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66"/>
      <c r="CC5" s="39"/>
      <c r="CD5" s="15"/>
      <c r="CE5" s="54"/>
      <c r="CF5" s="15"/>
      <c r="CG5" s="9"/>
      <c r="CH5" s="9"/>
      <c r="CI5" s="9"/>
      <c r="CJ5" s="9"/>
      <c r="CK5" s="9"/>
      <c r="CL5" s="9"/>
      <c r="CM5" s="9"/>
    </row>
    <row r="6" spans="1:91" s="86" customFormat="1" ht="14.25" x14ac:dyDescent="0.2">
      <c r="A6" s="22" t="s">
        <v>793</v>
      </c>
      <c r="B6" s="52"/>
      <c r="C6" s="52"/>
      <c r="D6" s="24"/>
      <c r="E6" s="10"/>
      <c r="F6" s="14"/>
      <c r="G6" s="56"/>
      <c r="H6" s="11"/>
      <c r="I6" s="57"/>
      <c r="J6" s="58"/>
      <c r="K6" s="5"/>
      <c r="L6" s="5"/>
      <c r="M6" s="31"/>
      <c r="N6" s="31"/>
      <c r="O6" s="31"/>
      <c r="P6" s="116"/>
      <c r="Q6" s="31"/>
      <c r="R6" s="31"/>
      <c r="S6" s="31"/>
      <c r="T6" s="31"/>
      <c r="U6" s="31"/>
      <c r="V6" s="31">
        <v>1</v>
      </c>
      <c r="W6" s="31"/>
      <c r="X6" s="31">
        <v>2</v>
      </c>
      <c r="Y6" s="31"/>
      <c r="Z6" s="26"/>
      <c r="AA6" s="26"/>
      <c r="AB6" s="31"/>
      <c r="AC6" s="31"/>
      <c r="AD6" s="31"/>
      <c r="AE6" s="31"/>
      <c r="AF6" s="31"/>
      <c r="AG6" s="31"/>
      <c r="AH6" s="26"/>
      <c r="AI6" s="26"/>
      <c r="AJ6" s="26"/>
      <c r="AK6" s="26"/>
      <c r="AL6" s="31"/>
      <c r="AM6" s="31"/>
      <c r="AN6" s="31" t="s">
        <v>758</v>
      </c>
      <c r="AO6" s="31" t="s">
        <v>758</v>
      </c>
      <c r="AP6" s="31"/>
      <c r="AQ6" s="31"/>
      <c r="AR6" s="31"/>
      <c r="AS6" s="31"/>
      <c r="AT6" s="31"/>
      <c r="AU6" s="26"/>
      <c r="AV6" s="31"/>
      <c r="AW6" s="31"/>
      <c r="AX6" s="31"/>
      <c r="AY6" s="31"/>
      <c r="AZ6" s="31">
        <v>1</v>
      </c>
      <c r="BA6" s="31">
        <v>1</v>
      </c>
      <c r="BB6" s="31"/>
      <c r="BC6" s="31"/>
      <c r="BD6" s="31"/>
      <c r="BE6" s="31"/>
      <c r="BF6" s="31">
        <v>1</v>
      </c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66"/>
      <c r="CC6" s="39"/>
      <c r="CD6" s="15"/>
      <c r="CE6" s="54"/>
      <c r="CF6" s="15"/>
      <c r="CG6" s="9"/>
      <c r="CH6" s="9"/>
      <c r="CI6" s="9"/>
      <c r="CJ6" s="9"/>
      <c r="CK6" s="9"/>
      <c r="CL6" s="9"/>
      <c r="CM6" s="9"/>
    </row>
    <row r="7" spans="1:91" s="86" customFormat="1" ht="14.25" x14ac:dyDescent="0.2">
      <c r="A7" s="22" t="s">
        <v>793</v>
      </c>
      <c r="B7" s="52"/>
      <c r="C7" s="52"/>
      <c r="D7" s="24"/>
      <c r="E7" s="10"/>
      <c r="F7" s="14"/>
      <c r="G7" s="56"/>
      <c r="H7" s="11" t="s">
        <v>820</v>
      </c>
      <c r="I7" s="57"/>
      <c r="J7" s="58"/>
      <c r="K7" s="5"/>
      <c r="L7" s="5"/>
      <c r="M7" s="31"/>
      <c r="N7" s="31"/>
      <c r="O7" s="31"/>
      <c r="P7" s="116"/>
      <c r="Q7" s="31"/>
      <c r="R7" s="31"/>
      <c r="S7" s="31"/>
      <c r="T7" s="31"/>
      <c r="U7" s="31"/>
      <c r="V7" s="31"/>
      <c r="W7" s="31"/>
      <c r="X7" s="31"/>
      <c r="Y7" s="31"/>
      <c r="Z7" s="26"/>
      <c r="AA7" s="26"/>
      <c r="AB7" s="31"/>
      <c r="AC7" s="31"/>
      <c r="AD7" s="31"/>
      <c r="AE7" s="31"/>
      <c r="AF7" s="31"/>
      <c r="AG7" s="31"/>
      <c r="AH7" s="26"/>
      <c r="AI7" s="26"/>
      <c r="AJ7" s="26"/>
      <c r="AK7" s="26"/>
      <c r="AL7" s="31"/>
      <c r="AM7" s="31"/>
      <c r="AN7" s="31" t="s">
        <v>753</v>
      </c>
      <c r="AO7" s="31" t="s">
        <v>754</v>
      </c>
      <c r="AP7" s="31"/>
      <c r="AQ7" s="31"/>
      <c r="AR7" s="31"/>
      <c r="AS7" s="31"/>
      <c r="AT7" s="26"/>
      <c r="AU7" s="26"/>
      <c r="AV7" s="31"/>
      <c r="AW7" s="31"/>
      <c r="AX7" s="31"/>
      <c r="AY7" s="31"/>
      <c r="AZ7" s="31" t="s">
        <v>753</v>
      </c>
      <c r="BA7" s="31" t="s">
        <v>754</v>
      </c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66"/>
      <c r="CC7" s="39"/>
      <c r="CD7" s="15"/>
      <c r="CE7" s="54"/>
      <c r="CF7" s="15"/>
      <c r="CG7" s="9"/>
      <c r="CH7" s="9"/>
      <c r="CI7" s="9"/>
      <c r="CJ7" s="9"/>
      <c r="CK7" s="9"/>
      <c r="CL7" s="9"/>
      <c r="CM7" s="9"/>
    </row>
    <row r="8" spans="1:91" s="86" customFormat="1" x14ac:dyDescent="0.25">
      <c r="A8" s="22" t="s">
        <v>793</v>
      </c>
      <c r="B8" s="52"/>
      <c r="C8" s="52"/>
      <c r="D8" s="53"/>
      <c r="E8" s="80" t="s">
        <v>350</v>
      </c>
      <c r="F8" s="81"/>
      <c r="G8" s="56"/>
      <c r="H8" s="27" t="s">
        <v>821</v>
      </c>
      <c r="I8" s="14"/>
      <c r="J8" s="58"/>
      <c r="K8" s="5"/>
      <c r="L8" s="80"/>
      <c r="M8" s="31">
        <v>13</v>
      </c>
      <c r="N8" s="31">
        <v>24</v>
      </c>
      <c r="O8" s="31">
        <v>14</v>
      </c>
      <c r="P8" s="116">
        <v>11</v>
      </c>
      <c r="Q8" s="31">
        <v>11</v>
      </c>
      <c r="R8" s="31">
        <v>14</v>
      </c>
      <c r="S8" s="31">
        <v>12</v>
      </c>
      <c r="T8" s="31">
        <v>12</v>
      </c>
      <c r="U8" s="31">
        <v>12</v>
      </c>
      <c r="V8" s="31">
        <v>13</v>
      </c>
      <c r="W8" s="31">
        <v>13</v>
      </c>
      <c r="X8" s="31">
        <v>16</v>
      </c>
      <c r="Y8" s="31">
        <v>17</v>
      </c>
      <c r="Z8" s="26">
        <v>9</v>
      </c>
      <c r="AA8" s="26">
        <v>10</v>
      </c>
      <c r="AB8" s="31">
        <v>11</v>
      </c>
      <c r="AC8" s="31">
        <v>11</v>
      </c>
      <c r="AD8" s="31">
        <v>25</v>
      </c>
      <c r="AE8" s="31">
        <v>15</v>
      </c>
      <c r="AF8" s="31">
        <v>19</v>
      </c>
      <c r="AG8" s="31">
        <v>29</v>
      </c>
      <c r="AH8" s="31">
        <v>15</v>
      </c>
      <c r="AI8" s="31">
        <v>15</v>
      </c>
      <c r="AJ8" s="26">
        <v>17</v>
      </c>
      <c r="AK8" s="26">
        <v>17</v>
      </c>
      <c r="AL8" s="31">
        <v>11</v>
      </c>
      <c r="AM8" s="31">
        <v>11</v>
      </c>
      <c r="AN8" s="114">
        <v>19</v>
      </c>
      <c r="AO8" s="43">
        <v>23</v>
      </c>
      <c r="AP8" s="114">
        <v>16</v>
      </c>
      <c r="AQ8" s="114">
        <v>15</v>
      </c>
      <c r="AR8" s="114">
        <v>18</v>
      </c>
      <c r="AS8" s="114">
        <v>17</v>
      </c>
      <c r="AT8" s="114">
        <v>36</v>
      </c>
      <c r="AU8" s="62">
        <v>38</v>
      </c>
      <c r="AV8" s="114">
        <v>12</v>
      </c>
      <c r="AW8" s="114">
        <v>12</v>
      </c>
      <c r="AX8" s="43">
        <v>11</v>
      </c>
      <c r="AY8" s="114">
        <v>9</v>
      </c>
      <c r="AZ8" s="114">
        <v>15</v>
      </c>
      <c r="BA8" s="114">
        <v>16</v>
      </c>
      <c r="BB8" s="31">
        <v>8</v>
      </c>
      <c r="BC8" s="31">
        <v>10</v>
      </c>
      <c r="BD8" s="31">
        <v>10</v>
      </c>
      <c r="BE8" s="31">
        <v>8</v>
      </c>
      <c r="BF8" s="31">
        <v>10</v>
      </c>
      <c r="BG8" s="31">
        <v>10</v>
      </c>
      <c r="BH8" s="31">
        <v>12</v>
      </c>
      <c r="BI8" s="31">
        <v>23</v>
      </c>
      <c r="BJ8" s="31">
        <v>23</v>
      </c>
      <c r="BK8" s="31">
        <v>16</v>
      </c>
      <c r="BL8" s="31">
        <v>10</v>
      </c>
      <c r="BM8" s="31">
        <v>12</v>
      </c>
      <c r="BN8" s="31">
        <v>12</v>
      </c>
      <c r="BO8" s="31">
        <v>15</v>
      </c>
      <c r="BP8" s="31">
        <v>8</v>
      </c>
      <c r="BQ8" s="31">
        <v>12</v>
      </c>
      <c r="BR8" s="31">
        <v>22</v>
      </c>
      <c r="BS8" s="31">
        <v>20</v>
      </c>
      <c r="BT8" s="31">
        <v>13</v>
      </c>
      <c r="BU8" s="31">
        <v>12</v>
      </c>
      <c r="BV8" s="31">
        <v>11</v>
      </c>
      <c r="BW8" s="31">
        <v>13</v>
      </c>
      <c r="BX8" s="31">
        <v>11</v>
      </c>
      <c r="BY8" s="31">
        <v>11</v>
      </c>
      <c r="BZ8" s="31">
        <v>12</v>
      </c>
      <c r="CA8" s="31">
        <v>12</v>
      </c>
      <c r="CB8" s="66"/>
      <c r="CC8" s="39"/>
      <c r="CD8" s="15"/>
      <c r="CE8" s="54"/>
      <c r="CF8" s="15"/>
      <c r="CG8" s="9"/>
      <c r="CH8" s="59">
        <f>COUNTIF($M8,"=13")+COUNTIF($N8,"=24")+COUNTIF($O8,"=14")+COUNTIF($P8,"=11")+COUNTIF($Q8,"=11")+COUNTIF($R8,"=14")+COUNTIF($S8,"=12")+COUNTIF($T8,"=12")+COUNTIF($U8,"=12")+COUNTIF($V8,"=13")+COUNTIF($W8,"=13")+COUNTIF($X8,"=16")</f>
        <v>12</v>
      </c>
      <c r="CI8" s="59">
        <f>COUNTIF($Y8,"=17")+COUNTIF($Z8,"=9")+COUNTIF($AA8,"=10")+COUNTIF($AB8,"=11")+COUNTIF($AC8,"=11")+COUNTIF($AD8,"=25")+COUNTIF($AE8,"=15")+COUNTIF($AF8,"=19")+COUNTIF($AG8,"=29")+COUNTIF($AH8,"=15")+COUNTIF($AI8,"=15")+COUNTIF($AJ8,"=17")+COUNTIF($AK8,"=17")</f>
        <v>13</v>
      </c>
      <c r="CJ8" s="59">
        <f>COUNTIF($AL8,"=11")+COUNTIF($AM8,"=11")+COUNTIF($AN8,"=19")+COUNTIF($AO8,"=23")+COUNTIF($AP8,"=16")+COUNTIF($AQ8,"=15")+COUNTIF($AR8,"=18")+COUNTIF($AS8,"=17")+COUNTIF($AV8,"=12")+COUNTIF($AW8,"=12")</f>
        <v>10</v>
      </c>
      <c r="CK8" s="59">
        <f>COUNTIF($AX8,"=11")+COUNTIF($AY8,"=9")+COUNTIF($AZ8,"=15")+COUNTIF($BA8,"=16")+COUNTIF($BB8,"=8")+COUNTIF($BC8,"=10")+COUNTIF($BD8,"=10")+COUNTIF($BE8,"=8")+COUNTIF($BF8,"=10")+COUNTIF($BG8,"=10")</f>
        <v>10</v>
      </c>
      <c r="CL8" s="59">
        <f>COUNTIF($BH8,"=12")+COUNTIF($BI8,"=23")+COUNTIF($BJ8,"=23")+COUNTIF($BK8,"=16")+COUNTIF($BL8,"=10")+COUNTIF($BM8,"=12")+COUNTIF($BN8,"=12")+COUNTIF($BO8,"=15")+COUNTIF($BP8,"=8")+COUNTIF($BQ8,"=12")+COUNTIF($BR8,"=22")+COUNTIF($BS8,"=20")+COUNTIF($BT8,"=13")</f>
        <v>13</v>
      </c>
      <c r="CM8" s="59">
        <f>COUNTIF($BU8,"=12")+COUNTIF($BV8,"=11")+COUNTIF($BW8,"=13")+COUNTIF($BX8,"=11")+COUNTIF($BY8,"=11")+COUNTIF($BZ8,"=12")+COUNTIF($CA8,"=12")</f>
        <v>7</v>
      </c>
    </row>
    <row r="9" spans="1:91" s="86" customFormat="1" x14ac:dyDescent="0.25">
      <c r="A9" s="22" t="s">
        <v>793</v>
      </c>
      <c r="B9" s="95"/>
      <c r="C9" s="79"/>
      <c r="D9" s="53"/>
      <c r="E9" s="80" t="s">
        <v>83</v>
      </c>
      <c r="F9" s="81"/>
      <c r="G9" s="60"/>
      <c r="H9" s="27"/>
      <c r="I9" s="14"/>
      <c r="J9" s="58"/>
      <c r="K9" s="5"/>
      <c r="L9" s="80"/>
      <c r="M9" s="34">
        <v>13</v>
      </c>
      <c r="N9" s="34">
        <v>24</v>
      </c>
      <c r="O9" s="34">
        <v>14</v>
      </c>
      <c r="P9" s="34">
        <v>11</v>
      </c>
      <c r="Q9" s="34">
        <v>11</v>
      </c>
      <c r="R9" s="34">
        <v>14</v>
      </c>
      <c r="S9" s="34">
        <v>12</v>
      </c>
      <c r="T9" s="34">
        <v>12</v>
      </c>
      <c r="U9" s="34">
        <v>12</v>
      </c>
      <c r="V9" s="34">
        <v>13</v>
      </c>
      <c r="W9" s="34">
        <v>13</v>
      </c>
      <c r="X9" s="34">
        <v>16</v>
      </c>
      <c r="Y9" s="34">
        <v>17</v>
      </c>
      <c r="Z9" s="34">
        <v>9</v>
      </c>
      <c r="AA9" s="34">
        <v>10</v>
      </c>
      <c r="AB9" s="34">
        <v>11</v>
      </c>
      <c r="AC9" s="34">
        <v>11</v>
      </c>
      <c r="AD9" s="34">
        <v>25</v>
      </c>
      <c r="AE9" s="34">
        <v>15</v>
      </c>
      <c r="AF9" s="34">
        <v>19</v>
      </c>
      <c r="AG9" s="34">
        <v>30</v>
      </c>
      <c r="AH9" s="34">
        <v>15</v>
      </c>
      <c r="AI9" s="34">
        <v>15</v>
      </c>
      <c r="AJ9" s="34">
        <v>17</v>
      </c>
      <c r="AK9" s="34">
        <v>17</v>
      </c>
      <c r="AL9" s="34">
        <v>11</v>
      </c>
      <c r="AM9" s="34">
        <v>11</v>
      </c>
      <c r="AN9" s="34">
        <v>19</v>
      </c>
      <c r="AO9" s="34">
        <v>23</v>
      </c>
      <c r="AP9" s="34">
        <v>16</v>
      </c>
      <c r="AQ9" s="34">
        <v>15</v>
      </c>
      <c r="AR9" s="34">
        <v>18</v>
      </c>
      <c r="AS9" s="34">
        <v>17</v>
      </c>
      <c r="AT9" s="34">
        <v>36</v>
      </c>
      <c r="AU9" s="34">
        <v>38</v>
      </c>
      <c r="AV9" s="34">
        <v>12</v>
      </c>
      <c r="AW9" s="34">
        <v>12</v>
      </c>
      <c r="AX9" s="34">
        <v>11</v>
      </c>
      <c r="AY9" s="34">
        <v>9</v>
      </c>
      <c r="AZ9" s="34">
        <v>15</v>
      </c>
      <c r="BA9" s="34">
        <v>16</v>
      </c>
      <c r="BB9" s="34">
        <v>8</v>
      </c>
      <c r="BC9" s="34">
        <v>10</v>
      </c>
      <c r="BD9" s="34">
        <v>10</v>
      </c>
      <c r="BE9" s="34">
        <v>8</v>
      </c>
      <c r="BF9" s="34">
        <v>10</v>
      </c>
      <c r="BG9" s="34">
        <v>10</v>
      </c>
      <c r="BH9" s="34">
        <v>12</v>
      </c>
      <c r="BI9" s="34">
        <v>23</v>
      </c>
      <c r="BJ9" s="34">
        <v>23</v>
      </c>
      <c r="BK9" s="34">
        <v>16</v>
      </c>
      <c r="BL9" s="34">
        <v>10</v>
      </c>
      <c r="BM9" s="34">
        <v>12</v>
      </c>
      <c r="BN9" s="34">
        <v>12</v>
      </c>
      <c r="BO9" s="34">
        <v>15</v>
      </c>
      <c r="BP9" s="34">
        <v>8</v>
      </c>
      <c r="BQ9" s="34">
        <v>12</v>
      </c>
      <c r="BR9" s="34">
        <v>22</v>
      </c>
      <c r="BS9" s="34">
        <v>20</v>
      </c>
      <c r="BT9" s="34">
        <v>13</v>
      </c>
      <c r="BU9" s="34">
        <v>12</v>
      </c>
      <c r="BV9" s="34">
        <v>11</v>
      </c>
      <c r="BW9" s="34">
        <v>13</v>
      </c>
      <c r="BX9" s="34">
        <v>11</v>
      </c>
      <c r="BY9" s="34">
        <v>11</v>
      </c>
      <c r="BZ9" s="34">
        <v>12</v>
      </c>
      <c r="CA9" s="34">
        <v>12</v>
      </c>
      <c r="CB9" s="57"/>
      <c r="CC9" s="33"/>
      <c r="CD9" s="34"/>
      <c r="CE9" s="34"/>
      <c r="CF9" s="34"/>
      <c r="CG9" s="34"/>
      <c r="CH9" s="59">
        <f>COUNTIF($M9,"=13")+COUNTIF($N9,"=24")+COUNTIF($O9,"=14")+COUNTIF($P9,"=11")+COUNTIF($Q9,"=11")+COUNTIF($R9,"=14")+COUNTIF($S9,"=12")+COUNTIF($T9,"=12")+COUNTIF($U9,"=12")+COUNTIF($V9,"=13")+COUNTIF($W9,"=13")+COUNTIF($X9,"=16")</f>
        <v>12</v>
      </c>
      <c r="CI9" s="59">
        <f>COUNTIF($Y9,"=17")+COUNTIF($Z9,"=9")+COUNTIF($AA9,"=10")+COUNTIF($AB9,"=11")+COUNTIF($AC9,"=11")+COUNTIF($AD9,"=25")+COUNTIF($AE9,"=15")+COUNTIF($AF9,"=19")+COUNTIF($AG9,"=30")+COUNTIF($AH9,"=15")+COUNTIF($AI9,"=15")+COUNTIF($AJ9,"=17")+COUNTIF($AK9,"=17")</f>
        <v>13</v>
      </c>
      <c r="CJ9" s="59">
        <f>COUNTIF($AL9,"=11")+COUNTIF($AM9,"=11")+COUNTIF($AN9,"=19")+COUNTIF($AO9,"=23")+COUNTIF($AP9,"=16")+COUNTIF($AQ9,"=15")+COUNTIF($AR9,"=18")+COUNTIF($AS9,"=17")+COUNTIF($AV9,"=12")+COUNTIF($AW9,"=12")</f>
        <v>10</v>
      </c>
      <c r="CK9" s="59">
        <f>COUNTIF($AX9,"=11")+COUNTIF($AY9,"=9")+COUNTIF($AZ9,"=15")+COUNTIF($BA9,"=16")+COUNTIF($BB9,"=8")+COUNTIF($BC9,"=10")+COUNTIF($BD9,"=10")+COUNTIF($BE9,"=8")+COUNTIF($BF9,"=10")+COUNTIF($BG9,"=10")</f>
        <v>10</v>
      </c>
      <c r="CL9" s="59">
        <f>COUNTIF($BH9,"=12")+COUNTIF($BI9,"=23")+COUNTIF($BJ9,"=23")+COUNTIF($BK9,"=16")+COUNTIF($BL9,"=10")+COUNTIF($BM9,"=12")+COUNTIF($BN9,"=12")+COUNTIF($BO9,"=15")+COUNTIF($BP9,"=8")+COUNTIF($BQ9,"=12")+COUNTIF($BR9,"=22")+COUNTIF($BS9,"=20")+COUNTIF($BT9,"=13")</f>
        <v>13</v>
      </c>
      <c r="CM9" s="59">
        <f>COUNTIF($BU9,"=12")+COUNTIF($BV9,"=11")+COUNTIF($BW9,"=13")+COUNTIF($BX9,"=11")+COUNTIF($BY9,"=11")+COUNTIF($BZ9,"=12")+COUNTIF($CA9,"=12")</f>
        <v>7</v>
      </c>
    </row>
    <row r="10" spans="1:91" s="86" customFormat="1" x14ac:dyDescent="0.25">
      <c r="A10" s="22" t="s">
        <v>793</v>
      </c>
      <c r="B10" s="52"/>
      <c r="C10" s="78"/>
      <c r="D10" s="53"/>
      <c r="E10" s="80" t="s">
        <v>325</v>
      </c>
      <c r="F10" s="81"/>
      <c r="G10" s="60"/>
      <c r="H10" s="27"/>
      <c r="I10" s="14"/>
      <c r="J10" s="58"/>
      <c r="K10" s="5"/>
      <c r="L10" s="80"/>
      <c r="M10" s="34">
        <v>13</v>
      </c>
      <c r="N10" s="34">
        <v>24</v>
      </c>
      <c r="O10" s="34">
        <v>14</v>
      </c>
      <c r="P10" s="34">
        <v>11</v>
      </c>
      <c r="Q10" s="34">
        <v>11</v>
      </c>
      <c r="R10" s="34">
        <v>14</v>
      </c>
      <c r="S10" s="34">
        <v>12</v>
      </c>
      <c r="T10" s="34">
        <v>12</v>
      </c>
      <c r="U10" s="34">
        <v>12</v>
      </c>
      <c r="V10" s="34">
        <v>13</v>
      </c>
      <c r="W10" s="34">
        <v>13</v>
      </c>
      <c r="X10" s="34">
        <v>16</v>
      </c>
      <c r="Y10" s="34">
        <v>17</v>
      </c>
      <c r="Z10" s="34">
        <v>9</v>
      </c>
      <c r="AA10" s="34">
        <v>10</v>
      </c>
      <c r="AB10" s="34">
        <v>11</v>
      </c>
      <c r="AC10" s="34">
        <v>11</v>
      </c>
      <c r="AD10" s="34">
        <v>25</v>
      </c>
      <c r="AE10" s="34">
        <v>15</v>
      </c>
      <c r="AF10" s="34">
        <v>19</v>
      </c>
      <c r="AG10" s="34">
        <v>30</v>
      </c>
      <c r="AH10" s="34">
        <v>15</v>
      </c>
      <c r="AI10" s="34">
        <v>15</v>
      </c>
      <c r="AJ10" s="34">
        <v>17</v>
      </c>
      <c r="AK10" s="34">
        <v>17</v>
      </c>
      <c r="AL10" s="34">
        <v>11</v>
      </c>
      <c r="AM10" s="34">
        <v>11</v>
      </c>
      <c r="AN10" s="34">
        <v>19</v>
      </c>
      <c r="AO10" s="34">
        <v>23</v>
      </c>
      <c r="AP10" s="34">
        <v>16</v>
      </c>
      <c r="AQ10" s="34">
        <v>15</v>
      </c>
      <c r="AR10" s="34">
        <v>18</v>
      </c>
      <c r="AS10" s="34">
        <v>17</v>
      </c>
      <c r="AT10" s="34">
        <v>36</v>
      </c>
      <c r="AU10" s="34">
        <v>38</v>
      </c>
      <c r="AV10" s="34">
        <v>12</v>
      </c>
      <c r="AW10" s="34">
        <v>12</v>
      </c>
      <c r="AX10" s="34">
        <v>11</v>
      </c>
      <c r="AY10" s="34">
        <v>9</v>
      </c>
      <c r="AZ10" s="34">
        <v>15</v>
      </c>
      <c r="BA10" s="34">
        <v>16</v>
      </c>
      <c r="BB10" s="34">
        <v>8</v>
      </c>
      <c r="BC10" s="34">
        <v>10</v>
      </c>
      <c r="BD10" s="34">
        <v>10</v>
      </c>
      <c r="BE10" s="34">
        <v>8</v>
      </c>
      <c r="BF10" s="34">
        <v>10</v>
      </c>
      <c r="BG10" s="34">
        <v>10</v>
      </c>
      <c r="BH10" s="34">
        <v>12</v>
      </c>
      <c r="BI10" s="34">
        <v>23</v>
      </c>
      <c r="BJ10" s="34">
        <v>23</v>
      </c>
      <c r="BK10" s="34">
        <v>16</v>
      </c>
      <c r="BL10" s="34">
        <v>10</v>
      </c>
      <c r="BM10" s="34">
        <v>12</v>
      </c>
      <c r="BN10" s="34">
        <v>12</v>
      </c>
      <c r="BO10" s="34">
        <v>15</v>
      </c>
      <c r="BP10" s="34">
        <v>8</v>
      </c>
      <c r="BQ10" s="34">
        <v>12</v>
      </c>
      <c r="BR10" s="34">
        <v>22</v>
      </c>
      <c r="BS10" s="34">
        <v>20</v>
      </c>
      <c r="BT10" s="34">
        <v>13</v>
      </c>
      <c r="BU10" s="34">
        <v>12</v>
      </c>
      <c r="BV10" s="34">
        <v>11</v>
      </c>
      <c r="BW10" s="34">
        <v>13</v>
      </c>
      <c r="BX10" s="34">
        <v>11</v>
      </c>
      <c r="BY10" s="34">
        <v>11</v>
      </c>
      <c r="BZ10" s="34">
        <v>12</v>
      </c>
      <c r="CA10" s="34">
        <v>12</v>
      </c>
      <c r="CB10" s="57"/>
      <c r="CC10" s="101"/>
      <c r="CD10" s="104"/>
      <c r="CE10" s="104"/>
      <c r="CF10" s="104"/>
      <c r="CG10" s="104"/>
      <c r="CH10" s="59">
        <f>COUNTIF($M10,"=13")+COUNTIF($N10,"=24")+COUNTIF($O10,"=14")+COUNTIF($P10,"=11")+COUNTIF($Q10,"=11")+COUNTIF($R10,"=14")+COUNTIF($S10,"=12")+COUNTIF($T10,"=12")+COUNTIF($U10,"=12")+COUNTIF($V10,"=13")+COUNTIF($W10,"=13")+COUNTIF($X10,"=16")</f>
        <v>12</v>
      </c>
      <c r="CI10" s="59">
        <f>COUNTIF($Y10,"=17")+COUNTIF($Z10,"=9")+COUNTIF($AA10,"=10")+COUNTIF($AB10,"=11")+COUNTIF($AC10,"=11")+COUNTIF($AD10,"=25")+COUNTIF($AE10,"=15")+COUNTIF($AF10,"=19")+COUNTIF($AG10,"=30")+COUNTIF($AH10,"=15")+COUNTIF($AI10,"=15")+COUNTIF($AJ10,"=17")+COUNTIF($AK10,"=17")</f>
        <v>13</v>
      </c>
      <c r="CJ10" s="59">
        <f>COUNTIF($AL10,"=11")+COUNTIF($AM10,"=11")+COUNTIF($AN10,"=19")+COUNTIF($AO10,"=23")+COUNTIF($AP10,"=16")+COUNTIF($AQ10,"=15")+COUNTIF($AR10,"=18")+COUNTIF($AS10,"=17")+COUNTIF($AV10,"=12")+COUNTIF($AW10,"=12")</f>
        <v>10</v>
      </c>
      <c r="CK10" s="59">
        <f>COUNTIF($AX10,"=11")+COUNTIF($AY10,"=9")+COUNTIF($AZ10,"=15")+COUNTIF($BA10,"=16")+COUNTIF($BB10,"=8")+COUNTIF($BC10,"=10")+COUNTIF($BD10,"=10")+COUNTIF($BE10,"=8")+COUNTIF($BF10,"=10")+COUNTIF($BG10,"=10")</f>
        <v>10</v>
      </c>
      <c r="CL10" s="59">
        <f>COUNTIF($BH10,"=12")+COUNTIF($BI10,"=23")+COUNTIF($BJ10,"=23")+COUNTIF($BK10,"=16")+COUNTIF($BL10,"=10")+COUNTIF($BM10,"=12")+COUNTIF($BN10,"=12")+COUNTIF($BO10,"=15")+COUNTIF($BP10,"=8")+COUNTIF($BQ10,"=12")+COUNTIF($BR10,"=22")+COUNTIF($BS10,"=20")+COUNTIF($BT10,"=13")</f>
        <v>13</v>
      </c>
      <c r="CM10" s="59">
        <f>COUNTIF($BU10,"=12")+COUNTIF($BV10,"=11")+COUNTIF($BW10,"=13")+COUNTIF($BX10,"=11")+COUNTIF($BY10,"=11")+COUNTIF($BZ10,"=12")+COUNTIF($CA10,"=12")</f>
        <v>7</v>
      </c>
    </row>
    <row r="11" spans="1:91" s="86" customFormat="1" x14ac:dyDescent="0.2">
      <c r="A11" s="22" t="s">
        <v>793</v>
      </c>
      <c r="B11" s="52"/>
      <c r="C11" s="78"/>
      <c r="D11" s="53"/>
      <c r="E11" s="61"/>
      <c r="F11" s="80"/>
      <c r="G11" s="60"/>
      <c r="H11" s="88"/>
      <c r="I11" s="80"/>
      <c r="J11" s="58"/>
      <c r="K11" s="5"/>
      <c r="L11" s="80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14"/>
      <c r="CC11" s="64"/>
      <c r="CD11" s="49"/>
      <c r="CE11" s="49"/>
      <c r="CF11" s="49"/>
      <c r="CG11" s="49"/>
      <c r="CH11" s="49"/>
      <c r="CI11" s="49"/>
      <c r="CJ11" s="49"/>
      <c r="CK11" s="49"/>
      <c r="CL11" s="49"/>
      <c r="CM11" s="49"/>
    </row>
    <row r="12" spans="1:91" s="86" customFormat="1" x14ac:dyDescent="0.25">
      <c r="A12" s="22" t="s">
        <v>793</v>
      </c>
      <c r="B12" s="3"/>
      <c r="E12" s="87"/>
      <c r="F12" s="88"/>
      <c r="G12" s="87"/>
      <c r="H12" s="88"/>
      <c r="I12" s="88"/>
      <c r="J12" s="58"/>
      <c r="K12" s="5"/>
      <c r="L12" s="64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100"/>
      <c r="AA12" s="100"/>
      <c r="AB12" s="68"/>
      <c r="AC12" s="68"/>
      <c r="AD12" s="68"/>
      <c r="AE12" s="68"/>
      <c r="AF12" s="68"/>
      <c r="AG12" s="68"/>
      <c r="AH12" s="100"/>
      <c r="AI12" s="100"/>
      <c r="AJ12" s="100"/>
      <c r="AK12" s="100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88"/>
      <c r="CC12" s="88"/>
      <c r="CH12" s="85"/>
      <c r="CI12" s="85"/>
      <c r="CJ12" s="85"/>
      <c r="CK12" s="85"/>
      <c r="CL12" s="85"/>
      <c r="CM12" s="85"/>
    </row>
    <row r="13" spans="1:91" s="86" customFormat="1" x14ac:dyDescent="0.2">
      <c r="A13" s="22" t="s">
        <v>793</v>
      </c>
      <c r="B13" s="3"/>
      <c r="C13" s="3"/>
      <c r="D13" s="23"/>
      <c r="E13" s="80" t="s">
        <v>764</v>
      </c>
      <c r="F13" s="92"/>
      <c r="G13" s="40"/>
      <c r="H13" s="27"/>
      <c r="I13" s="14"/>
      <c r="J13" s="58"/>
      <c r="K13" s="110">
        <f>+COUNTIF($Q13,"&gt;=12")+COUNTIF($AD13,"&gt;=26")+COUNTIF($AG13,"&lt;=29")+COUNTIF($AQ13,"&lt;=14")+COUNTIF($AR13,"&gt;=19")+COUNTIF($AV13,"&lt;=11")+COUNTIF($BF13,"&gt;=11")+COUNTIF($BR13,"&gt;=23")</f>
        <v>2</v>
      </c>
      <c r="L13" s="111">
        <f>65-(+CH13+CI13+CJ13+CK13+CL13+CM13)</f>
        <v>0</v>
      </c>
      <c r="M13" s="34">
        <v>13</v>
      </c>
      <c r="N13" s="34">
        <v>24</v>
      </c>
      <c r="O13" s="34">
        <v>14</v>
      </c>
      <c r="P13" s="34">
        <v>11</v>
      </c>
      <c r="Q13" s="34">
        <v>11</v>
      </c>
      <c r="R13" s="34">
        <v>14</v>
      </c>
      <c r="S13" s="34">
        <v>12</v>
      </c>
      <c r="T13" s="34">
        <v>12</v>
      </c>
      <c r="U13" s="34">
        <v>12</v>
      </c>
      <c r="V13" s="34">
        <v>13</v>
      </c>
      <c r="W13" s="34">
        <v>13</v>
      </c>
      <c r="X13" s="34">
        <v>16</v>
      </c>
      <c r="Y13" s="118">
        <v>18</v>
      </c>
      <c r="Z13" s="34">
        <v>9</v>
      </c>
      <c r="AA13" s="34">
        <v>10</v>
      </c>
      <c r="AB13" s="34">
        <v>11</v>
      </c>
      <c r="AC13" s="34">
        <v>11</v>
      </c>
      <c r="AD13" s="89">
        <v>25</v>
      </c>
      <c r="AE13" s="34">
        <v>15</v>
      </c>
      <c r="AF13" s="34">
        <v>19</v>
      </c>
      <c r="AG13" s="118">
        <v>31</v>
      </c>
      <c r="AH13" s="34">
        <v>15</v>
      </c>
      <c r="AI13" s="34">
        <v>15</v>
      </c>
      <c r="AJ13" s="34">
        <v>17</v>
      </c>
      <c r="AK13" s="34">
        <v>17</v>
      </c>
      <c r="AL13" s="34">
        <v>11</v>
      </c>
      <c r="AM13" s="34">
        <v>11</v>
      </c>
      <c r="AN13" s="34">
        <v>19</v>
      </c>
      <c r="AO13" s="34">
        <v>23</v>
      </c>
      <c r="AP13" s="119">
        <v>15</v>
      </c>
      <c r="AQ13" s="89">
        <v>15</v>
      </c>
      <c r="AR13" s="118">
        <v>19</v>
      </c>
      <c r="AS13" s="34">
        <v>17</v>
      </c>
      <c r="AT13" s="34">
        <v>36</v>
      </c>
      <c r="AU13" s="34">
        <v>38</v>
      </c>
      <c r="AV13" s="89">
        <v>12</v>
      </c>
      <c r="AW13" s="34">
        <v>12</v>
      </c>
      <c r="AX13" s="34">
        <v>11</v>
      </c>
      <c r="AY13" s="34">
        <v>9</v>
      </c>
      <c r="AZ13" s="34">
        <v>15</v>
      </c>
      <c r="BA13" s="34">
        <v>16</v>
      </c>
      <c r="BB13" s="34">
        <v>8</v>
      </c>
      <c r="BC13" s="34">
        <v>10</v>
      </c>
      <c r="BD13" s="34">
        <v>10</v>
      </c>
      <c r="BE13" s="34">
        <v>8</v>
      </c>
      <c r="BF13" s="89">
        <v>10</v>
      </c>
      <c r="BG13" s="118">
        <v>11</v>
      </c>
      <c r="BH13" s="34">
        <v>12</v>
      </c>
      <c r="BI13" s="135">
        <v>21</v>
      </c>
      <c r="BJ13" s="34">
        <v>23</v>
      </c>
      <c r="BK13" s="34">
        <v>16</v>
      </c>
      <c r="BL13" s="34">
        <v>10</v>
      </c>
      <c r="BM13" s="34">
        <v>12</v>
      </c>
      <c r="BN13" s="34">
        <v>12</v>
      </c>
      <c r="BO13" s="34">
        <v>15</v>
      </c>
      <c r="BP13" s="34">
        <v>8</v>
      </c>
      <c r="BQ13" s="34">
        <v>12</v>
      </c>
      <c r="BR13" s="131">
        <v>24</v>
      </c>
      <c r="BS13" s="34">
        <v>20</v>
      </c>
      <c r="BT13" s="34">
        <v>13</v>
      </c>
      <c r="BU13" s="34">
        <v>12</v>
      </c>
      <c r="BV13" s="34">
        <v>11</v>
      </c>
      <c r="BW13" s="34">
        <v>13</v>
      </c>
      <c r="BX13" s="34">
        <v>11</v>
      </c>
      <c r="BY13" s="34">
        <v>11</v>
      </c>
      <c r="BZ13" s="34">
        <v>12</v>
      </c>
      <c r="CA13" s="119">
        <v>11</v>
      </c>
      <c r="CB13" s="88"/>
      <c r="CC13" s="67"/>
      <c r="CD13" s="62"/>
      <c r="CE13" s="62"/>
      <c r="CF13" s="62"/>
      <c r="CG13" s="62"/>
      <c r="CH13" s="59">
        <f>COUNTIF($M13,"=13")+COUNTIF($N13,"=24")+COUNTIF($O13,"=14")+COUNTIF($P13,"=11")+COUNTIF($Q13,"=11")+COUNTIF($R13,"=14")+COUNTIF($S13,"=12")+COUNTIF($T13,"=12")+COUNTIF($U13,"=12")+COUNTIF($V13,"=13")+COUNTIF($W13,"=13")+COUNTIF($X13,"=16")</f>
        <v>12</v>
      </c>
      <c r="CI13" s="59">
        <f>COUNTIF($Y13,"=18")+COUNTIF($Z13,"=9")+COUNTIF($AA13,"=10")+COUNTIF($AB13,"=11")+COUNTIF($AC13,"=11")+COUNTIF($AD13,"=25")+COUNTIF($AE13,"=15")+COUNTIF($AF13,"=19")+COUNTIF($AG13,"=31")+COUNTIF($AH13,"=15")+COUNTIF($AI13,"=15")+COUNTIF($AJ13,"=17")+COUNTIF($AK13,"=17")</f>
        <v>13</v>
      </c>
      <c r="CJ13" s="59">
        <f>COUNTIF($AL13,"=11")+COUNTIF($AM13,"=11")+COUNTIF($AN13,"=19")+COUNTIF($AO13,"=23")+COUNTIF($AP13,"=15")+COUNTIF($AQ13,"=15")+COUNTIF($AR13,"=19")+COUNTIF($AS13,"=17")+COUNTIF($AV13,"=12")+COUNTIF($AW13,"=12")</f>
        <v>10</v>
      </c>
      <c r="CK13" s="59">
        <f>COUNTIF($AX13,"=11")+COUNTIF($AY13,"=9")+COUNTIF($AZ13,"=15")+COUNTIF($BA13,"=16")+COUNTIF($BB13,"=8")+COUNTIF($BC13,"=10")+COUNTIF($BD13,"=10")+COUNTIF($BE13,"=8")+COUNTIF($BF13,"=10")+COUNTIF($BG13,"=11")</f>
        <v>10</v>
      </c>
      <c r="CL13" s="59">
        <f>COUNTIF($BH13,"=12")+COUNTIF($BI13,"=21")+COUNTIF($BJ13,"=23")+COUNTIF($BK13,"=16")+COUNTIF($BL13,"=10")+COUNTIF($BM13,"=12")+COUNTIF($BN13,"=12")+COUNTIF($BO13,"=15")+COUNTIF($BP13,"=8")+COUNTIF($BQ13,"=12")+COUNTIF($BR13,"=24")+COUNTIF($BS13,"=20")+COUNTIF($BT13,"=13")</f>
        <v>13</v>
      </c>
      <c r="CM13" s="59">
        <f>COUNTIF($BU13,"=12")+COUNTIF($BV13,"=11")+COUNTIF($BW13,"=13")+COUNTIF($BX13,"=11")+COUNTIF($BY13,"=11")+COUNTIF($BZ13,"=12")+COUNTIF($CA13,"=11")</f>
        <v>7</v>
      </c>
    </row>
    <row r="14" spans="1:91" s="86" customFormat="1" x14ac:dyDescent="0.25">
      <c r="A14" s="22" t="s">
        <v>793</v>
      </c>
      <c r="D14" s="85"/>
      <c r="G14" s="87"/>
      <c r="H14" s="88"/>
      <c r="I14" s="88"/>
      <c r="J14" s="87"/>
      <c r="K14" s="64"/>
      <c r="L14" s="64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100"/>
      <c r="AA14" s="100"/>
      <c r="AB14" s="68"/>
      <c r="AC14" s="68"/>
      <c r="AD14" s="68"/>
      <c r="AE14" s="68"/>
      <c r="AF14" s="68"/>
      <c r="AG14" s="68"/>
      <c r="AH14" s="100"/>
      <c r="AI14" s="100"/>
      <c r="AJ14" s="100"/>
      <c r="AK14" s="100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88"/>
      <c r="CC14" s="88"/>
      <c r="CH14" s="85"/>
      <c r="CI14" s="85"/>
      <c r="CJ14" s="85"/>
      <c r="CK14" s="85"/>
      <c r="CL14" s="85"/>
      <c r="CM14" s="85"/>
    </row>
    <row r="15" spans="1:91" s="86" customFormat="1" x14ac:dyDescent="0.25">
      <c r="A15" s="22"/>
      <c r="G15" s="87"/>
      <c r="H15" s="88"/>
      <c r="I15" s="88"/>
      <c r="J15" s="87"/>
      <c r="K15" s="64"/>
      <c r="L15" s="64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100"/>
      <c r="AA15" s="100"/>
      <c r="AB15" s="68"/>
      <c r="AC15" s="68"/>
      <c r="AD15" s="68"/>
      <c r="AE15" s="68"/>
      <c r="AF15" s="68"/>
      <c r="AG15" s="68"/>
      <c r="AH15" s="100"/>
      <c r="AI15" s="100"/>
      <c r="AJ15" s="100"/>
      <c r="AK15" s="100"/>
      <c r="AL15" s="68"/>
      <c r="AM15" s="68"/>
      <c r="AN15" s="68"/>
      <c r="AO15" s="68"/>
      <c r="AP15" s="68"/>
      <c r="AQ15" s="68"/>
      <c r="AR15" s="68"/>
      <c r="AS15" s="68"/>
      <c r="AT15" s="68"/>
      <c r="AU15" s="100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88"/>
      <c r="CC15" s="88"/>
      <c r="CH15" s="85"/>
      <c r="CI15" s="85"/>
      <c r="CJ15" s="85"/>
      <c r="CK15" s="85"/>
      <c r="CL15" s="85"/>
      <c r="CM15" s="85"/>
    </row>
    <row r="16" spans="1:91" s="86" customFormat="1" x14ac:dyDescent="0.25">
      <c r="A16" s="22"/>
      <c r="G16" s="87"/>
      <c r="H16" s="88"/>
      <c r="I16" s="88"/>
      <c r="J16" s="87"/>
      <c r="K16" s="64"/>
      <c r="L16" s="64"/>
      <c r="M16" s="154"/>
      <c r="N16" s="154"/>
      <c r="O16" s="154"/>
      <c r="P16" s="154"/>
      <c r="Q16" s="155"/>
      <c r="R16" s="154"/>
      <c r="S16" s="154"/>
      <c r="T16" s="154"/>
      <c r="U16" s="154"/>
      <c r="V16" s="154"/>
      <c r="W16" s="154"/>
      <c r="X16" s="154"/>
      <c r="Y16" s="155"/>
      <c r="Z16" s="157"/>
      <c r="AA16" s="157"/>
      <c r="AB16" s="154"/>
      <c r="AC16" s="154"/>
      <c r="AD16" s="154"/>
      <c r="AE16" s="154"/>
      <c r="AF16" s="154"/>
      <c r="AG16" s="154"/>
      <c r="AH16" s="157"/>
      <c r="AI16" s="157"/>
      <c r="AJ16" s="157"/>
      <c r="AK16" s="157"/>
      <c r="AL16" s="154"/>
      <c r="AM16" s="154"/>
      <c r="AN16" s="154"/>
      <c r="AO16" s="154"/>
      <c r="AP16" s="154"/>
      <c r="AQ16" s="154"/>
      <c r="AR16" s="154"/>
      <c r="AS16" s="154"/>
      <c r="AT16" s="154"/>
      <c r="AU16" s="157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68"/>
      <c r="BT16" s="68"/>
      <c r="BU16" s="68"/>
      <c r="BV16" s="68"/>
      <c r="BW16" s="68"/>
      <c r="BX16" s="68"/>
      <c r="BY16" s="68"/>
      <c r="BZ16" s="68"/>
      <c r="CA16" s="68"/>
      <c r="CB16" s="88"/>
      <c r="CC16" s="88"/>
      <c r="CH16" s="85"/>
      <c r="CI16" s="85"/>
      <c r="CJ16" s="85"/>
      <c r="CK16" s="85"/>
      <c r="CL16" s="85"/>
      <c r="CM16" s="85"/>
    </row>
    <row r="17" spans="1:140" s="86" customFormat="1" x14ac:dyDescent="0.25">
      <c r="A17" s="164">
        <v>289753</v>
      </c>
      <c r="B17" s="122" t="s">
        <v>138</v>
      </c>
      <c r="C17" s="86" t="s">
        <v>2</v>
      </c>
      <c r="D17" s="138" t="s">
        <v>75</v>
      </c>
      <c r="E17" s="86" t="s">
        <v>23</v>
      </c>
      <c r="F17" s="86" t="s">
        <v>138</v>
      </c>
      <c r="G17" s="87">
        <v>42399.56527777778</v>
      </c>
      <c r="H17" s="88" t="s">
        <v>932</v>
      </c>
      <c r="I17" s="88" t="s">
        <v>907</v>
      </c>
      <c r="J17" s="87">
        <v>41277.888888888891</v>
      </c>
      <c r="K17" s="141">
        <f>+COUNTIF($Y17,"&gt;=18")+COUNTIF($AG17,"&gt;=31")+COUNTIF($AP17,"&lt;=15")+COUNTIF($AR17,"&gt;=19")+COUNTIF($BG17,"&gt;=11")+COUNTIF($BI17,"&lt;=21")+COUNTIF($BK17,"&gt;=17")+COUNTIF($BR17,"&gt;=24")+COUNTIF($CA17,"&lt;=11")</f>
        <v>9</v>
      </c>
      <c r="L17" s="142">
        <f>65-(+CH17+CI17+CJ17+CK17+CL17+CM17)</f>
        <v>1</v>
      </c>
      <c r="M17" s="68">
        <v>13</v>
      </c>
      <c r="N17" s="68">
        <v>24</v>
      </c>
      <c r="O17" s="68">
        <v>14</v>
      </c>
      <c r="P17" s="68">
        <v>11</v>
      </c>
      <c r="Q17" s="68">
        <v>11</v>
      </c>
      <c r="R17" s="68">
        <v>14</v>
      </c>
      <c r="S17" s="68">
        <v>12</v>
      </c>
      <c r="T17" s="68">
        <v>12</v>
      </c>
      <c r="U17" s="68">
        <v>12</v>
      </c>
      <c r="V17" s="68">
        <v>13</v>
      </c>
      <c r="W17" s="68">
        <v>13</v>
      </c>
      <c r="X17" s="68">
        <v>16</v>
      </c>
      <c r="Y17" s="118">
        <v>18</v>
      </c>
      <c r="Z17" s="111">
        <v>9</v>
      </c>
      <c r="AA17" s="111">
        <v>10</v>
      </c>
      <c r="AB17" s="68">
        <v>11</v>
      </c>
      <c r="AC17" s="68">
        <v>11</v>
      </c>
      <c r="AD17" s="68">
        <v>25</v>
      </c>
      <c r="AE17" s="68">
        <v>15</v>
      </c>
      <c r="AF17" s="68">
        <v>19</v>
      </c>
      <c r="AG17" s="118">
        <v>31</v>
      </c>
      <c r="AH17" s="100">
        <v>15</v>
      </c>
      <c r="AI17" s="100">
        <v>15</v>
      </c>
      <c r="AJ17" s="111">
        <v>17</v>
      </c>
      <c r="AK17" s="111">
        <v>17</v>
      </c>
      <c r="AL17" s="68">
        <v>11</v>
      </c>
      <c r="AM17" s="68">
        <v>11</v>
      </c>
      <c r="AN17" s="68">
        <v>19</v>
      </c>
      <c r="AO17" s="68">
        <v>23</v>
      </c>
      <c r="AP17" s="119">
        <v>15</v>
      </c>
      <c r="AQ17" s="68">
        <v>15</v>
      </c>
      <c r="AR17" s="118">
        <v>19</v>
      </c>
      <c r="AS17" s="68">
        <v>17</v>
      </c>
      <c r="AT17" s="111">
        <v>36</v>
      </c>
      <c r="AU17" s="100">
        <v>38</v>
      </c>
      <c r="AV17" s="68">
        <v>12</v>
      </c>
      <c r="AW17" s="68">
        <v>12</v>
      </c>
      <c r="AX17" s="68">
        <v>11</v>
      </c>
      <c r="AY17" s="68">
        <v>9</v>
      </c>
      <c r="AZ17" s="68">
        <v>15</v>
      </c>
      <c r="BA17" s="68">
        <v>16</v>
      </c>
      <c r="BB17" s="68">
        <v>8</v>
      </c>
      <c r="BC17" s="68">
        <v>10</v>
      </c>
      <c r="BD17" s="68">
        <v>10</v>
      </c>
      <c r="BE17" s="68">
        <v>8</v>
      </c>
      <c r="BF17" s="68">
        <v>10</v>
      </c>
      <c r="BG17" s="118">
        <v>11</v>
      </c>
      <c r="BH17" s="68">
        <v>12</v>
      </c>
      <c r="BI17" s="135">
        <v>21</v>
      </c>
      <c r="BJ17" s="68">
        <v>23</v>
      </c>
      <c r="BK17" s="118">
        <v>17</v>
      </c>
      <c r="BL17" s="68">
        <v>10</v>
      </c>
      <c r="BM17" s="68">
        <v>12</v>
      </c>
      <c r="BN17" s="68">
        <v>12</v>
      </c>
      <c r="BO17" s="68">
        <v>15</v>
      </c>
      <c r="BP17" s="68">
        <v>8</v>
      </c>
      <c r="BQ17" s="68">
        <v>12</v>
      </c>
      <c r="BR17" s="131">
        <v>24</v>
      </c>
      <c r="BS17" s="68">
        <v>20</v>
      </c>
      <c r="BT17" s="68">
        <v>13</v>
      </c>
      <c r="BU17" s="68">
        <v>12</v>
      </c>
      <c r="BV17" s="68">
        <v>11</v>
      </c>
      <c r="BW17" s="68">
        <v>13</v>
      </c>
      <c r="BX17" s="68">
        <v>11</v>
      </c>
      <c r="BY17" s="68">
        <v>11</v>
      </c>
      <c r="BZ17" s="68">
        <v>12</v>
      </c>
      <c r="CA17" s="119">
        <v>11</v>
      </c>
      <c r="CB17" s="148">
        <f>(2.71828^(-8.3291+4.4859*K17-2.1583*L17))/(1+(2.71828^(-8.3291+4.4859*K17-2.1583*L17)))</f>
        <v>0.99999999999989508</v>
      </c>
      <c r="CC17" s="64" t="s">
        <v>781</v>
      </c>
      <c r="CD17" s="86" t="s">
        <v>67</v>
      </c>
      <c r="CE17" s="86" t="s">
        <v>2</v>
      </c>
      <c r="CF17" s="86" t="s">
        <v>138</v>
      </c>
      <c r="CG17" s="86" t="s">
        <v>293</v>
      </c>
      <c r="CH17" s="59">
        <f>COUNTIF($M17,"=13")+COUNTIF($N17,"=24")+COUNTIF($O17,"=14")+COUNTIF($P17,"=11")+COUNTIF($Q17,"=11")+COUNTIF($R17,"=14")+COUNTIF($S17,"=12")+COUNTIF($T17,"=12")+COUNTIF($U17,"=12")+COUNTIF($V17,"=13")+COUNTIF($W17,"=13")+COUNTIF($X17,"=16")</f>
        <v>12</v>
      </c>
      <c r="CI17" s="59">
        <f>COUNTIF($Y17,"=18")+COUNTIF($Z17,"=9")+COUNTIF($AA17,"=10")+COUNTIF($AB17,"=11")+COUNTIF($AC17,"=11")+COUNTIF($AD17,"=25")+COUNTIF($AE17,"=15")+COUNTIF($AF17,"=19")+COUNTIF($AG17,"=31")+COUNTIF($AH17,"=15")+COUNTIF($AI17,"=15")+COUNTIF($AJ17,"=17")+COUNTIF($AK17,"=17")</f>
        <v>13</v>
      </c>
      <c r="CJ17" s="59">
        <f>COUNTIF($AL17,"=11")+COUNTIF($AM17,"=11")+COUNTIF($AN17,"=19")+COUNTIF($AO17,"=23")+COUNTIF($AP17,"=15")+COUNTIF($AQ17,"=15")+COUNTIF($AR17,"=19")+COUNTIF($AS17,"=17")+COUNTIF($AV17,"=12")+COUNTIF($AW17,"=12")</f>
        <v>10</v>
      </c>
      <c r="CK17" s="59">
        <f>COUNTIF($AX17,"=11")+COUNTIF($AY17,"=9")+COUNTIF($AZ17,"=15")+COUNTIF($BA17,"=16")+COUNTIF($BB17,"=8")+COUNTIF($BC17,"=10")+COUNTIF($BD17,"=10")+COUNTIF($BE17,"=8")+COUNTIF($BF17,"=10")+COUNTIF($BG17,"=11")</f>
        <v>10</v>
      </c>
      <c r="CL17" s="59">
        <f>COUNTIF($BH17,"=12")+COUNTIF($BI17,"=21")+COUNTIF($BJ17,"=23")+COUNTIF($BK17,"=16")+COUNTIF($BL17,"=10")+COUNTIF($BM17,"=12")+COUNTIF($BN17,"=12")+COUNTIF($BO17,"=15")+COUNTIF($BP17,"=8")+COUNTIF($BQ17,"=12")+COUNTIF($BR17,"=24")+COUNTIF($BS17,"=20")+COUNTIF($BT17,"=13")</f>
        <v>12</v>
      </c>
      <c r="CM17" s="59">
        <f>COUNTIF($BU17,"=12")+COUNTIF($BV17,"=11")+COUNTIF($BW17,"=13")+COUNTIF($BX17,"=11")+COUNTIF($BY17,"=11")+COUNTIF($BZ17,"=12")+COUNTIF($CA17,"=11")</f>
        <v>7</v>
      </c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5"/>
      <c r="DT17" s="85"/>
      <c r="DU17" s="85"/>
      <c r="DV17" s="85"/>
      <c r="DW17" s="85"/>
      <c r="DX17" s="85"/>
      <c r="DY17" s="85"/>
      <c r="DZ17" s="85"/>
      <c r="EF17" s="85"/>
      <c r="EG17" s="85"/>
      <c r="EH17" s="85"/>
      <c r="EI17" s="85"/>
      <c r="EJ17" s="85"/>
    </row>
    <row r="18" spans="1:140" s="86" customFormat="1" x14ac:dyDescent="0.25">
      <c r="A18" s="164">
        <v>291983</v>
      </c>
      <c r="B18" s="122" t="s">
        <v>138</v>
      </c>
      <c r="C18" s="86" t="s">
        <v>2</v>
      </c>
      <c r="D18" s="138" t="s">
        <v>78</v>
      </c>
      <c r="E18" s="3" t="s">
        <v>23</v>
      </c>
      <c r="F18" s="38" t="s">
        <v>307</v>
      </c>
      <c r="G18" s="87">
        <v>41522.202777777777</v>
      </c>
      <c r="H18" s="88" t="s">
        <v>932</v>
      </c>
      <c r="I18" s="3" t="s">
        <v>414</v>
      </c>
      <c r="J18" s="87">
        <v>41277.888888888891</v>
      </c>
      <c r="K18" s="141">
        <f>+COUNTIF($Y18,"&gt;=18")+COUNTIF($AG18,"&gt;=31")+COUNTIF($AP18,"&lt;=15")+COUNTIF($AR18,"&gt;=19")+COUNTIF($BG18,"&gt;=11")+COUNTIF($BI18,"&lt;=21")+COUNTIF($BK18,"&gt;=17")+COUNTIF($BR18,"&gt;=24")+COUNTIF($CA18,"&lt;=11")</f>
        <v>9</v>
      </c>
      <c r="L18" s="142">
        <f>65-(+CH18+CI18+CJ18+CK18+CL18+CM18)</f>
        <v>2</v>
      </c>
      <c r="M18" s="68">
        <v>13</v>
      </c>
      <c r="N18" s="68">
        <v>24</v>
      </c>
      <c r="O18" s="68">
        <v>14</v>
      </c>
      <c r="P18" s="68">
        <v>11</v>
      </c>
      <c r="Q18" s="68">
        <v>11</v>
      </c>
      <c r="R18" s="118">
        <v>15</v>
      </c>
      <c r="S18" s="68">
        <v>12</v>
      </c>
      <c r="T18" s="68">
        <v>12</v>
      </c>
      <c r="U18" s="68">
        <v>12</v>
      </c>
      <c r="V18" s="68">
        <v>13</v>
      </c>
      <c r="W18" s="68">
        <v>13</v>
      </c>
      <c r="X18" s="68">
        <v>16</v>
      </c>
      <c r="Y18" s="118">
        <v>18</v>
      </c>
      <c r="Z18" s="111">
        <v>9</v>
      </c>
      <c r="AA18" s="111">
        <v>10</v>
      </c>
      <c r="AB18" s="68">
        <v>11</v>
      </c>
      <c r="AC18" s="68">
        <v>11</v>
      </c>
      <c r="AD18" s="68">
        <v>25</v>
      </c>
      <c r="AE18" s="68">
        <v>15</v>
      </c>
      <c r="AF18" s="68">
        <v>19</v>
      </c>
      <c r="AG18" s="118">
        <v>31</v>
      </c>
      <c r="AH18" s="68">
        <v>15</v>
      </c>
      <c r="AI18" s="68">
        <v>15</v>
      </c>
      <c r="AJ18" s="111">
        <v>17</v>
      </c>
      <c r="AK18" s="111">
        <v>17</v>
      </c>
      <c r="AL18" s="68">
        <v>11</v>
      </c>
      <c r="AM18" s="68">
        <v>11</v>
      </c>
      <c r="AN18" s="68">
        <v>19</v>
      </c>
      <c r="AO18" s="68">
        <v>23</v>
      </c>
      <c r="AP18" s="119">
        <v>15</v>
      </c>
      <c r="AQ18" s="68">
        <v>15</v>
      </c>
      <c r="AR18" s="118">
        <v>19</v>
      </c>
      <c r="AS18" s="68">
        <v>17</v>
      </c>
      <c r="AT18" s="111">
        <v>36</v>
      </c>
      <c r="AU18" s="100">
        <v>39</v>
      </c>
      <c r="AV18" s="68">
        <v>12</v>
      </c>
      <c r="AW18" s="68">
        <v>12</v>
      </c>
      <c r="AX18" s="68">
        <v>11</v>
      </c>
      <c r="AY18" s="68">
        <v>9</v>
      </c>
      <c r="AZ18" s="68">
        <v>15</v>
      </c>
      <c r="BA18" s="68">
        <v>16</v>
      </c>
      <c r="BB18" s="68">
        <v>8</v>
      </c>
      <c r="BC18" s="68">
        <v>10</v>
      </c>
      <c r="BD18" s="68">
        <v>10</v>
      </c>
      <c r="BE18" s="68">
        <v>8</v>
      </c>
      <c r="BF18" s="68">
        <v>10</v>
      </c>
      <c r="BG18" s="118">
        <v>11</v>
      </c>
      <c r="BH18" s="68">
        <v>12</v>
      </c>
      <c r="BI18" s="135">
        <v>21</v>
      </c>
      <c r="BJ18" s="68">
        <v>23</v>
      </c>
      <c r="BK18" s="118">
        <v>17</v>
      </c>
      <c r="BL18" s="68">
        <v>10</v>
      </c>
      <c r="BM18" s="68">
        <v>12</v>
      </c>
      <c r="BN18" s="68">
        <v>12</v>
      </c>
      <c r="BO18" s="68">
        <v>15</v>
      </c>
      <c r="BP18" s="68">
        <v>8</v>
      </c>
      <c r="BQ18" s="68">
        <v>12</v>
      </c>
      <c r="BR18" s="131">
        <v>24</v>
      </c>
      <c r="BS18" s="68">
        <v>20</v>
      </c>
      <c r="BT18" s="68">
        <v>13</v>
      </c>
      <c r="BU18" s="68">
        <v>12</v>
      </c>
      <c r="BV18" s="68">
        <v>11</v>
      </c>
      <c r="BW18" s="68">
        <v>13</v>
      </c>
      <c r="BX18" s="68">
        <v>11</v>
      </c>
      <c r="BY18" s="68">
        <v>11</v>
      </c>
      <c r="BZ18" s="68">
        <v>12</v>
      </c>
      <c r="CA18" s="119">
        <v>11</v>
      </c>
      <c r="CB18" s="148">
        <f>(2.71828^(-8.3291+4.4859*K18-2.1583*L18))/(1+(2.71828^(-8.3291+4.4859*K18-2.1583*L18)))</f>
        <v>0.99999999999909184</v>
      </c>
      <c r="CC18" s="64" t="s">
        <v>781</v>
      </c>
      <c r="CD18" s="86" t="s">
        <v>53</v>
      </c>
      <c r="CE18" s="3" t="s">
        <v>2</v>
      </c>
      <c r="CF18" s="86" t="s">
        <v>138</v>
      </c>
      <c r="CH18" s="59">
        <f>COUNTIF($M18,"=13")+COUNTIF($N18,"=24")+COUNTIF($O18,"=14")+COUNTIF($P18,"=11")+COUNTIF($Q18,"=11")+COUNTIF($R18,"=14")+COUNTIF($S18,"=12")+COUNTIF($T18,"=12")+COUNTIF($U18,"=12")+COUNTIF($V18,"=13")+COUNTIF($W18,"=13")+COUNTIF($X18,"=16")</f>
        <v>11</v>
      </c>
      <c r="CI18" s="59">
        <f>COUNTIF($Y18,"=18")+COUNTIF($Z18,"=9")+COUNTIF($AA18,"=10")+COUNTIF($AB18,"=11")+COUNTIF($AC18,"=11")+COUNTIF($AD18,"=25")+COUNTIF($AE18,"=15")+COUNTIF($AF18,"=19")+COUNTIF($AG18,"=31")+COUNTIF($AH18,"=15")+COUNTIF($AI18,"=15")+COUNTIF($AJ18,"=17")+COUNTIF($AK18,"=17")</f>
        <v>13</v>
      </c>
      <c r="CJ18" s="59">
        <f>COUNTIF($AL18,"=11")+COUNTIF($AM18,"=11")+COUNTIF($AN18,"=19")+COUNTIF($AO18,"=23")+COUNTIF($AP18,"=15")+COUNTIF($AQ18,"=15")+COUNTIF($AR18,"=19")+COUNTIF($AS18,"=17")+COUNTIF($AV18,"=12")+COUNTIF($AW18,"=12")</f>
        <v>10</v>
      </c>
      <c r="CK18" s="59">
        <f>COUNTIF($AX18,"=11")+COUNTIF($AY18,"=9")+COUNTIF($AZ18,"=15")+COUNTIF($BA18,"=16")+COUNTIF($BB18,"=8")+COUNTIF($BC18,"=10")+COUNTIF($BD18,"=10")+COUNTIF($BE18,"=8")+COUNTIF($BF18,"=10")+COUNTIF($BG18,"=11")</f>
        <v>10</v>
      </c>
      <c r="CL18" s="59">
        <f>COUNTIF($BH18,"=12")+COUNTIF($BI18,"=21")+COUNTIF($BJ18,"=23")+COUNTIF($BK18,"=16")+COUNTIF($BL18,"=10")+COUNTIF($BM18,"=12")+COUNTIF($BN18,"=12")+COUNTIF($BO18,"=15")+COUNTIF($BP18,"=8")+COUNTIF($BQ18,"=12")+COUNTIF($BR18,"=24")+COUNTIF($BS18,"=20")+COUNTIF($BT18,"=13")</f>
        <v>12</v>
      </c>
      <c r="CM18" s="59">
        <f>COUNTIF($BU18,"=12")+COUNTIF($BV18,"=11")+COUNTIF($BW18,"=13")+COUNTIF($BX18,"=11")+COUNTIF($BY18,"=11")+COUNTIF($BZ18,"=12")+COUNTIF($CA18,"=11")</f>
        <v>7</v>
      </c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5"/>
      <c r="DT18" s="85"/>
      <c r="DU18" s="85"/>
      <c r="DV18" s="85"/>
      <c r="DW18" s="85"/>
      <c r="DX18" s="85"/>
      <c r="DY18" s="85"/>
      <c r="DZ18" s="85"/>
    </row>
    <row r="19" spans="1:140" s="86" customFormat="1" x14ac:dyDescent="0.25">
      <c r="A19" s="164">
        <v>317998</v>
      </c>
      <c r="B19" s="86" t="s">
        <v>118</v>
      </c>
      <c r="C19" s="86" t="s">
        <v>2</v>
      </c>
      <c r="D19" s="122" t="s">
        <v>828</v>
      </c>
      <c r="E19" s="86" t="s">
        <v>314</v>
      </c>
      <c r="F19" s="86" t="s">
        <v>88</v>
      </c>
      <c r="G19" s="75">
        <v>42382</v>
      </c>
      <c r="H19" s="88" t="s">
        <v>890</v>
      </c>
      <c r="I19" s="3" t="s">
        <v>916</v>
      </c>
      <c r="J19" s="87">
        <v>41277.888888888891</v>
      </c>
      <c r="K19" s="141">
        <f>+COUNTIF($Y19,"&gt;=18")+COUNTIF($AG19,"&gt;=31")+COUNTIF($AP19,"&lt;=15")+COUNTIF($AR19,"&gt;=19")+COUNTIF($BG19,"&gt;=11")+COUNTIF($BI19,"&lt;=21")+COUNTIF($BK19,"&gt;=17")+COUNTIF($BR19,"&gt;=24")+COUNTIF($CA19,"&lt;=11")</f>
        <v>9</v>
      </c>
      <c r="L19" s="142">
        <f>65-(+CH19+CI19+CJ19+CK19+CL19+CM19)</f>
        <v>2</v>
      </c>
      <c r="M19" s="68">
        <v>13</v>
      </c>
      <c r="N19" s="68">
        <v>24</v>
      </c>
      <c r="O19" s="68">
        <v>14</v>
      </c>
      <c r="P19" s="68">
        <v>11</v>
      </c>
      <c r="Q19" s="68">
        <v>11</v>
      </c>
      <c r="R19" s="68">
        <v>14</v>
      </c>
      <c r="S19" s="68">
        <v>12</v>
      </c>
      <c r="T19" s="68">
        <v>12</v>
      </c>
      <c r="U19" s="68">
        <v>12</v>
      </c>
      <c r="V19" s="68">
        <v>13</v>
      </c>
      <c r="W19" s="68">
        <v>13</v>
      </c>
      <c r="X19" s="68">
        <v>16</v>
      </c>
      <c r="Y19" s="118">
        <v>18</v>
      </c>
      <c r="Z19" s="111">
        <v>9</v>
      </c>
      <c r="AA19" s="132">
        <v>9</v>
      </c>
      <c r="AB19" s="68">
        <v>11</v>
      </c>
      <c r="AC19" s="68">
        <v>11</v>
      </c>
      <c r="AD19" s="68">
        <v>25</v>
      </c>
      <c r="AE19" s="68">
        <v>15</v>
      </c>
      <c r="AF19" s="68">
        <v>19</v>
      </c>
      <c r="AG19" s="118">
        <v>31</v>
      </c>
      <c r="AH19" s="100">
        <v>15</v>
      </c>
      <c r="AI19" s="100">
        <v>15</v>
      </c>
      <c r="AJ19" s="111">
        <v>17</v>
      </c>
      <c r="AK19" s="111">
        <v>17</v>
      </c>
      <c r="AL19" s="68">
        <v>11</v>
      </c>
      <c r="AM19" s="68">
        <v>11</v>
      </c>
      <c r="AN19" s="68">
        <v>19</v>
      </c>
      <c r="AO19" s="68">
        <v>23</v>
      </c>
      <c r="AP19" s="119">
        <v>15</v>
      </c>
      <c r="AQ19" s="68">
        <v>15</v>
      </c>
      <c r="AR19" s="118">
        <v>19</v>
      </c>
      <c r="AS19" s="68">
        <v>17</v>
      </c>
      <c r="AT19" s="111">
        <v>35</v>
      </c>
      <c r="AU19" s="100">
        <v>39</v>
      </c>
      <c r="AV19" s="68">
        <v>12</v>
      </c>
      <c r="AW19" s="68">
        <v>12</v>
      </c>
      <c r="AX19" s="68">
        <v>11</v>
      </c>
      <c r="AY19" s="68">
        <v>9</v>
      </c>
      <c r="AZ19" s="68">
        <v>15</v>
      </c>
      <c r="BA19" s="68">
        <v>16</v>
      </c>
      <c r="BB19" s="68">
        <v>8</v>
      </c>
      <c r="BC19" s="68">
        <v>10</v>
      </c>
      <c r="BD19" s="68">
        <v>10</v>
      </c>
      <c r="BE19" s="68">
        <v>8</v>
      </c>
      <c r="BF19" s="68">
        <v>10</v>
      </c>
      <c r="BG19" s="118">
        <v>11</v>
      </c>
      <c r="BH19" s="68">
        <v>12</v>
      </c>
      <c r="BI19" s="135">
        <v>21</v>
      </c>
      <c r="BJ19" s="100">
        <v>23</v>
      </c>
      <c r="BK19" s="118">
        <v>17</v>
      </c>
      <c r="BL19" s="68">
        <v>10</v>
      </c>
      <c r="BM19" s="68">
        <v>12</v>
      </c>
      <c r="BN19" s="68">
        <v>12</v>
      </c>
      <c r="BO19" s="68">
        <v>15</v>
      </c>
      <c r="BP19" s="68">
        <v>8</v>
      </c>
      <c r="BQ19" s="68">
        <v>12</v>
      </c>
      <c r="BR19" s="131">
        <v>24</v>
      </c>
      <c r="BS19" s="68">
        <v>20</v>
      </c>
      <c r="BT19" s="68">
        <v>13</v>
      </c>
      <c r="BU19" s="68">
        <v>12</v>
      </c>
      <c r="BV19" s="68">
        <v>11</v>
      </c>
      <c r="BW19" s="68">
        <v>13</v>
      </c>
      <c r="BX19" s="68">
        <v>11</v>
      </c>
      <c r="BY19" s="68">
        <v>11</v>
      </c>
      <c r="BZ19" s="68">
        <v>12</v>
      </c>
      <c r="CA19" s="119">
        <v>11</v>
      </c>
      <c r="CB19" s="148">
        <f>(2.71828^(-8.3291+4.4859*K19-2.1583*L19))/(1+(2.71828^(-8.3291+4.4859*K19-2.1583*L19)))</f>
        <v>0.99999999999909184</v>
      </c>
      <c r="CC19" s="64" t="s">
        <v>781</v>
      </c>
      <c r="CD19" s="86" t="s">
        <v>117</v>
      </c>
      <c r="CE19" s="86" t="s">
        <v>2</v>
      </c>
      <c r="CF19" s="86" t="s">
        <v>118</v>
      </c>
      <c r="CH19" s="59">
        <f>COUNTIF($M19,"=13")+COUNTIF($N19,"=24")+COUNTIF($O19,"=14")+COUNTIF($P19,"=11")+COUNTIF($Q19,"=11")+COUNTIF($R19,"=14")+COUNTIF($S19,"=12")+COUNTIF($T19,"=12")+COUNTIF($U19,"=12")+COUNTIF($V19,"=13")+COUNTIF($W19,"=13")+COUNTIF($X19,"=16")</f>
        <v>12</v>
      </c>
      <c r="CI19" s="59">
        <f>COUNTIF($Y19,"=18")+COUNTIF($Z19,"=9")+COUNTIF($AA19,"=10")+COUNTIF($AB19,"=11")+COUNTIF($AC19,"=11")+COUNTIF($AD19,"=25")+COUNTIF($AE19,"=15")+COUNTIF($AF19,"=19")+COUNTIF($AG19,"=31")+COUNTIF($AH19,"=15")+COUNTIF($AI19,"=15")+COUNTIF($AJ19,"=17")+COUNTIF($AK19,"=17")</f>
        <v>12</v>
      </c>
      <c r="CJ19" s="59">
        <f>COUNTIF($AL19,"=11")+COUNTIF($AM19,"=11")+COUNTIF($AN19,"=19")+COUNTIF($AO19,"=23")+COUNTIF($AP19,"=15")+COUNTIF($AQ19,"=15")+COUNTIF($AR19,"=19")+COUNTIF($AS19,"=17")+COUNTIF($AV19,"=12")+COUNTIF($AW19,"=12")</f>
        <v>10</v>
      </c>
      <c r="CK19" s="59">
        <f>COUNTIF($AX19,"=11")+COUNTIF($AY19,"=9")+COUNTIF($AZ19,"=15")+COUNTIF($BA19,"=16")+COUNTIF($BB19,"=8")+COUNTIF($BC19,"=10")+COUNTIF($BD19,"=10")+COUNTIF($BE19,"=8")+COUNTIF($BF19,"=10")+COUNTIF($BG19,"=11")</f>
        <v>10</v>
      </c>
      <c r="CL19" s="59">
        <f>COUNTIF($BH19,"=12")+COUNTIF($BI19,"=21")+COUNTIF($BJ19,"=23")+COUNTIF($BK19,"=16")+COUNTIF($BL19,"=10")+COUNTIF($BM19,"=12")+COUNTIF($BN19,"=12")+COUNTIF($BO19,"=15")+COUNTIF($BP19,"=8")+COUNTIF($BQ19,"=12")+COUNTIF($BR19,"=24")+COUNTIF($BS19,"=20")+COUNTIF($BT19,"=13")</f>
        <v>12</v>
      </c>
      <c r="CM19" s="59">
        <f>COUNTIF($BU19,"=12")+COUNTIF($BV19,"=11")+COUNTIF($BW19,"=13")+COUNTIF($BX19,"=11")+COUNTIF($BY19,"=11")+COUNTIF($BZ19,"=12")+COUNTIF($CA19,"=11")</f>
        <v>7</v>
      </c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5"/>
      <c r="DT19" s="85"/>
      <c r="DU19" s="85"/>
      <c r="DV19" s="85"/>
      <c r="DW19" s="85"/>
      <c r="DX19" s="85"/>
      <c r="DY19" s="85"/>
      <c r="DZ19" s="85"/>
      <c r="EF19" s="85"/>
      <c r="EG19" s="85"/>
      <c r="EH19" s="85"/>
      <c r="EI19" s="85"/>
      <c r="EJ19" s="85"/>
    </row>
    <row r="20" spans="1:140" s="86" customFormat="1" x14ac:dyDescent="0.25">
      <c r="A20" s="164">
        <v>323714</v>
      </c>
      <c r="B20" s="86" t="s">
        <v>138</v>
      </c>
      <c r="C20" s="86" t="s">
        <v>2</v>
      </c>
      <c r="D20" s="122" t="s">
        <v>825</v>
      </c>
      <c r="E20" s="49" t="s">
        <v>23</v>
      </c>
      <c r="F20" s="86" t="s">
        <v>424</v>
      </c>
      <c r="G20" s="87">
        <v>42395.317361111112</v>
      </c>
      <c r="H20" s="88" t="s">
        <v>902</v>
      </c>
      <c r="I20" s="3" t="s">
        <v>928</v>
      </c>
      <c r="J20" s="87">
        <v>41277.888888888891</v>
      </c>
      <c r="K20" s="141">
        <f>+COUNTIF($Y20,"&gt;=18")+COUNTIF($AG20,"&gt;=31")+COUNTIF($AP20,"&lt;=15")+COUNTIF($AR20,"&gt;=19")+COUNTIF($BG20,"&gt;=11")+COUNTIF($BI20,"&lt;=21")+COUNTIF($BK20,"&gt;=17")+COUNTIF($BR20,"&gt;=24")+COUNTIF($CA20,"&lt;=11")</f>
        <v>9</v>
      </c>
      <c r="L20" s="142">
        <f>65-(+CH20+CI20+CJ20+CK20+CL20+CM20)</f>
        <v>2</v>
      </c>
      <c r="M20" s="68">
        <v>13</v>
      </c>
      <c r="N20" s="68">
        <v>24</v>
      </c>
      <c r="O20" s="68">
        <v>14</v>
      </c>
      <c r="P20" s="68">
        <v>11</v>
      </c>
      <c r="Q20" s="68">
        <v>11</v>
      </c>
      <c r="R20" s="68">
        <v>14</v>
      </c>
      <c r="S20" s="68">
        <v>12</v>
      </c>
      <c r="T20" s="68">
        <v>12</v>
      </c>
      <c r="U20" s="68">
        <v>12</v>
      </c>
      <c r="V20" s="68">
        <v>13</v>
      </c>
      <c r="W20" s="68">
        <v>13</v>
      </c>
      <c r="X20" s="68">
        <v>16</v>
      </c>
      <c r="Y20" s="131">
        <v>19</v>
      </c>
      <c r="Z20" s="111">
        <v>9</v>
      </c>
      <c r="AA20" s="111">
        <v>10</v>
      </c>
      <c r="AB20" s="68">
        <v>11</v>
      </c>
      <c r="AC20" s="68">
        <v>11</v>
      </c>
      <c r="AD20" s="68">
        <v>25</v>
      </c>
      <c r="AE20" s="68">
        <v>15</v>
      </c>
      <c r="AF20" s="68">
        <v>19</v>
      </c>
      <c r="AG20" s="118">
        <v>31</v>
      </c>
      <c r="AH20" s="100">
        <v>15</v>
      </c>
      <c r="AI20" s="100">
        <v>15</v>
      </c>
      <c r="AJ20" s="111">
        <v>17</v>
      </c>
      <c r="AK20" s="100">
        <v>17</v>
      </c>
      <c r="AL20" s="68">
        <v>11</v>
      </c>
      <c r="AM20" s="68">
        <v>11</v>
      </c>
      <c r="AN20" s="68">
        <v>19</v>
      </c>
      <c r="AO20" s="68">
        <v>23</v>
      </c>
      <c r="AP20" s="119">
        <v>15</v>
      </c>
      <c r="AQ20" s="68">
        <v>15</v>
      </c>
      <c r="AR20" s="118">
        <v>19</v>
      </c>
      <c r="AS20" s="68">
        <v>17</v>
      </c>
      <c r="AT20" s="111">
        <v>36</v>
      </c>
      <c r="AU20" s="100">
        <v>39</v>
      </c>
      <c r="AV20" s="68">
        <v>12</v>
      </c>
      <c r="AW20" s="68">
        <v>12</v>
      </c>
      <c r="AX20" s="68">
        <v>11</v>
      </c>
      <c r="AY20" s="68">
        <v>9</v>
      </c>
      <c r="AZ20" s="68">
        <v>15</v>
      </c>
      <c r="BA20" s="68">
        <v>16</v>
      </c>
      <c r="BB20" s="68">
        <v>8</v>
      </c>
      <c r="BC20" s="68">
        <v>10</v>
      </c>
      <c r="BD20" s="68">
        <v>10</v>
      </c>
      <c r="BE20" s="68">
        <v>8</v>
      </c>
      <c r="BF20" s="68">
        <v>10</v>
      </c>
      <c r="BG20" s="118">
        <v>11</v>
      </c>
      <c r="BH20" s="68">
        <v>12</v>
      </c>
      <c r="BI20" s="135">
        <v>21</v>
      </c>
      <c r="BJ20" s="68">
        <v>23</v>
      </c>
      <c r="BK20" s="118">
        <v>17</v>
      </c>
      <c r="BL20" s="68">
        <v>10</v>
      </c>
      <c r="BM20" s="68">
        <v>12</v>
      </c>
      <c r="BN20" s="68">
        <v>12</v>
      </c>
      <c r="BO20" s="68">
        <v>15</v>
      </c>
      <c r="BP20" s="68">
        <v>8</v>
      </c>
      <c r="BQ20" s="68">
        <v>12</v>
      </c>
      <c r="BR20" s="131">
        <v>24</v>
      </c>
      <c r="BS20" s="68">
        <v>20</v>
      </c>
      <c r="BT20" s="68">
        <v>13</v>
      </c>
      <c r="BU20" s="68">
        <v>12</v>
      </c>
      <c r="BV20" s="68">
        <v>11</v>
      </c>
      <c r="BW20" s="68">
        <v>13</v>
      </c>
      <c r="BX20" s="68">
        <v>11</v>
      </c>
      <c r="BY20" s="68">
        <v>11</v>
      </c>
      <c r="BZ20" s="68">
        <v>12</v>
      </c>
      <c r="CA20" s="119">
        <v>11</v>
      </c>
      <c r="CB20" s="148">
        <f>(2.71828^(-8.3291+4.4859*K20-2.1583*L20))/(1+(2.71828^(-8.3291+4.4859*K20-2.1583*L20)))</f>
        <v>0.99999999999909184</v>
      </c>
      <c r="CC20" s="64" t="s">
        <v>781</v>
      </c>
      <c r="CD20" s="86" t="s">
        <v>435</v>
      </c>
      <c r="CE20" s="86" t="s">
        <v>2</v>
      </c>
      <c r="CF20" s="86" t="s">
        <v>138</v>
      </c>
      <c r="CG20" s="86" t="s">
        <v>769</v>
      </c>
      <c r="CH20" s="59">
        <f>COUNTIF($M20,"=13")+COUNTIF($N20,"=24")+COUNTIF($O20,"=14")+COUNTIF($P20,"=11")+COUNTIF($Q20,"=11")+COUNTIF($R20,"=14")+COUNTIF($S20,"=12")+COUNTIF($T20,"=12")+COUNTIF($U20,"=12")+COUNTIF($V20,"=13")+COUNTIF($W20,"=13")+COUNTIF($X20,"=16")</f>
        <v>12</v>
      </c>
      <c r="CI20" s="59">
        <f>COUNTIF($Y20,"=18")+COUNTIF($Z20,"=9")+COUNTIF($AA20,"=10")+COUNTIF($AB20,"=11")+COUNTIF($AC20,"=11")+COUNTIF($AD20,"=25")+COUNTIF($AE20,"=15")+COUNTIF($AF20,"=19")+COUNTIF($AG20,"=31")+COUNTIF($AH20,"=15")+COUNTIF($AI20,"=15")+COUNTIF($AJ20,"=17")+COUNTIF($AK20,"=17")</f>
        <v>12</v>
      </c>
      <c r="CJ20" s="59">
        <f>COUNTIF($AL20,"=11")+COUNTIF($AM20,"=11")+COUNTIF($AN20,"=19")+COUNTIF($AO20,"=23")+COUNTIF($AP20,"=15")+COUNTIF($AQ20,"=15")+COUNTIF($AR20,"=19")+COUNTIF($AS20,"=17")+COUNTIF($AV20,"=12")+COUNTIF($AW20,"=12")</f>
        <v>10</v>
      </c>
      <c r="CK20" s="59">
        <f>COUNTIF($AX20,"=11")+COUNTIF($AY20,"=9")+COUNTIF($AZ20,"=15")+COUNTIF($BA20,"=16")+COUNTIF($BB20,"=8")+COUNTIF($BC20,"=10")+COUNTIF($BD20,"=10")+COUNTIF($BE20,"=8")+COUNTIF($BF20,"=10")+COUNTIF($BG20,"=11")</f>
        <v>10</v>
      </c>
      <c r="CL20" s="59">
        <f>COUNTIF($BH20,"=12")+COUNTIF($BI20,"=21")+COUNTIF($BJ20,"=23")+COUNTIF($BK20,"=16")+COUNTIF($BL20,"=10")+COUNTIF($BM20,"=12")+COUNTIF($BN20,"=12")+COUNTIF($BO20,"=15")+COUNTIF($BP20,"=8")+COUNTIF($BQ20,"=12")+COUNTIF($BR20,"=24")+COUNTIF($BS20,"=20")+COUNTIF($BT20,"=13")</f>
        <v>12</v>
      </c>
      <c r="CM20" s="59">
        <f>COUNTIF($BU20,"=12")+COUNTIF($BV20,"=11")+COUNTIF($BW20,"=13")+COUNTIF($BX20,"=11")+COUNTIF($BY20,"=11")+COUNTIF($BZ20,"=12")+COUNTIF($CA20,"=11")</f>
        <v>7</v>
      </c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5"/>
      <c r="DT20" s="85"/>
      <c r="DU20" s="85"/>
      <c r="DV20" s="85"/>
      <c r="DW20" s="85"/>
      <c r="DX20" s="85"/>
      <c r="DY20" s="85"/>
      <c r="DZ20" s="85"/>
    </row>
    <row r="21" spans="1:140" s="86" customFormat="1" x14ac:dyDescent="0.25">
      <c r="A21" s="163" t="s">
        <v>934</v>
      </c>
      <c r="B21" s="88" t="s">
        <v>473</v>
      </c>
      <c r="C21" s="86" t="s">
        <v>2</v>
      </c>
      <c r="D21" s="122" t="s">
        <v>835</v>
      </c>
      <c r="E21" s="88"/>
      <c r="F21" s="88" t="s">
        <v>473</v>
      </c>
      <c r="G21" s="87">
        <v>43961</v>
      </c>
      <c r="H21" s="88" t="s">
        <v>896</v>
      </c>
      <c r="I21" s="3" t="s">
        <v>922</v>
      </c>
      <c r="J21" s="87">
        <v>41277.888888888891</v>
      </c>
      <c r="K21" s="141">
        <f>+COUNTIF($Y21,"&gt;=18")+COUNTIF($AG21,"&gt;=31")+COUNTIF($AP21,"&lt;=15")+COUNTIF($AR21,"&gt;=19")+COUNTIF($BG21,"&gt;=11")+COUNTIF($BI21,"&lt;=21")+COUNTIF($BK21,"&gt;=17")+COUNTIF($BR21,"&gt;=24")+COUNTIF($CA21,"&lt;=11")</f>
        <v>9</v>
      </c>
      <c r="L21" s="142">
        <f>65-(+CH21+CI21+CJ21+CK21+CL21+CM21)</f>
        <v>2</v>
      </c>
      <c r="M21" s="89">
        <v>13</v>
      </c>
      <c r="N21" s="89">
        <v>24</v>
      </c>
      <c r="O21" s="89">
        <v>14</v>
      </c>
      <c r="P21" s="89">
        <v>11</v>
      </c>
      <c r="Q21" s="43">
        <v>11</v>
      </c>
      <c r="R21" s="43">
        <v>14</v>
      </c>
      <c r="S21" s="89">
        <v>12</v>
      </c>
      <c r="T21" s="89">
        <v>12</v>
      </c>
      <c r="U21" s="89">
        <v>12</v>
      </c>
      <c r="V21" s="89">
        <v>13</v>
      </c>
      <c r="W21" s="89">
        <v>13</v>
      </c>
      <c r="X21" s="28">
        <v>16</v>
      </c>
      <c r="Y21" s="131">
        <v>19</v>
      </c>
      <c r="Z21" s="123">
        <v>9</v>
      </c>
      <c r="AA21" s="123">
        <v>10</v>
      </c>
      <c r="AB21" s="89">
        <v>11</v>
      </c>
      <c r="AC21" s="89">
        <v>11</v>
      </c>
      <c r="AD21" s="89">
        <v>25</v>
      </c>
      <c r="AE21" s="89">
        <v>15</v>
      </c>
      <c r="AF21" s="89">
        <v>19</v>
      </c>
      <c r="AG21" s="118">
        <v>31</v>
      </c>
      <c r="AH21" s="34">
        <v>15</v>
      </c>
      <c r="AI21" s="34">
        <v>15</v>
      </c>
      <c r="AJ21" s="123">
        <v>17</v>
      </c>
      <c r="AK21" s="123">
        <v>17</v>
      </c>
      <c r="AL21" s="89">
        <v>11</v>
      </c>
      <c r="AM21" s="89">
        <v>11</v>
      </c>
      <c r="AN21" s="43">
        <v>19</v>
      </c>
      <c r="AO21" s="43">
        <v>23</v>
      </c>
      <c r="AP21" s="119">
        <v>15</v>
      </c>
      <c r="AQ21" s="89">
        <v>15</v>
      </c>
      <c r="AR21" s="118">
        <v>19</v>
      </c>
      <c r="AS21" s="89">
        <v>17</v>
      </c>
      <c r="AT21" s="106">
        <v>36</v>
      </c>
      <c r="AU21" s="6">
        <v>39</v>
      </c>
      <c r="AV21" s="89">
        <v>12</v>
      </c>
      <c r="AW21" s="89">
        <v>12</v>
      </c>
      <c r="AX21" s="89">
        <v>11</v>
      </c>
      <c r="AY21" s="89">
        <v>9</v>
      </c>
      <c r="AZ21" s="43">
        <v>15</v>
      </c>
      <c r="BA21" s="43">
        <v>16</v>
      </c>
      <c r="BB21" s="89">
        <v>8</v>
      </c>
      <c r="BC21" s="89">
        <v>10</v>
      </c>
      <c r="BD21" s="89">
        <v>10</v>
      </c>
      <c r="BE21" s="89">
        <v>8</v>
      </c>
      <c r="BF21" s="89">
        <v>10</v>
      </c>
      <c r="BG21" s="118">
        <v>11</v>
      </c>
      <c r="BH21" s="89">
        <v>12</v>
      </c>
      <c r="BI21" s="135">
        <v>21</v>
      </c>
      <c r="BJ21" s="43">
        <v>23</v>
      </c>
      <c r="BK21" s="118">
        <v>17</v>
      </c>
      <c r="BL21" s="89">
        <v>10</v>
      </c>
      <c r="BM21" s="89">
        <v>12</v>
      </c>
      <c r="BN21" s="89">
        <v>12</v>
      </c>
      <c r="BO21" s="89">
        <v>15</v>
      </c>
      <c r="BP21" s="89">
        <v>8</v>
      </c>
      <c r="BQ21" s="89">
        <v>12</v>
      </c>
      <c r="BR21" s="131">
        <v>24</v>
      </c>
      <c r="BS21" s="89">
        <v>20</v>
      </c>
      <c r="BT21" s="89">
        <v>13</v>
      </c>
      <c r="BU21" s="89">
        <v>12</v>
      </c>
      <c r="BV21" s="89">
        <v>11</v>
      </c>
      <c r="BW21" s="89">
        <v>13</v>
      </c>
      <c r="BX21" s="89">
        <v>11</v>
      </c>
      <c r="BY21" s="89">
        <v>11</v>
      </c>
      <c r="BZ21" s="89">
        <v>12</v>
      </c>
      <c r="CA21" s="119">
        <v>11</v>
      </c>
      <c r="CB21" s="148">
        <f>(2.71828^(-8.3291+4.4859*K21-2.1583*L21))/(1+(2.71828^(-8.3291+4.4859*K21-2.1583*L21)))</f>
        <v>0.99999999999909184</v>
      </c>
      <c r="CC21" s="64" t="s">
        <v>781</v>
      </c>
      <c r="CD21" s="88"/>
      <c r="CE21" s="88"/>
      <c r="CF21" s="88"/>
      <c r="CG21" s="88"/>
      <c r="CH21" s="59">
        <f>COUNTIF($M21,"=13")+COUNTIF($N21,"=24")+COUNTIF($O21,"=14")+COUNTIF($P21,"=11")+COUNTIF($Q21,"=11")+COUNTIF($R21,"=14")+COUNTIF($S21,"=12")+COUNTIF($T21,"=12")+COUNTIF($U21,"=12")+COUNTIF($V21,"=13")+COUNTIF($W21,"=13")+COUNTIF($X21,"=16")</f>
        <v>12</v>
      </c>
      <c r="CI21" s="59">
        <f>COUNTIF($Y21,"=18")+COUNTIF($Z21,"=9")+COUNTIF($AA21,"=10")+COUNTIF($AB21,"=11")+COUNTIF($AC21,"=11")+COUNTIF($AD21,"=25")+COUNTIF($AE21,"=15")+COUNTIF($AF21,"=19")+COUNTIF($AG21,"=31")+COUNTIF($AH21,"=15")+COUNTIF($AI21,"=15")+COUNTIF($AJ21,"=17")+COUNTIF($AK21,"=17")</f>
        <v>12</v>
      </c>
      <c r="CJ21" s="59">
        <f>COUNTIF($AL21,"=11")+COUNTIF($AM21,"=11")+COUNTIF($AN21,"=19")+COUNTIF($AO21,"=23")+COUNTIF($AP21,"=15")+COUNTIF($AQ21,"=15")+COUNTIF($AR21,"=19")+COUNTIF($AS21,"=17")+COUNTIF($AV21,"=12")+COUNTIF($AW21,"=12")</f>
        <v>10</v>
      </c>
      <c r="CK21" s="59">
        <f>COUNTIF($AX21,"=11")+COUNTIF($AY21,"=9")+COUNTIF($AZ21,"=15")+COUNTIF($BA21,"=16")+COUNTIF($BB21,"=8")+COUNTIF($BC21,"=10")+COUNTIF($BD21,"=10")+COUNTIF($BE21,"=8")+COUNTIF($BF21,"=10")+COUNTIF($BG21,"=11")</f>
        <v>10</v>
      </c>
      <c r="CL21" s="59">
        <f>COUNTIF($BH21,"=12")+COUNTIF($BI21,"=21")+COUNTIF($BJ21,"=23")+COUNTIF($BK21,"=16")+COUNTIF($BL21,"=10")+COUNTIF($BM21,"=12")+COUNTIF($BN21,"=12")+COUNTIF($BO21,"=15")+COUNTIF($BP21,"=8")+COUNTIF($BQ21,"=12")+COUNTIF($BR21,"=24")+COUNTIF($BS21,"=20")+COUNTIF($BT21,"=13")</f>
        <v>12</v>
      </c>
      <c r="CM21" s="59">
        <f>COUNTIF($BU21,"=12")+COUNTIF($BV21,"=11")+COUNTIF($BW21,"=13")+COUNTIF($BX21,"=11")+COUNTIF($BY21,"=11")+COUNTIF($BZ21,"=12")+COUNTIF($CA21,"=11")</f>
        <v>7</v>
      </c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  <c r="DK21" s="85"/>
      <c r="DL21" s="85"/>
      <c r="DM21" s="85"/>
      <c r="DN21" s="85"/>
      <c r="DO21" s="85"/>
      <c r="DP21" s="85"/>
      <c r="DQ21" s="85"/>
      <c r="DR21" s="85"/>
      <c r="DS21" s="85"/>
      <c r="DT21" s="85"/>
      <c r="DU21" s="85"/>
      <c r="DV21" s="85"/>
      <c r="DW21" s="85"/>
      <c r="DX21" s="85"/>
      <c r="DY21" s="85"/>
      <c r="DZ21" s="85"/>
      <c r="EF21" s="85"/>
      <c r="EG21" s="85"/>
      <c r="EH21" s="85"/>
      <c r="EI21" s="85"/>
      <c r="EJ21" s="85"/>
    </row>
    <row r="22" spans="1:140" s="86" customFormat="1" x14ac:dyDescent="0.25">
      <c r="A22" s="164" t="s">
        <v>935</v>
      </c>
      <c r="B22" s="86" t="s">
        <v>335</v>
      </c>
      <c r="C22" s="86" t="s">
        <v>2</v>
      </c>
      <c r="D22" s="122" t="s">
        <v>822</v>
      </c>
      <c r="F22" s="86" t="s">
        <v>335</v>
      </c>
      <c r="G22" s="87">
        <v>43961</v>
      </c>
      <c r="H22" s="88" t="s">
        <v>895</v>
      </c>
      <c r="I22" s="3" t="s">
        <v>921</v>
      </c>
      <c r="J22" s="87">
        <v>41277.888888888891</v>
      </c>
      <c r="K22" s="141">
        <f>+COUNTIF($Y22,"&gt;=18")+COUNTIF($AG22,"&gt;=31")+COUNTIF($AP22,"&lt;=15")+COUNTIF($AR22,"&gt;=19")+COUNTIF($BG22,"&gt;=11")+COUNTIF($BI22,"&lt;=21")+COUNTIF($BK22,"&gt;=17")+COUNTIF($BR22,"&gt;=24")+COUNTIF($CA22,"&lt;=11")</f>
        <v>9</v>
      </c>
      <c r="L22" s="142">
        <f>65-(+CH22+CI22+CJ22+CK22+CL22+CM22)</f>
        <v>2</v>
      </c>
      <c r="M22" s="89">
        <v>13</v>
      </c>
      <c r="N22" s="89">
        <v>24</v>
      </c>
      <c r="O22" s="89">
        <v>14</v>
      </c>
      <c r="P22" s="89">
        <v>11</v>
      </c>
      <c r="Q22" s="28">
        <v>11</v>
      </c>
      <c r="R22" s="28">
        <v>14</v>
      </c>
      <c r="S22" s="89">
        <v>12</v>
      </c>
      <c r="T22" s="89">
        <v>12</v>
      </c>
      <c r="U22" s="89">
        <v>12</v>
      </c>
      <c r="V22" s="89">
        <v>13</v>
      </c>
      <c r="W22" s="89">
        <v>13</v>
      </c>
      <c r="X22" s="28">
        <v>16</v>
      </c>
      <c r="Y22" s="118">
        <v>18</v>
      </c>
      <c r="Z22" s="111">
        <v>9</v>
      </c>
      <c r="AA22" s="111">
        <v>10</v>
      </c>
      <c r="AB22" s="89">
        <v>11</v>
      </c>
      <c r="AC22" s="89">
        <v>11</v>
      </c>
      <c r="AD22" s="89">
        <v>25</v>
      </c>
      <c r="AE22" s="89">
        <v>15</v>
      </c>
      <c r="AF22" s="89">
        <v>19</v>
      </c>
      <c r="AG22" s="118">
        <v>31</v>
      </c>
      <c r="AH22" s="100">
        <v>15</v>
      </c>
      <c r="AI22" s="100">
        <v>15</v>
      </c>
      <c r="AJ22" s="111">
        <v>17</v>
      </c>
      <c r="AK22" s="100">
        <v>17</v>
      </c>
      <c r="AL22" s="89">
        <v>11</v>
      </c>
      <c r="AM22" s="89">
        <v>11</v>
      </c>
      <c r="AN22" s="68">
        <v>19</v>
      </c>
      <c r="AO22" s="68">
        <v>23</v>
      </c>
      <c r="AP22" s="119">
        <v>15</v>
      </c>
      <c r="AQ22" s="118">
        <v>16</v>
      </c>
      <c r="AR22" s="118">
        <v>19</v>
      </c>
      <c r="AS22" s="89">
        <v>17</v>
      </c>
      <c r="AT22" s="6">
        <v>36</v>
      </c>
      <c r="AU22" s="100">
        <v>39</v>
      </c>
      <c r="AV22" s="89">
        <v>12</v>
      </c>
      <c r="AW22" s="89">
        <v>12</v>
      </c>
      <c r="AX22" s="89">
        <v>11</v>
      </c>
      <c r="AY22" s="89">
        <v>9</v>
      </c>
      <c r="AZ22" s="6">
        <v>15</v>
      </c>
      <c r="BA22" s="6">
        <v>16</v>
      </c>
      <c r="BB22" s="89">
        <v>8</v>
      </c>
      <c r="BC22" s="89">
        <v>10</v>
      </c>
      <c r="BD22" s="89">
        <v>10</v>
      </c>
      <c r="BE22" s="89">
        <v>8</v>
      </c>
      <c r="BF22" s="89">
        <v>10</v>
      </c>
      <c r="BG22" s="118">
        <v>11</v>
      </c>
      <c r="BH22" s="89">
        <v>12</v>
      </c>
      <c r="BI22" s="135">
        <v>21</v>
      </c>
      <c r="BJ22" s="28">
        <v>23</v>
      </c>
      <c r="BK22" s="118">
        <v>17</v>
      </c>
      <c r="BL22" s="89">
        <v>10</v>
      </c>
      <c r="BM22" s="89">
        <v>12</v>
      </c>
      <c r="BN22" s="89">
        <v>12</v>
      </c>
      <c r="BO22" s="89">
        <v>15</v>
      </c>
      <c r="BP22" s="89">
        <v>8</v>
      </c>
      <c r="BQ22" s="89">
        <v>12</v>
      </c>
      <c r="BR22" s="131">
        <v>24</v>
      </c>
      <c r="BS22" s="89">
        <v>20</v>
      </c>
      <c r="BT22" s="89">
        <v>13</v>
      </c>
      <c r="BU22" s="89">
        <v>12</v>
      </c>
      <c r="BV22" s="89">
        <v>11</v>
      </c>
      <c r="BW22" s="89">
        <v>13</v>
      </c>
      <c r="BX22" s="89">
        <v>11</v>
      </c>
      <c r="BY22" s="89">
        <v>11</v>
      </c>
      <c r="BZ22" s="89">
        <v>12</v>
      </c>
      <c r="CA22" s="119">
        <v>11</v>
      </c>
      <c r="CB22" s="148">
        <f>(2.71828^(-8.3291+4.4859*K22-2.1583*L22))/(1+(2.71828^(-8.3291+4.4859*K22-2.1583*L22)))</f>
        <v>0.99999999999909184</v>
      </c>
      <c r="CC22" s="64" t="s">
        <v>781</v>
      </c>
      <c r="CD22" s="86" t="s">
        <v>438</v>
      </c>
      <c r="CE22" s="86" t="s">
        <v>2</v>
      </c>
      <c r="CF22" s="86" t="s">
        <v>335</v>
      </c>
      <c r="CH22" s="59">
        <f>COUNTIF($M22,"=13")+COUNTIF($N22,"=24")+COUNTIF($O22,"=14")+COUNTIF($P22,"=11")+COUNTIF($Q22,"=11")+COUNTIF($R22,"=14")+COUNTIF($S22,"=12")+COUNTIF($T22,"=12")+COUNTIF($U22,"=12")+COUNTIF($V22,"=13")+COUNTIF($W22,"=13")+COUNTIF($X22,"=16")</f>
        <v>12</v>
      </c>
      <c r="CI22" s="59">
        <f>COUNTIF($Y22,"=18")+COUNTIF($Z22,"=9")+COUNTIF($AA22,"=10")+COUNTIF($AB22,"=11")+COUNTIF($AC22,"=11")+COUNTIF($AD22,"=25")+COUNTIF($AE22,"=15")+COUNTIF($AF22,"=19")+COUNTIF($AG22,"=31")+COUNTIF($AH22,"=15")+COUNTIF($AI22,"=15")+COUNTIF($AJ22,"=17")+COUNTIF($AK22,"=17")</f>
        <v>13</v>
      </c>
      <c r="CJ22" s="59">
        <f>COUNTIF($AL22,"=11")+COUNTIF($AM22,"=11")+COUNTIF($AN22,"=19")+COUNTIF($AO22,"=23")+COUNTIF($AP22,"=15")+COUNTIF($AQ22,"=15")+COUNTIF($AR22,"=19")+COUNTIF($AS22,"=17")+COUNTIF($AV22,"=12")+COUNTIF($AW22,"=12")</f>
        <v>9</v>
      </c>
      <c r="CK22" s="59">
        <f>COUNTIF($AX22,"=11")+COUNTIF($AY22,"=9")+COUNTIF($AZ22,"=15")+COUNTIF($BA22,"=16")+COUNTIF($BB22,"=8")+COUNTIF($BC22,"=10")+COUNTIF($BD22,"=10")+COUNTIF($BE22,"=8")+COUNTIF($BF22,"=10")+COUNTIF($BG22,"=11")</f>
        <v>10</v>
      </c>
      <c r="CL22" s="59">
        <f>COUNTIF($BH22,"=12")+COUNTIF($BI22,"=21")+COUNTIF($BJ22,"=23")+COUNTIF($BK22,"=16")+COUNTIF($BL22,"=10")+COUNTIF($BM22,"=12")+COUNTIF($BN22,"=12")+COUNTIF($BO22,"=15")+COUNTIF($BP22,"=8")+COUNTIF($BQ22,"=12")+COUNTIF($BR22,"=24")+COUNTIF($BS22,"=20")+COUNTIF($BT22,"=13")</f>
        <v>12</v>
      </c>
      <c r="CM22" s="59">
        <f>COUNTIF($BU22,"=12")+COUNTIF($BV22,"=11")+COUNTIF($BW22,"=13")+COUNTIF($BX22,"=11")+COUNTIF($BY22,"=11")+COUNTIF($BZ22,"=12")+COUNTIF($CA22,"=11")</f>
        <v>7</v>
      </c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  <c r="DK22" s="85"/>
      <c r="DL22" s="85"/>
      <c r="DM22" s="85"/>
      <c r="DN22" s="85"/>
      <c r="DO22" s="85"/>
      <c r="DP22" s="85"/>
      <c r="DQ22" s="85"/>
      <c r="DR22" s="85"/>
      <c r="DS22" s="85"/>
      <c r="DT22" s="85"/>
      <c r="DU22" s="85"/>
      <c r="DV22" s="85"/>
      <c r="DW22" s="85"/>
      <c r="DX22" s="85"/>
      <c r="DY22" s="85"/>
      <c r="DZ22" s="85"/>
    </row>
    <row r="23" spans="1:140" s="86" customFormat="1" x14ac:dyDescent="0.25">
      <c r="A23" s="176">
        <v>157907</v>
      </c>
      <c r="B23" s="3" t="s">
        <v>344</v>
      </c>
      <c r="C23" s="86" t="s">
        <v>2</v>
      </c>
      <c r="D23" s="138" t="s">
        <v>842</v>
      </c>
      <c r="E23" s="3" t="s">
        <v>23</v>
      </c>
      <c r="F23" s="38" t="s">
        <v>344</v>
      </c>
      <c r="G23" s="7">
        <v>41632</v>
      </c>
      <c r="H23" s="88" t="s">
        <v>932</v>
      </c>
      <c r="I23" s="88" t="s">
        <v>908</v>
      </c>
      <c r="J23" s="87">
        <v>41277.888888888891</v>
      </c>
      <c r="K23" s="141">
        <f>+COUNTIF($Y23,"&gt;=18")+COUNTIF($AG23,"&gt;=31")+COUNTIF($AP23,"&lt;=15")+COUNTIF($AR23,"&gt;=19")+COUNTIF($BG23,"&gt;=11")+COUNTIF($BI23,"&lt;=21")+COUNTIF($BK23,"&gt;=17")+COUNTIF($BR23,"&gt;=24")+COUNTIF($CA23,"&lt;=11")</f>
        <v>9</v>
      </c>
      <c r="L23" s="142">
        <f>65-(+CH23+CI23+CJ23+CK23+CL23+CM23)</f>
        <v>3</v>
      </c>
      <c r="M23" s="68">
        <v>13</v>
      </c>
      <c r="N23" s="100">
        <v>24</v>
      </c>
      <c r="O23" s="68">
        <v>14</v>
      </c>
      <c r="P23" s="119">
        <v>10</v>
      </c>
      <c r="Q23" s="68">
        <v>11</v>
      </c>
      <c r="R23" s="68">
        <v>14</v>
      </c>
      <c r="S23" s="68">
        <v>12</v>
      </c>
      <c r="T23" s="68">
        <v>12</v>
      </c>
      <c r="U23" s="100">
        <v>12</v>
      </c>
      <c r="V23" s="68">
        <v>13</v>
      </c>
      <c r="W23" s="68">
        <v>13</v>
      </c>
      <c r="X23" s="68">
        <v>16</v>
      </c>
      <c r="Y23" s="118">
        <v>18</v>
      </c>
      <c r="Z23" s="111">
        <v>9</v>
      </c>
      <c r="AA23" s="111">
        <v>10</v>
      </c>
      <c r="AB23" s="68">
        <v>11</v>
      </c>
      <c r="AC23" s="68">
        <v>11</v>
      </c>
      <c r="AD23" s="100">
        <v>25</v>
      </c>
      <c r="AE23" s="68">
        <v>15</v>
      </c>
      <c r="AF23" s="68">
        <v>19</v>
      </c>
      <c r="AG23" s="118">
        <v>31</v>
      </c>
      <c r="AH23" s="100">
        <v>15</v>
      </c>
      <c r="AI23" s="100">
        <v>15</v>
      </c>
      <c r="AJ23" s="111">
        <v>17</v>
      </c>
      <c r="AK23" s="111">
        <v>17</v>
      </c>
      <c r="AL23" s="118">
        <v>12</v>
      </c>
      <c r="AM23" s="68">
        <v>11</v>
      </c>
      <c r="AN23" s="100">
        <v>19</v>
      </c>
      <c r="AO23" s="100">
        <v>23</v>
      </c>
      <c r="AP23" s="119">
        <v>15</v>
      </c>
      <c r="AQ23" s="100">
        <v>15</v>
      </c>
      <c r="AR23" s="118">
        <v>19</v>
      </c>
      <c r="AS23" s="100">
        <v>17</v>
      </c>
      <c r="AT23" s="100">
        <v>36</v>
      </c>
      <c r="AU23" s="100">
        <v>39</v>
      </c>
      <c r="AV23" s="68">
        <v>12</v>
      </c>
      <c r="AW23" s="100">
        <v>12</v>
      </c>
      <c r="AX23" s="100">
        <v>11</v>
      </c>
      <c r="AY23" s="100">
        <v>9</v>
      </c>
      <c r="AZ23" s="100">
        <v>15</v>
      </c>
      <c r="BA23" s="100">
        <v>16</v>
      </c>
      <c r="BB23" s="68">
        <v>8</v>
      </c>
      <c r="BC23" s="68">
        <v>10</v>
      </c>
      <c r="BD23" s="68">
        <v>10</v>
      </c>
      <c r="BE23" s="68">
        <v>8</v>
      </c>
      <c r="BF23" s="68">
        <v>10</v>
      </c>
      <c r="BG23" s="118">
        <v>11</v>
      </c>
      <c r="BH23" s="68">
        <v>12</v>
      </c>
      <c r="BI23" s="135">
        <v>21</v>
      </c>
      <c r="BJ23" s="68">
        <v>23</v>
      </c>
      <c r="BK23" s="118">
        <v>17</v>
      </c>
      <c r="BL23" s="68">
        <v>10</v>
      </c>
      <c r="BM23" s="68">
        <v>12</v>
      </c>
      <c r="BN23" s="68">
        <v>12</v>
      </c>
      <c r="BO23" s="68">
        <v>15</v>
      </c>
      <c r="BP23" s="68">
        <v>8</v>
      </c>
      <c r="BQ23" s="100">
        <v>12</v>
      </c>
      <c r="BR23" s="131">
        <v>24</v>
      </c>
      <c r="BS23" s="68">
        <v>20</v>
      </c>
      <c r="BT23" s="68">
        <v>13</v>
      </c>
      <c r="BU23" s="68">
        <v>12</v>
      </c>
      <c r="BV23" s="68">
        <v>11</v>
      </c>
      <c r="BW23" s="68">
        <v>13</v>
      </c>
      <c r="BX23" s="68">
        <v>11</v>
      </c>
      <c r="BY23" s="68">
        <v>11</v>
      </c>
      <c r="BZ23" s="68">
        <v>12</v>
      </c>
      <c r="CA23" s="119">
        <v>11</v>
      </c>
      <c r="CB23" s="148">
        <f>(2.71828^(-8.3291+4.4859*K23-2.1583*L23))/(1+(2.71828^(-8.3291+4.4859*K23-2.1583*L23)))</f>
        <v>0.99999999999213884</v>
      </c>
      <c r="CC23" s="64" t="s">
        <v>781</v>
      </c>
      <c r="CD23" s="86" t="s">
        <v>491</v>
      </c>
      <c r="CE23" s="3" t="s">
        <v>2</v>
      </c>
      <c r="CF23" s="86" t="s">
        <v>344</v>
      </c>
      <c r="CH23" s="59">
        <f>COUNTIF($M23,"=13")+COUNTIF($N23,"=24")+COUNTIF($O23,"=14")+COUNTIF($P23,"=11")+COUNTIF($Q23,"=11")+COUNTIF($R23,"=14")+COUNTIF($S23,"=12")+COUNTIF($T23,"=12")+COUNTIF($U23,"=12")+COUNTIF($V23,"=13")+COUNTIF($W23,"=13")+COUNTIF($X23,"=16")</f>
        <v>11</v>
      </c>
      <c r="CI23" s="59">
        <f>COUNTIF($Y23,"=18")+COUNTIF($Z23,"=9")+COUNTIF($AA23,"=10")+COUNTIF($AB23,"=11")+COUNTIF($AC23,"=11")+COUNTIF($AD23,"=25")+COUNTIF($AE23,"=15")+COUNTIF($AF23,"=19")+COUNTIF($AG23,"=31")+COUNTIF($AH23,"=15")+COUNTIF($AI23,"=15")+COUNTIF($AJ23,"=17")+COUNTIF($AK23,"=17")</f>
        <v>13</v>
      </c>
      <c r="CJ23" s="59">
        <f>COUNTIF($AL23,"=11")+COUNTIF($AM23,"=11")+COUNTIF($AN23,"=19")+COUNTIF($AO23,"=23")+COUNTIF($AP23,"=15")+COUNTIF($AQ23,"=15")+COUNTIF($AR23,"=19")+COUNTIF($AS23,"=17")+COUNTIF($AV23,"=12")+COUNTIF($AW23,"=12")</f>
        <v>9</v>
      </c>
      <c r="CK23" s="59">
        <f>COUNTIF($AX23,"=11")+COUNTIF($AY23,"=9")+COUNTIF($AZ23,"=15")+COUNTIF($BA23,"=16")+COUNTIF($BB23,"=8")+COUNTIF($BC23,"=10")+COUNTIF($BD23,"=10")+COUNTIF($BE23,"=8")+COUNTIF($BF23,"=10")+COUNTIF($BG23,"=11")</f>
        <v>10</v>
      </c>
      <c r="CL23" s="59">
        <f>COUNTIF($BH23,"=12")+COUNTIF($BI23,"=21")+COUNTIF($BJ23,"=23")+COUNTIF($BK23,"=16")+COUNTIF($BL23,"=10")+COUNTIF($BM23,"=12")+COUNTIF($BN23,"=12")+COUNTIF($BO23,"=15")+COUNTIF($BP23,"=8")+COUNTIF($BQ23,"=12")+COUNTIF($BR23,"=24")+COUNTIF($BS23,"=20")+COUNTIF($BT23,"=13")</f>
        <v>12</v>
      </c>
      <c r="CM23" s="59">
        <f>COUNTIF($BU23,"=12")+COUNTIF($BV23,"=11")+COUNTIF($BW23,"=13")+COUNTIF($BX23,"=11")+COUNTIF($BY23,"=11")+COUNTIF($BZ23,"=12")+COUNTIF($CA23,"=11")</f>
        <v>7</v>
      </c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</row>
    <row r="24" spans="1:140" s="88" customFormat="1" x14ac:dyDescent="0.25">
      <c r="A24" s="164">
        <v>267242</v>
      </c>
      <c r="B24" s="122" t="s">
        <v>290</v>
      </c>
      <c r="C24" s="86" t="s">
        <v>2</v>
      </c>
      <c r="D24" s="138" t="s">
        <v>78</v>
      </c>
      <c r="E24" s="3" t="s">
        <v>23</v>
      </c>
      <c r="F24" s="3" t="s">
        <v>307</v>
      </c>
      <c r="G24" s="87">
        <v>41522.202777777777</v>
      </c>
      <c r="H24" s="88" t="s">
        <v>932</v>
      </c>
      <c r="I24" s="3" t="s">
        <v>414</v>
      </c>
      <c r="J24" s="87">
        <v>41277.888888888891</v>
      </c>
      <c r="K24" s="141">
        <f>+COUNTIF($Y24,"&gt;=18")+COUNTIF($AG24,"&gt;=31")+COUNTIF($AP24,"&lt;=15")+COUNTIF($AR24,"&gt;=19")+COUNTIF($BG24,"&gt;=11")+COUNTIF($BI24,"&lt;=21")+COUNTIF($BK24,"&gt;=17")+COUNTIF($BR24,"&gt;=24")+COUNTIF($CA24,"&lt;=11")</f>
        <v>9</v>
      </c>
      <c r="L24" s="142">
        <f>65-(+CH24+CI24+CJ24+CK24+CL24+CM24)</f>
        <v>3</v>
      </c>
      <c r="M24" s="68">
        <v>13</v>
      </c>
      <c r="N24" s="68">
        <v>24</v>
      </c>
      <c r="O24" s="68">
        <v>14</v>
      </c>
      <c r="P24" s="68">
        <v>11</v>
      </c>
      <c r="Q24" s="68">
        <v>11</v>
      </c>
      <c r="R24" s="68">
        <v>14</v>
      </c>
      <c r="S24" s="68">
        <v>12</v>
      </c>
      <c r="T24" s="68">
        <v>12</v>
      </c>
      <c r="U24" s="68">
        <v>12</v>
      </c>
      <c r="V24" s="68">
        <v>13</v>
      </c>
      <c r="W24" s="68">
        <v>13</v>
      </c>
      <c r="X24" s="68">
        <v>16</v>
      </c>
      <c r="Y24" s="161">
        <v>20</v>
      </c>
      <c r="Z24" s="111">
        <v>9</v>
      </c>
      <c r="AA24" s="111">
        <v>10</v>
      </c>
      <c r="AB24" s="68">
        <v>11</v>
      </c>
      <c r="AC24" s="68">
        <v>11</v>
      </c>
      <c r="AD24" s="68">
        <v>25</v>
      </c>
      <c r="AE24" s="68">
        <v>15</v>
      </c>
      <c r="AF24" s="68">
        <v>19</v>
      </c>
      <c r="AG24" s="118">
        <v>31</v>
      </c>
      <c r="AH24" s="68">
        <v>15</v>
      </c>
      <c r="AI24" s="68">
        <v>15</v>
      </c>
      <c r="AJ24" s="205">
        <v>16</v>
      </c>
      <c r="AK24" s="111">
        <v>17</v>
      </c>
      <c r="AL24" s="68">
        <v>11</v>
      </c>
      <c r="AM24" s="68">
        <v>11</v>
      </c>
      <c r="AN24" s="68">
        <v>19</v>
      </c>
      <c r="AO24" s="68">
        <v>23</v>
      </c>
      <c r="AP24" s="119">
        <v>15</v>
      </c>
      <c r="AQ24" s="68">
        <v>15</v>
      </c>
      <c r="AR24" s="118">
        <v>19</v>
      </c>
      <c r="AS24" s="68">
        <v>17</v>
      </c>
      <c r="AT24" s="100">
        <v>36</v>
      </c>
      <c r="AU24" s="68">
        <v>39</v>
      </c>
      <c r="AV24" s="100">
        <v>12</v>
      </c>
      <c r="AW24" s="68">
        <v>12</v>
      </c>
      <c r="AX24" s="68">
        <v>11</v>
      </c>
      <c r="AY24" s="68">
        <v>9</v>
      </c>
      <c r="AZ24" s="68">
        <v>15</v>
      </c>
      <c r="BA24" s="68">
        <v>16</v>
      </c>
      <c r="BB24" s="68">
        <v>8</v>
      </c>
      <c r="BC24" s="68">
        <v>10</v>
      </c>
      <c r="BD24" s="68">
        <v>10</v>
      </c>
      <c r="BE24" s="68">
        <v>8</v>
      </c>
      <c r="BF24" s="68">
        <v>10</v>
      </c>
      <c r="BG24" s="118">
        <v>11</v>
      </c>
      <c r="BH24" s="68">
        <v>12</v>
      </c>
      <c r="BI24" s="135">
        <v>21</v>
      </c>
      <c r="BJ24" s="68">
        <v>23</v>
      </c>
      <c r="BK24" s="131">
        <v>18</v>
      </c>
      <c r="BL24" s="68">
        <v>10</v>
      </c>
      <c r="BM24" s="68">
        <v>12</v>
      </c>
      <c r="BN24" s="68">
        <v>12</v>
      </c>
      <c r="BO24" s="68">
        <v>15</v>
      </c>
      <c r="BP24" s="68">
        <v>8</v>
      </c>
      <c r="BQ24" s="68">
        <v>12</v>
      </c>
      <c r="BR24" s="131">
        <v>24</v>
      </c>
      <c r="BS24" s="68">
        <v>20</v>
      </c>
      <c r="BT24" s="68">
        <v>13</v>
      </c>
      <c r="BU24" s="68">
        <v>12</v>
      </c>
      <c r="BV24" s="68">
        <v>11</v>
      </c>
      <c r="BW24" s="68">
        <v>13</v>
      </c>
      <c r="BX24" s="68">
        <v>11</v>
      </c>
      <c r="BY24" s="68">
        <v>11</v>
      </c>
      <c r="BZ24" s="68">
        <v>12</v>
      </c>
      <c r="CA24" s="119">
        <v>11</v>
      </c>
      <c r="CB24" s="148">
        <f>(2.71828^(-8.3291+4.4859*K24-2.1583*L24))/(1+(2.71828^(-8.3291+4.4859*K24-2.1583*L24)))</f>
        <v>0.99999999999213884</v>
      </c>
      <c r="CC24" s="64" t="s">
        <v>781</v>
      </c>
      <c r="CD24" s="86" t="s">
        <v>53</v>
      </c>
      <c r="CE24" s="3" t="s">
        <v>623</v>
      </c>
      <c r="CF24" s="86" t="s">
        <v>138</v>
      </c>
      <c r="CG24" s="86"/>
      <c r="CH24" s="59">
        <f>COUNTIF($M24,"=13")+COUNTIF($N24,"=24")+COUNTIF($O24,"=14")+COUNTIF($P24,"=11")+COUNTIF($Q24,"=11")+COUNTIF($R24,"=14")+COUNTIF($S24,"=12")+COUNTIF($T24,"=12")+COUNTIF($U24,"=12")+COUNTIF($V24,"=13")+COUNTIF($W24,"=13")+COUNTIF($X24,"=16")</f>
        <v>12</v>
      </c>
      <c r="CI24" s="59">
        <f>COUNTIF($Y24,"=18")+COUNTIF($Z24,"=9")+COUNTIF($AA24,"=10")+COUNTIF($AB24,"=11")+COUNTIF($AC24,"=11")+COUNTIF($AD24,"=25")+COUNTIF($AE24,"=15")+COUNTIF($AF24,"=19")+COUNTIF($AG24,"=31")+COUNTIF($AH24,"=15")+COUNTIF($AI24,"=15")+COUNTIF($AJ24,"=17")+COUNTIF($AK24,"=17")</f>
        <v>11</v>
      </c>
      <c r="CJ24" s="59">
        <f>COUNTIF($AL24,"=11")+COUNTIF($AM24,"=11")+COUNTIF($AN24,"=19")+COUNTIF($AO24,"=23")+COUNTIF($AP24,"=15")+COUNTIF($AQ24,"=15")+COUNTIF($AR24,"=19")+COUNTIF($AS24,"=17")+COUNTIF($AV24,"=12")+COUNTIF($AW24,"=12")</f>
        <v>10</v>
      </c>
      <c r="CK24" s="59">
        <f>COUNTIF($AX24,"=11")+COUNTIF($AY24,"=9")+COUNTIF($AZ24,"=15")+COUNTIF($BA24,"=16")+COUNTIF($BB24,"=8")+COUNTIF($BC24,"=10")+COUNTIF($BD24,"=10")+COUNTIF($BE24,"=8")+COUNTIF($BF24,"=10")+COUNTIF($BG24,"=11")</f>
        <v>10</v>
      </c>
      <c r="CL24" s="59">
        <f>COUNTIF($BH24,"=12")+COUNTIF($BI24,"=21")+COUNTIF($BJ24,"=23")+COUNTIF($BK24,"=16")+COUNTIF($BL24,"=10")+COUNTIF($BM24,"=12")+COUNTIF($BN24,"=12")+COUNTIF($BO24,"=15")+COUNTIF($BP24,"=8")+COUNTIF($BQ24,"=12")+COUNTIF($BR24,"=24")+COUNTIF($BS24,"=20")+COUNTIF($BT24,"=13")</f>
        <v>12</v>
      </c>
      <c r="CM24" s="59">
        <f>COUNTIF($BU24,"=12")+COUNTIF($BV24,"=11")+COUNTIF($BW24,"=13")+COUNTIF($BX24,"=11")+COUNTIF($BY24,"=11")+COUNTIF($BZ24,"=12")+COUNTIF($CA24,"=11")</f>
        <v>7</v>
      </c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  <c r="DK24" s="85"/>
      <c r="DL24" s="85"/>
      <c r="DM24" s="85"/>
      <c r="DN24" s="85"/>
      <c r="DO24" s="85"/>
      <c r="DP24" s="85"/>
      <c r="DQ24" s="85"/>
      <c r="DR24" s="85"/>
      <c r="DS24" s="85"/>
      <c r="DT24" s="85"/>
      <c r="DU24" s="85"/>
      <c r="DV24" s="85"/>
      <c r="DW24" s="85"/>
      <c r="DX24" s="85"/>
      <c r="DY24" s="85"/>
      <c r="DZ24" s="85"/>
      <c r="EA24" s="86"/>
      <c r="EB24" s="86"/>
      <c r="EC24" s="86"/>
      <c r="ED24" s="86"/>
      <c r="EE24" s="86"/>
      <c r="EF24" s="86"/>
      <c r="EG24" s="86"/>
      <c r="EH24" s="86"/>
      <c r="EI24" s="86"/>
      <c r="EJ24" s="86"/>
    </row>
    <row r="25" spans="1:140" s="88" customFormat="1" x14ac:dyDescent="0.25">
      <c r="A25" s="165">
        <v>100219</v>
      </c>
      <c r="B25" s="46" t="s">
        <v>290</v>
      </c>
      <c r="C25" s="86" t="s">
        <v>2</v>
      </c>
      <c r="D25" s="122" t="s">
        <v>826</v>
      </c>
      <c r="E25" s="29" t="s">
        <v>23</v>
      </c>
      <c r="F25" s="10" t="s">
        <v>307</v>
      </c>
      <c r="G25" s="87">
        <v>41522.202777777777</v>
      </c>
      <c r="H25" s="88" t="s">
        <v>884</v>
      </c>
      <c r="I25" s="3" t="s">
        <v>910</v>
      </c>
      <c r="J25" s="87">
        <v>41277.888888888891</v>
      </c>
      <c r="K25" s="141">
        <f>+COUNTIF($Y25,"&gt;=18")+COUNTIF($AG25,"&gt;=31")+COUNTIF($AP25,"&lt;=15")+COUNTIF($AR25,"&gt;=19")+COUNTIF($BG25,"&gt;=11")+COUNTIF($BI25,"&lt;=21")+COUNTIF($BK25,"&gt;=17")+COUNTIF($BR25,"&gt;=24")+COUNTIF($CA25,"&lt;=11")</f>
        <v>9</v>
      </c>
      <c r="L25" s="142">
        <f>65-(+CH25+CI25+CJ25+CK25+CL25+CM25)</f>
        <v>3</v>
      </c>
      <c r="M25" s="28">
        <v>13</v>
      </c>
      <c r="N25" s="28">
        <v>24</v>
      </c>
      <c r="O25" s="28">
        <v>14</v>
      </c>
      <c r="P25" s="28">
        <v>11</v>
      </c>
      <c r="Q25" s="28">
        <v>11</v>
      </c>
      <c r="R25" s="28">
        <v>14</v>
      </c>
      <c r="S25" s="28">
        <v>12</v>
      </c>
      <c r="T25" s="28">
        <v>12</v>
      </c>
      <c r="U25" s="28">
        <v>12</v>
      </c>
      <c r="V25" s="28">
        <v>13</v>
      </c>
      <c r="W25" s="28">
        <v>13</v>
      </c>
      <c r="X25" s="28">
        <v>16</v>
      </c>
      <c r="Y25" s="131">
        <v>20</v>
      </c>
      <c r="Z25" s="106">
        <v>9</v>
      </c>
      <c r="AA25" s="106">
        <v>10</v>
      </c>
      <c r="AB25" s="28">
        <v>11</v>
      </c>
      <c r="AC25" s="28">
        <v>11</v>
      </c>
      <c r="AD25" s="28">
        <v>25</v>
      </c>
      <c r="AE25" s="28">
        <v>15</v>
      </c>
      <c r="AF25" s="28">
        <v>19</v>
      </c>
      <c r="AG25" s="118">
        <v>31</v>
      </c>
      <c r="AH25" s="6">
        <v>15</v>
      </c>
      <c r="AI25" s="6">
        <v>15</v>
      </c>
      <c r="AJ25" s="205">
        <v>16</v>
      </c>
      <c r="AK25" s="106">
        <v>17</v>
      </c>
      <c r="AL25" s="28">
        <v>11</v>
      </c>
      <c r="AM25" s="28">
        <v>11</v>
      </c>
      <c r="AN25" s="28">
        <v>19</v>
      </c>
      <c r="AO25" s="28">
        <v>23</v>
      </c>
      <c r="AP25" s="119">
        <v>15</v>
      </c>
      <c r="AQ25" s="28">
        <v>15</v>
      </c>
      <c r="AR25" s="118">
        <v>19</v>
      </c>
      <c r="AS25" s="28">
        <v>17</v>
      </c>
      <c r="AT25" s="106">
        <v>36</v>
      </c>
      <c r="AU25" s="6">
        <v>39</v>
      </c>
      <c r="AV25" s="28">
        <v>12</v>
      </c>
      <c r="AW25" s="28">
        <v>12</v>
      </c>
      <c r="AX25" s="28">
        <v>11</v>
      </c>
      <c r="AY25" s="28">
        <v>9</v>
      </c>
      <c r="AZ25" s="28">
        <v>15</v>
      </c>
      <c r="BA25" s="28">
        <v>16</v>
      </c>
      <c r="BB25" s="28">
        <v>8</v>
      </c>
      <c r="BC25" s="28">
        <v>10</v>
      </c>
      <c r="BD25" s="28">
        <v>10</v>
      </c>
      <c r="BE25" s="28">
        <v>8</v>
      </c>
      <c r="BF25" s="28">
        <v>10</v>
      </c>
      <c r="BG25" s="118">
        <v>11</v>
      </c>
      <c r="BH25" s="28">
        <v>12</v>
      </c>
      <c r="BI25" s="135">
        <v>21</v>
      </c>
      <c r="BJ25" s="28">
        <v>23</v>
      </c>
      <c r="BK25" s="118">
        <v>17</v>
      </c>
      <c r="BL25" s="28">
        <v>10</v>
      </c>
      <c r="BM25" s="28">
        <v>12</v>
      </c>
      <c r="BN25" s="28">
        <v>12</v>
      </c>
      <c r="BO25" s="28">
        <v>15</v>
      </c>
      <c r="BP25" s="28">
        <v>8</v>
      </c>
      <c r="BQ25" s="28">
        <v>12</v>
      </c>
      <c r="BR25" s="131">
        <v>24</v>
      </c>
      <c r="BS25" s="28">
        <v>20</v>
      </c>
      <c r="BT25" s="28">
        <v>13</v>
      </c>
      <c r="BU25" s="28">
        <v>12</v>
      </c>
      <c r="BV25" s="28">
        <v>11</v>
      </c>
      <c r="BW25" s="28">
        <v>13</v>
      </c>
      <c r="BX25" s="28">
        <v>11</v>
      </c>
      <c r="BY25" s="28">
        <v>11</v>
      </c>
      <c r="BZ25" s="28">
        <v>12</v>
      </c>
      <c r="CA25" s="119">
        <v>11</v>
      </c>
      <c r="CB25" s="148">
        <f>(2.71828^(-8.3291+4.4859*K25-2.1583*L25))/(1+(2.71828^(-8.3291+4.4859*K25-2.1583*L25)))</f>
        <v>0.99999999999213884</v>
      </c>
      <c r="CC25" s="64" t="s">
        <v>781</v>
      </c>
      <c r="CD25" s="86" t="s">
        <v>448</v>
      </c>
      <c r="CE25" s="10" t="s">
        <v>488</v>
      </c>
      <c r="CF25" s="86" t="s">
        <v>138</v>
      </c>
      <c r="CG25" s="11"/>
      <c r="CH25" s="59">
        <f>COUNTIF($M25,"=13")+COUNTIF($N25,"=24")+COUNTIF($O25,"=14")+COUNTIF($P25,"=11")+COUNTIF($Q25,"=11")+COUNTIF($R25,"=14")+COUNTIF($S25,"=12")+COUNTIF($T25,"=12")+COUNTIF($U25,"=12")+COUNTIF($V25,"=13")+COUNTIF($W25,"=13")+COUNTIF($X25,"=16")</f>
        <v>12</v>
      </c>
      <c r="CI25" s="59">
        <f>COUNTIF($Y25,"=18")+COUNTIF($Z25,"=9")+COUNTIF($AA25,"=10")+COUNTIF($AB25,"=11")+COUNTIF($AC25,"=11")+COUNTIF($AD25,"=25")+COUNTIF($AE25,"=15")+COUNTIF($AF25,"=19")+COUNTIF($AG25,"=31")+COUNTIF($AH25,"=15")+COUNTIF($AI25,"=15")+COUNTIF($AJ25,"=17")+COUNTIF($AK25,"=17")</f>
        <v>11</v>
      </c>
      <c r="CJ25" s="59">
        <f>COUNTIF($AL25,"=11")+COUNTIF($AM25,"=11")+COUNTIF($AN25,"=19")+COUNTIF($AO25,"=23")+COUNTIF($AP25,"=15")+COUNTIF($AQ25,"=15")+COUNTIF($AR25,"=19")+COUNTIF($AS25,"=17")+COUNTIF($AV25,"=12")+COUNTIF($AW25,"=12")</f>
        <v>10</v>
      </c>
      <c r="CK25" s="59">
        <f>COUNTIF($AX25,"=11")+COUNTIF($AY25,"=9")+COUNTIF($AZ25,"=15")+COUNTIF($BA25,"=16")+COUNTIF($BB25,"=8")+COUNTIF($BC25,"=10")+COUNTIF($BD25,"=10")+COUNTIF($BE25,"=8")+COUNTIF($BF25,"=10")+COUNTIF($BG25,"=11")</f>
        <v>10</v>
      </c>
      <c r="CL25" s="59">
        <f>COUNTIF($BH25,"=12")+COUNTIF($BI25,"=21")+COUNTIF($BJ25,"=23")+COUNTIF($BK25,"=16")+COUNTIF($BL25,"=10")+COUNTIF($BM25,"=12")+COUNTIF($BN25,"=12")+COUNTIF($BO25,"=15")+COUNTIF($BP25,"=8")+COUNTIF($BQ25,"=12")+COUNTIF($BR25,"=24")+COUNTIF($BS25,"=20")+COUNTIF($BT25,"=13")</f>
        <v>12</v>
      </c>
      <c r="CM25" s="59">
        <f>COUNTIF($BU25,"=12")+COUNTIF($BV25,"=11")+COUNTIF($BW25,"=13")+COUNTIF($BX25,"=11")+COUNTIF($BY25,"=11")+COUNTIF($BZ25,"=12")+COUNTIF($CA25,"=11")</f>
        <v>7</v>
      </c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6"/>
      <c r="EG25" s="86"/>
      <c r="EH25" s="86"/>
      <c r="EI25" s="86"/>
      <c r="EJ25" s="86"/>
    </row>
    <row r="26" spans="1:140" s="88" customFormat="1" x14ac:dyDescent="0.25">
      <c r="A26" s="166">
        <v>259127</v>
      </c>
      <c r="B26" s="24" t="s">
        <v>138</v>
      </c>
      <c r="C26" s="86" t="s">
        <v>2</v>
      </c>
      <c r="D26" s="122" t="s">
        <v>828</v>
      </c>
      <c r="E26" s="14" t="s">
        <v>23</v>
      </c>
      <c r="F26" s="10" t="s">
        <v>307</v>
      </c>
      <c r="G26" s="87">
        <v>41522.202777777777</v>
      </c>
      <c r="H26" s="88" t="s">
        <v>890</v>
      </c>
      <c r="I26" s="3" t="s">
        <v>916</v>
      </c>
      <c r="J26" s="87">
        <v>41277.888888888891</v>
      </c>
      <c r="K26" s="141">
        <f>+COUNTIF($Y26,"&gt;=18")+COUNTIF($AG26,"&gt;=31")+COUNTIF($AP26,"&lt;=15")+COUNTIF($AR26,"&gt;=19")+COUNTIF($BG26,"&gt;=11")+COUNTIF($BI26,"&lt;=21")+COUNTIF($BK26,"&gt;=17")+COUNTIF($BR26,"&gt;=24")+COUNTIF($CA26,"&lt;=11")</f>
        <v>9</v>
      </c>
      <c r="L26" s="142">
        <f>65-(+CH26+CI26+CJ26+CK26+CL26+CM26)</f>
        <v>3</v>
      </c>
      <c r="M26" s="114">
        <v>13</v>
      </c>
      <c r="N26" s="128">
        <v>23</v>
      </c>
      <c r="O26" s="114">
        <v>14</v>
      </c>
      <c r="P26" s="114">
        <v>11</v>
      </c>
      <c r="Q26" s="114">
        <v>11</v>
      </c>
      <c r="R26" s="114">
        <v>14</v>
      </c>
      <c r="S26" s="114">
        <v>12</v>
      </c>
      <c r="T26" s="114">
        <v>12</v>
      </c>
      <c r="U26" s="114">
        <v>12</v>
      </c>
      <c r="V26" s="114">
        <v>13</v>
      </c>
      <c r="W26" s="114">
        <v>13</v>
      </c>
      <c r="X26" s="114">
        <v>16</v>
      </c>
      <c r="Y26" s="131">
        <v>19</v>
      </c>
      <c r="Z26" s="125">
        <v>9</v>
      </c>
      <c r="AA26" s="125">
        <v>10</v>
      </c>
      <c r="AB26" s="114">
        <v>11</v>
      </c>
      <c r="AC26" s="114">
        <v>11</v>
      </c>
      <c r="AD26" s="114">
        <v>25</v>
      </c>
      <c r="AE26" s="114">
        <v>15</v>
      </c>
      <c r="AF26" s="114">
        <v>19</v>
      </c>
      <c r="AG26" s="118">
        <v>31</v>
      </c>
      <c r="AH26" s="62">
        <v>15</v>
      </c>
      <c r="AI26" s="62">
        <v>15</v>
      </c>
      <c r="AJ26" s="125">
        <v>17</v>
      </c>
      <c r="AK26" s="125">
        <v>17</v>
      </c>
      <c r="AL26" s="114">
        <v>11</v>
      </c>
      <c r="AM26" s="114">
        <v>11</v>
      </c>
      <c r="AN26" s="114">
        <v>19</v>
      </c>
      <c r="AO26" s="114">
        <v>23</v>
      </c>
      <c r="AP26" s="119">
        <v>15</v>
      </c>
      <c r="AQ26" s="114">
        <v>15</v>
      </c>
      <c r="AR26" s="118">
        <v>19</v>
      </c>
      <c r="AS26" s="114">
        <v>17</v>
      </c>
      <c r="AT26" s="125">
        <v>36</v>
      </c>
      <c r="AU26" s="114">
        <v>39</v>
      </c>
      <c r="AV26" s="114">
        <v>12</v>
      </c>
      <c r="AW26" s="114">
        <v>12</v>
      </c>
      <c r="AX26" s="114">
        <v>11</v>
      </c>
      <c r="AY26" s="114">
        <v>9</v>
      </c>
      <c r="AZ26" s="114">
        <v>15</v>
      </c>
      <c r="BA26" s="114">
        <v>16</v>
      </c>
      <c r="BB26" s="114">
        <v>8</v>
      </c>
      <c r="BC26" s="114">
        <v>10</v>
      </c>
      <c r="BD26" s="114">
        <v>10</v>
      </c>
      <c r="BE26" s="114">
        <v>8</v>
      </c>
      <c r="BF26" s="114">
        <v>10</v>
      </c>
      <c r="BG26" s="118">
        <v>11</v>
      </c>
      <c r="BH26" s="114">
        <v>12</v>
      </c>
      <c r="BI26" s="135">
        <v>21</v>
      </c>
      <c r="BJ26" s="114">
        <v>23</v>
      </c>
      <c r="BK26" s="131">
        <v>18</v>
      </c>
      <c r="BL26" s="114">
        <v>10</v>
      </c>
      <c r="BM26" s="114">
        <v>12</v>
      </c>
      <c r="BN26" s="114">
        <v>12</v>
      </c>
      <c r="BO26" s="114">
        <v>15</v>
      </c>
      <c r="BP26" s="114">
        <v>8</v>
      </c>
      <c r="BQ26" s="114">
        <v>12</v>
      </c>
      <c r="BR26" s="131">
        <v>24</v>
      </c>
      <c r="BS26" s="114">
        <v>20</v>
      </c>
      <c r="BT26" s="114">
        <v>13</v>
      </c>
      <c r="BU26" s="114">
        <v>12</v>
      </c>
      <c r="BV26" s="114">
        <v>11</v>
      </c>
      <c r="BW26" s="114">
        <v>13</v>
      </c>
      <c r="BX26" s="114">
        <v>11</v>
      </c>
      <c r="BY26" s="114">
        <v>11</v>
      </c>
      <c r="BZ26" s="114">
        <v>12</v>
      </c>
      <c r="CA26" s="119">
        <v>11</v>
      </c>
      <c r="CB26" s="148">
        <f>(2.71828^(-8.3291+4.4859*K26-2.1583*L26))/(1+(2.71828^(-8.3291+4.4859*K26-2.1583*L26)))</f>
        <v>0.99999999999213884</v>
      </c>
      <c r="CC26" s="64" t="s">
        <v>781</v>
      </c>
      <c r="CD26" s="25" t="s">
        <v>291</v>
      </c>
      <c r="CE26" s="10" t="s">
        <v>618</v>
      </c>
      <c r="CF26" s="25" t="s">
        <v>138</v>
      </c>
      <c r="CG26" s="11"/>
      <c r="CH26" s="59">
        <f>COUNTIF($M26,"=13")+COUNTIF($N26,"=24")+COUNTIF($O26,"=14")+COUNTIF($P26,"=11")+COUNTIF($Q26,"=11")+COUNTIF($R26,"=14")+COUNTIF($S26,"=12")+COUNTIF($T26,"=12")+COUNTIF($U26,"=12")+COUNTIF($V26,"=13")+COUNTIF($W26,"=13")+COUNTIF($X26,"=16")</f>
        <v>11</v>
      </c>
      <c r="CI26" s="59">
        <f>COUNTIF($Y26,"=18")+COUNTIF($Z26,"=9")+COUNTIF($AA26,"=10")+COUNTIF($AB26,"=11")+COUNTIF($AC26,"=11")+COUNTIF($AD26,"=25")+COUNTIF($AE26,"=15")+COUNTIF($AF26,"=19")+COUNTIF($AG26,"=31")+COUNTIF($AH26,"=15")+COUNTIF($AI26,"=15")+COUNTIF($AJ26,"=17")+COUNTIF($AK26,"=17")</f>
        <v>12</v>
      </c>
      <c r="CJ26" s="59">
        <f>COUNTIF($AL26,"=11")+COUNTIF($AM26,"=11")+COUNTIF($AN26,"=19")+COUNTIF($AO26,"=23")+COUNTIF($AP26,"=15")+COUNTIF($AQ26,"=15")+COUNTIF($AR26,"=19")+COUNTIF($AS26,"=17")+COUNTIF($AV26,"=12")+COUNTIF($AW26,"=12")</f>
        <v>10</v>
      </c>
      <c r="CK26" s="59">
        <f>COUNTIF($AX26,"=11")+COUNTIF($AY26,"=9")+COUNTIF($AZ26,"=15")+COUNTIF($BA26,"=16")+COUNTIF($BB26,"=8")+COUNTIF($BC26,"=10")+COUNTIF($BD26,"=10")+COUNTIF($BE26,"=8")+COUNTIF($BF26,"=10")+COUNTIF($BG26,"=11")</f>
        <v>10</v>
      </c>
      <c r="CL26" s="59">
        <f>COUNTIF($BH26,"=12")+COUNTIF($BI26,"=21")+COUNTIF($BJ26,"=23")+COUNTIF($BK26,"=16")+COUNTIF($BL26,"=10")+COUNTIF($BM26,"=12")+COUNTIF($BN26,"=12")+COUNTIF($BO26,"=15")+COUNTIF($BP26,"=8")+COUNTIF($BQ26,"=12")+COUNTIF($BR26,"=24")+COUNTIF($BS26,"=20")+COUNTIF($BT26,"=13")</f>
        <v>12</v>
      </c>
      <c r="CM26" s="59">
        <f>COUNTIF($BU26,"=12")+COUNTIF($BV26,"=11")+COUNTIF($BW26,"=13")+COUNTIF($BX26,"=11")+COUNTIF($BY26,"=11")+COUNTIF($BZ26,"=12")+COUNTIF($CA26,"=11")</f>
        <v>7</v>
      </c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6"/>
      <c r="EB26" s="86"/>
      <c r="EC26" s="86"/>
      <c r="ED26" s="86"/>
      <c r="EE26" s="86"/>
      <c r="EF26" s="85"/>
      <c r="EG26" s="85"/>
      <c r="EH26" s="85"/>
      <c r="EI26" s="85"/>
      <c r="EJ26" s="85"/>
    </row>
    <row r="27" spans="1:140" s="88" customFormat="1" x14ac:dyDescent="0.25">
      <c r="A27" s="164">
        <v>376080</v>
      </c>
      <c r="B27" s="86" t="s">
        <v>106</v>
      </c>
      <c r="C27" s="86" t="s">
        <v>2</v>
      </c>
      <c r="D27" s="122" t="s">
        <v>822</v>
      </c>
      <c r="E27" s="86" t="s">
        <v>23</v>
      </c>
      <c r="F27" s="86" t="s">
        <v>138</v>
      </c>
      <c r="G27" s="87">
        <v>42399.56527777778</v>
      </c>
      <c r="H27" s="88" t="s">
        <v>895</v>
      </c>
      <c r="I27" s="3" t="s">
        <v>921</v>
      </c>
      <c r="J27" s="87">
        <v>41277.888888888891</v>
      </c>
      <c r="K27" s="141">
        <f>+COUNTIF($Y27,"&gt;=18")+COUNTIF($AG27,"&gt;=31")+COUNTIF($AP27,"&lt;=15")+COUNTIF($AR27,"&gt;=19")+COUNTIF($BG27,"&gt;=11")+COUNTIF($BI27,"&lt;=21")+COUNTIF($BK27,"&gt;=17")+COUNTIF($BR27,"&gt;=24")+COUNTIF($CA27,"&lt;=11")</f>
        <v>9</v>
      </c>
      <c r="L27" s="142">
        <f>65-(+CH27+CI27+CJ27+CK27+CL27+CM27)</f>
        <v>3</v>
      </c>
      <c r="M27" s="100">
        <v>13</v>
      </c>
      <c r="N27" s="100">
        <v>24</v>
      </c>
      <c r="O27" s="100">
        <v>14</v>
      </c>
      <c r="P27" s="68">
        <v>11</v>
      </c>
      <c r="Q27" s="100">
        <v>11</v>
      </c>
      <c r="R27" s="100">
        <v>14</v>
      </c>
      <c r="S27" s="100">
        <v>12</v>
      </c>
      <c r="T27" s="100">
        <v>12</v>
      </c>
      <c r="U27" s="100">
        <v>12</v>
      </c>
      <c r="V27" s="100">
        <v>13</v>
      </c>
      <c r="W27" s="100">
        <v>13</v>
      </c>
      <c r="X27" s="100">
        <v>16</v>
      </c>
      <c r="Y27" s="131">
        <v>19</v>
      </c>
      <c r="Z27" s="111">
        <v>9</v>
      </c>
      <c r="AA27" s="111">
        <v>10</v>
      </c>
      <c r="AB27" s="100">
        <v>11</v>
      </c>
      <c r="AC27" s="100">
        <v>11</v>
      </c>
      <c r="AD27" s="100">
        <v>25</v>
      </c>
      <c r="AE27" s="100">
        <v>15</v>
      </c>
      <c r="AF27" s="100">
        <v>19</v>
      </c>
      <c r="AG27" s="118">
        <v>31</v>
      </c>
      <c r="AH27" s="100">
        <v>15</v>
      </c>
      <c r="AI27" s="100">
        <v>15</v>
      </c>
      <c r="AJ27" s="111">
        <v>17</v>
      </c>
      <c r="AK27" s="111">
        <v>17</v>
      </c>
      <c r="AL27" s="100">
        <v>11</v>
      </c>
      <c r="AM27" s="100">
        <v>11</v>
      </c>
      <c r="AN27" s="68">
        <v>19</v>
      </c>
      <c r="AO27" s="68">
        <v>23</v>
      </c>
      <c r="AP27" s="119">
        <v>15</v>
      </c>
      <c r="AQ27" s="118">
        <v>16</v>
      </c>
      <c r="AR27" s="118">
        <v>19</v>
      </c>
      <c r="AS27" s="68">
        <v>17</v>
      </c>
      <c r="AT27" s="111">
        <v>36</v>
      </c>
      <c r="AU27" s="100">
        <v>39</v>
      </c>
      <c r="AV27" s="68">
        <v>12</v>
      </c>
      <c r="AW27" s="68">
        <v>12</v>
      </c>
      <c r="AX27" s="68">
        <v>11</v>
      </c>
      <c r="AY27" s="68">
        <v>9</v>
      </c>
      <c r="AZ27" s="68">
        <v>15</v>
      </c>
      <c r="BA27" s="68">
        <v>16</v>
      </c>
      <c r="BB27" s="100">
        <v>8</v>
      </c>
      <c r="BC27" s="100">
        <v>10</v>
      </c>
      <c r="BD27" s="100">
        <v>10</v>
      </c>
      <c r="BE27" s="100">
        <v>8</v>
      </c>
      <c r="BF27" s="100">
        <v>10</v>
      </c>
      <c r="BG27" s="118">
        <v>11</v>
      </c>
      <c r="BH27" s="100">
        <v>12</v>
      </c>
      <c r="BI27" s="135">
        <v>21</v>
      </c>
      <c r="BJ27" s="100">
        <v>23</v>
      </c>
      <c r="BK27" s="118">
        <v>17</v>
      </c>
      <c r="BL27" s="100">
        <v>10</v>
      </c>
      <c r="BM27" s="100">
        <v>12</v>
      </c>
      <c r="BN27" s="100">
        <v>12</v>
      </c>
      <c r="BO27" s="100">
        <v>15</v>
      </c>
      <c r="BP27" s="100">
        <v>8</v>
      </c>
      <c r="BQ27" s="100">
        <v>12</v>
      </c>
      <c r="BR27" s="131">
        <v>24</v>
      </c>
      <c r="BS27" s="100">
        <v>20</v>
      </c>
      <c r="BT27" s="100">
        <v>13</v>
      </c>
      <c r="BU27" s="100">
        <v>12</v>
      </c>
      <c r="BV27" s="100">
        <v>11</v>
      </c>
      <c r="BW27" s="100">
        <v>13</v>
      </c>
      <c r="BX27" s="100">
        <v>11</v>
      </c>
      <c r="BY27" s="100">
        <v>11</v>
      </c>
      <c r="BZ27" s="100">
        <v>12</v>
      </c>
      <c r="CA27" s="119">
        <v>11</v>
      </c>
      <c r="CB27" s="148">
        <f>(2.71828^(-8.3291+4.4859*K27-2.1583*L27))/(1+(2.71828^(-8.3291+4.4859*K27-2.1583*L27)))</f>
        <v>0.99999999999213884</v>
      </c>
      <c r="CC27" s="64" t="s">
        <v>781</v>
      </c>
      <c r="CD27" s="86" t="s">
        <v>438</v>
      </c>
      <c r="CE27" s="86" t="s">
        <v>2</v>
      </c>
      <c r="CF27" s="86" t="s">
        <v>106</v>
      </c>
      <c r="CG27" s="86" t="s">
        <v>783</v>
      </c>
      <c r="CH27" s="59">
        <f>COUNTIF($M27,"=13")+COUNTIF($N27,"=24")+COUNTIF($O27,"=14")+COUNTIF($P27,"=11")+COUNTIF($Q27,"=11")+COUNTIF($R27,"=14")+COUNTIF($S27,"=12")+COUNTIF($T27,"=12")+COUNTIF($U27,"=12")+COUNTIF($V27,"=13")+COUNTIF($W27,"=13")+COUNTIF($X27,"=16")</f>
        <v>12</v>
      </c>
      <c r="CI27" s="59">
        <f>COUNTIF($Y27,"=18")+COUNTIF($Z27,"=9")+COUNTIF($AA27,"=10")+COUNTIF($AB27,"=11")+COUNTIF($AC27,"=11")+COUNTIF($AD27,"=25")+COUNTIF($AE27,"=15")+COUNTIF($AF27,"=19")+COUNTIF($AG27,"=31")+COUNTIF($AH27,"=15")+COUNTIF($AI27,"=15")+COUNTIF($AJ27,"=17")+COUNTIF($AK27,"=17")</f>
        <v>12</v>
      </c>
      <c r="CJ27" s="59">
        <f>COUNTIF($AL27,"=11")+COUNTIF($AM27,"=11")+COUNTIF($AN27,"=19")+COUNTIF($AO27,"=23")+COUNTIF($AP27,"=15")+COUNTIF($AQ27,"=15")+COUNTIF($AR27,"=19")+COUNTIF($AS27,"=17")+COUNTIF($AV27,"=12")+COUNTIF($AW27,"=12")</f>
        <v>9</v>
      </c>
      <c r="CK27" s="59">
        <f>COUNTIF($AX27,"=11")+COUNTIF($AY27,"=9")+COUNTIF($AZ27,"=15")+COUNTIF($BA27,"=16")+COUNTIF($BB27,"=8")+COUNTIF($BC27,"=10")+COUNTIF($BD27,"=10")+COUNTIF($BE27,"=8")+COUNTIF($BF27,"=10")+COUNTIF($BG27,"=11")</f>
        <v>10</v>
      </c>
      <c r="CL27" s="59">
        <f>COUNTIF($BH27,"=12")+COUNTIF($BI27,"=21")+COUNTIF($BJ27,"=23")+COUNTIF($BK27,"=16")+COUNTIF($BL27,"=10")+COUNTIF($BM27,"=12")+COUNTIF($BN27,"=12")+COUNTIF($BO27,"=15")+COUNTIF($BP27,"=8")+COUNTIF($BQ27,"=12")+COUNTIF($BR27,"=24")+COUNTIF($BS27,"=20")+COUNTIF($BT27,"=13")</f>
        <v>12</v>
      </c>
      <c r="CM27" s="59">
        <f>COUNTIF($BU27,"=12")+COUNTIF($BV27,"=11")+COUNTIF($BW27,"=13")+COUNTIF($BX27,"=11")+COUNTIF($BY27,"=11")+COUNTIF($BZ27,"=12")+COUNTIF($CA27,"=11")</f>
        <v>7</v>
      </c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6"/>
      <c r="EB27" s="86"/>
      <c r="EC27" s="86"/>
      <c r="ED27" s="86"/>
      <c r="EE27" s="86"/>
      <c r="EF27" s="86"/>
      <c r="EG27" s="86"/>
      <c r="EH27" s="86"/>
      <c r="EI27" s="86"/>
      <c r="EJ27" s="86"/>
    </row>
    <row r="28" spans="1:140" s="86" customFormat="1" x14ac:dyDescent="0.25">
      <c r="A28" s="163">
        <v>730068</v>
      </c>
      <c r="B28" s="88" t="s">
        <v>138</v>
      </c>
      <c r="C28" s="86" t="s">
        <v>2</v>
      </c>
      <c r="D28" s="122" t="s">
        <v>825</v>
      </c>
      <c r="E28" s="88"/>
      <c r="F28" s="88" t="s">
        <v>138</v>
      </c>
      <c r="G28" s="87">
        <v>43961</v>
      </c>
      <c r="H28" s="88" t="s">
        <v>902</v>
      </c>
      <c r="I28" s="3" t="s">
        <v>928</v>
      </c>
      <c r="J28" s="87">
        <v>41277.888888888891</v>
      </c>
      <c r="K28" s="141">
        <f>+COUNTIF($Y28,"&gt;=18")+COUNTIF($AG28,"&gt;=31")+COUNTIF($AP28,"&lt;=15")+COUNTIF($AR28,"&gt;=19")+COUNTIF($BG28,"&gt;=11")+COUNTIF($BI28,"&lt;=21")+COUNTIF($BK28,"&gt;=17")+COUNTIF($BR28,"&gt;=24")+COUNTIF($CA28,"&lt;=11")</f>
        <v>9</v>
      </c>
      <c r="L28" s="142">
        <f>65-(+CH28+CI28+CJ28+CK28+CL28+CM28)</f>
        <v>3</v>
      </c>
      <c r="M28" s="89">
        <v>13</v>
      </c>
      <c r="N28" s="89">
        <v>24</v>
      </c>
      <c r="O28" s="89">
        <v>14</v>
      </c>
      <c r="P28" s="89">
        <v>11</v>
      </c>
      <c r="Q28" s="43">
        <v>11</v>
      </c>
      <c r="R28" s="43">
        <v>14</v>
      </c>
      <c r="S28" s="89">
        <v>12</v>
      </c>
      <c r="T28" s="89">
        <v>12</v>
      </c>
      <c r="U28" s="89">
        <v>12</v>
      </c>
      <c r="V28" s="89">
        <v>13</v>
      </c>
      <c r="W28" s="89">
        <v>13</v>
      </c>
      <c r="X28" s="28">
        <v>16</v>
      </c>
      <c r="Y28" s="131">
        <v>19</v>
      </c>
      <c r="Z28" s="123">
        <v>9</v>
      </c>
      <c r="AA28" s="123">
        <v>10</v>
      </c>
      <c r="AB28" s="89">
        <v>11</v>
      </c>
      <c r="AC28" s="89">
        <v>11</v>
      </c>
      <c r="AD28" s="89">
        <v>25</v>
      </c>
      <c r="AE28" s="89">
        <v>15</v>
      </c>
      <c r="AF28" s="89">
        <v>19</v>
      </c>
      <c r="AG28" s="118">
        <v>31</v>
      </c>
      <c r="AH28" s="34">
        <v>15</v>
      </c>
      <c r="AI28" s="34">
        <v>15</v>
      </c>
      <c r="AJ28" s="123">
        <v>17</v>
      </c>
      <c r="AK28" s="123">
        <v>17</v>
      </c>
      <c r="AL28" s="89">
        <v>11</v>
      </c>
      <c r="AM28" s="89">
        <v>11</v>
      </c>
      <c r="AN28" s="43">
        <v>19</v>
      </c>
      <c r="AO28" s="43">
        <v>23</v>
      </c>
      <c r="AP28" s="119">
        <v>15</v>
      </c>
      <c r="AQ28" s="89">
        <v>15</v>
      </c>
      <c r="AR28" s="118">
        <v>19</v>
      </c>
      <c r="AS28" s="89">
        <v>17</v>
      </c>
      <c r="AT28" s="123">
        <v>36</v>
      </c>
      <c r="AU28" s="34">
        <v>38</v>
      </c>
      <c r="AV28" s="89">
        <v>12</v>
      </c>
      <c r="AW28" s="89">
        <v>12</v>
      </c>
      <c r="AX28" s="89">
        <v>11</v>
      </c>
      <c r="AY28" s="89">
        <v>9</v>
      </c>
      <c r="AZ28" s="43">
        <v>15</v>
      </c>
      <c r="BA28" s="43">
        <v>16</v>
      </c>
      <c r="BB28" s="89">
        <v>8</v>
      </c>
      <c r="BC28" s="89">
        <v>10</v>
      </c>
      <c r="BD28" s="89">
        <v>10</v>
      </c>
      <c r="BE28" s="89">
        <v>8</v>
      </c>
      <c r="BF28" s="89">
        <v>10</v>
      </c>
      <c r="BG28" s="118">
        <v>11</v>
      </c>
      <c r="BH28" s="89">
        <v>12</v>
      </c>
      <c r="BI28" s="135">
        <v>21</v>
      </c>
      <c r="BJ28" s="135">
        <v>21</v>
      </c>
      <c r="BK28" s="118">
        <v>17</v>
      </c>
      <c r="BL28" s="89">
        <v>10</v>
      </c>
      <c r="BM28" s="89">
        <v>12</v>
      </c>
      <c r="BN28" s="89">
        <v>12</v>
      </c>
      <c r="BO28" s="89">
        <v>15</v>
      </c>
      <c r="BP28" s="89">
        <v>8</v>
      </c>
      <c r="BQ28" s="89">
        <v>12</v>
      </c>
      <c r="BR28" s="131">
        <v>24</v>
      </c>
      <c r="BS28" s="89">
        <v>20</v>
      </c>
      <c r="BT28" s="89">
        <v>13</v>
      </c>
      <c r="BU28" s="89">
        <v>12</v>
      </c>
      <c r="BV28" s="89">
        <v>11</v>
      </c>
      <c r="BW28" s="89">
        <v>13</v>
      </c>
      <c r="BX28" s="89">
        <v>11</v>
      </c>
      <c r="BY28" s="89">
        <v>11</v>
      </c>
      <c r="BZ28" s="89">
        <v>12</v>
      </c>
      <c r="CA28" s="119">
        <v>11</v>
      </c>
      <c r="CB28" s="148">
        <f>(2.71828^(-8.3291+4.4859*K28-2.1583*L28))/(1+(2.71828^(-8.3291+4.4859*K28-2.1583*L28)))</f>
        <v>0.99999999999213884</v>
      </c>
      <c r="CC28" s="64" t="s">
        <v>781</v>
      </c>
      <c r="CD28" s="88"/>
      <c r="CE28" s="88"/>
      <c r="CF28" s="88"/>
      <c r="CG28" s="88"/>
      <c r="CH28" s="59">
        <f>COUNTIF($M28,"=13")+COUNTIF($N28,"=24")+COUNTIF($O28,"=14")+COUNTIF($P28,"=11")+COUNTIF($Q28,"=11")+COUNTIF($R28,"=14")+COUNTIF($S28,"=12")+COUNTIF($T28,"=12")+COUNTIF($U28,"=12")+COUNTIF($V28,"=13")+COUNTIF($W28,"=13")+COUNTIF($X28,"=16")</f>
        <v>12</v>
      </c>
      <c r="CI28" s="59">
        <f>COUNTIF($Y28,"=18")+COUNTIF($Z28,"=9")+COUNTIF($AA28,"=10")+COUNTIF($AB28,"=11")+COUNTIF($AC28,"=11")+COUNTIF($AD28,"=25")+COUNTIF($AE28,"=15")+COUNTIF($AF28,"=19")+COUNTIF($AG28,"=31")+COUNTIF($AH28,"=15")+COUNTIF($AI28,"=15")+COUNTIF($AJ28,"=17")+COUNTIF($AK28,"=17")</f>
        <v>12</v>
      </c>
      <c r="CJ28" s="59">
        <f>COUNTIF($AL28,"=11")+COUNTIF($AM28,"=11")+COUNTIF($AN28,"=19")+COUNTIF($AO28,"=23")+COUNTIF($AP28,"=15")+COUNTIF($AQ28,"=15")+COUNTIF($AR28,"=19")+COUNTIF($AS28,"=17")+COUNTIF($AV28,"=12")+COUNTIF($AW28,"=12")</f>
        <v>10</v>
      </c>
      <c r="CK28" s="59">
        <f>COUNTIF($AX28,"=11")+COUNTIF($AY28,"=9")+COUNTIF($AZ28,"=15")+COUNTIF($BA28,"=16")+COUNTIF($BB28,"=8")+COUNTIF($BC28,"=10")+COUNTIF($BD28,"=10")+COUNTIF($BE28,"=8")+COUNTIF($BF28,"=10")+COUNTIF($BG28,"=11")</f>
        <v>10</v>
      </c>
      <c r="CL28" s="59">
        <f>COUNTIF($BH28,"=12")+COUNTIF($BI28,"=21")+COUNTIF($BJ28,"=23")+COUNTIF($BK28,"=16")+COUNTIF($BL28,"=10")+COUNTIF($BM28,"=12")+COUNTIF($BN28,"=12")+COUNTIF($BO28,"=15")+COUNTIF($BP28,"=8")+COUNTIF($BQ28,"=12")+COUNTIF($BR28,"=24")+COUNTIF($BS28,"=20")+COUNTIF($BT28,"=13")</f>
        <v>11</v>
      </c>
      <c r="CM28" s="59">
        <f>COUNTIF($BU28,"=12")+COUNTIF($BV28,"=11")+COUNTIF($BW28,"=13")+COUNTIF($BX28,"=11")+COUNTIF($BY28,"=11")+COUNTIF($BZ28,"=12")+COUNTIF($CA28,"=11")</f>
        <v>7</v>
      </c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</row>
    <row r="29" spans="1:140" s="86" customFormat="1" x14ac:dyDescent="0.25">
      <c r="A29" s="163">
        <v>866588</v>
      </c>
      <c r="B29" s="49" t="s">
        <v>307</v>
      </c>
      <c r="C29" s="86" t="s">
        <v>2</v>
      </c>
      <c r="D29" s="122" t="s">
        <v>823</v>
      </c>
      <c r="F29" s="88" t="s">
        <v>138</v>
      </c>
      <c r="G29" s="87">
        <v>43961</v>
      </c>
      <c r="H29" s="88" t="s">
        <v>894</v>
      </c>
      <c r="I29" s="3" t="s">
        <v>920</v>
      </c>
      <c r="J29" s="87">
        <v>41277.888888888891</v>
      </c>
      <c r="K29" s="141">
        <f>+COUNTIF($Y29,"&gt;=18")+COUNTIF($AG29,"&gt;=31")+COUNTIF($AP29,"&lt;=15")+COUNTIF($AR29,"&gt;=19")+COUNTIF($BG29,"&gt;=11")+COUNTIF($BI29,"&lt;=21")+COUNTIF($BK29,"&gt;=17")+COUNTIF($BR29,"&gt;=24")+COUNTIF($CA29,"&lt;=11")</f>
        <v>9</v>
      </c>
      <c r="L29" s="142">
        <f>65-(+CH29+CI29+CJ29+CK29+CL29+CM29)</f>
        <v>3</v>
      </c>
      <c r="M29" s="159">
        <v>13</v>
      </c>
      <c r="N29" s="89">
        <v>24</v>
      </c>
      <c r="O29" s="159">
        <v>14</v>
      </c>
      <c r="P29" s="159">
        <v>11</v>
      </c>
      <c r="Q29" s="34">
        <v>11</v>
      </c>
      <c r="R29" s="34">
        <v>14</v>
      </c>
      <c r="S29" s="159">
        <v>12</v>
      </c>
      <c r="T29" s="159">
        <v>12</v>
      </c>
      <c r="U29" s="159">
        <v>12</v>
      </c>
      <c r="V29" s="89">
        <v>13</v>
      </c>
      <c r="W29" s="159">
        <v>13</v>
      </c>
      <c r="X29" s="6">
        <v>16</v>
      </c>
      <c r="Y29" s="161">
        <v>19</v>
      </c>
      <c r="Z29" s="123">
        <v>9</v>
      </c>
      <c r="AA29" s="123">
        <v>10</v>
      </c>
      <c r="AB29" s="159">
        <v>11</v>
      </c>
      <c r="AC29" s="159">
        <v>11</v>
      </c>
      <c r="AD29" s="89">
        <v>25</v>
      </c>
      <c r="AE29" s="159">
        <v>15</v>
      </c>
      <c r="AF29" s="159">
        <v>19</v>
      </c>
      <c r="AG29" s="133">
        <v>31</v>
      </c>
      <c r="AH29" s="34">
        <v>15</v>
      </c>
      <c r="AI29" s="34">
        <v>15</v>
      </c>
      <c r="AJ29" s="123">
        <v>17</v>
      </c>
      <c r="AK29" s="123">
        <v>17</v>
      </c>
      <c r="AL29" s="89">
        <v>11</v>
      </c>
      <c r="AM29" s="89">
        <v>11</v>
      </c>
      <c r="AN29" s="34">
        <v>19</v>
      </c>
      <c r="AO29" s="34">
        <v>23</v>
      </c>
      <c r="AP29" s="119">
        <v>15</v>
      </c>
      <c r="AQ29" s="89">
        <v>15</v>
      </c>
      <c r="AR29" s="133">
        <v>19</v>
      </c>
      <c r="AS29" s="159">
        <v>17</v>
      </c>
      <c r="AT29" s="6">
        <v>36</v>
      </c>
      <c r="AU29" s="6">
        <v>39</v>
      </c>
      <c r="AV29" s="159">
        <v>12</v>
      </c>
      <c r="AW29" s="159">
        <v>12</v>
      </c>
      <c r="AX29" s="159">
        <v>11</v>
      </c>
      <c r="AY29" s="159">
        <v>9</v>
      </c>
      <c r="AZ29" s="34">
        <v>15</v>
      </c>
      <c r="BA29" s="34">
        <v>16</v>
      </c>
      <c r="BB29" s="159">
        <v>8</v>
      </c>
      <c r="BC29" s="159">
        <v>10</v>
      </c>
      <c r="BD29" s="159">
        <v>10</v>
      </c>
      <c r="BE29" s="159">
        <v>8</v>
      </c>
      <c r="BF29" s="159">
        <v>10</v>
      </c>
      <c r="BG29" s="133">
        <v>11</v>
      </c>
      <c r="BH29" s="159">
        <v>12</v>
      </c>
      <c r="BI29" s="160">
        <v>21</v>
      </c>
      <c r="BJ29" s="34">
        <v>23</v>
      </c>
      <c r="BK29" s="133">
        <v>17</v>
      </c>
      <c r="BL29" s="159">
        <v>10</v>
      </c>
      <c r="BM29" s="159">
        <v>12</v>
      </c>
      <c r="BN29" s="159">
        <v>12</v>
      </c>
      <c r="BO29" s="189">
        <v>13</v>
      </c>
      <c r="BP29" s="159">
        <v>8</v>
      </c>
      <c r="BQ29" s="159">
        <v>12</v>
      </c>
      <c r="BR29" s="161">
        <v>24</v>
      </c>
      <c r="BS29" s="159">
        <v>20</v>
      </c>
      <c r="BT29" s="159">
        <v>13</v>
      </c>
      <c r="BU29" s="159">
        <v>12</v>
      </c>
      <c r="BV29" s="159">
        <v>11</v>
      </c>
      <c r="BW29" s="159">
        <v>13</v>
      </c>
      <c r="BX29" s="159">
        <v>11</v>
      </c>
      <c r="BY29" s="159">
        <v>11</v>
      </c>
      <c r="BZ29" s="159">
        <v>12</v>
      </c>
      <c r="CA29" s="162">
        <v>11</v>
      </c>
      <c r="CB29" s="148">
        <f>(2.71828^(-8.3291+4.4859*K29-2.1583*L29))/(1+(2.71828^(-8.3291+4.4859*K29-2.1583*L29)))</f>
        <v>0.99999999999213884</v>
      </c>
      <c r="CC29" s="64" t="s">
        <v>781</v>
      </c>
      <c r="CD29" s="49"/>
      <c r="CE29" s="49"/>
      <c r="CF29" s="49"/>
      <c r="CG29" s="49"/>
      <c r="CH29" s="59">
        <f>COUNTIF($M29,"=13")+COUNTIF($N29,"=24")+COUNTIF($O29,"=14")+COUNTIF($P29,"=11")+COUNTIF($Q29,"=11")+COUNTIF($R29,"=14")+COUNTIF($S29,"=12")+COUNTIF($T29,"=12")+COUNTIF($U29,"=12")+COUNTIF($V29,"=13")+COUNTIF($W29,"=13")+COUNTIF($X29,"=16")</f>
        <v>12</v>
      </c>
      <c r="CI29" s="59">
        <f>COUNTIF($Y29,"=18")+COUNTIF($Z29,"=9")+COUNTIF($AA29,"=10")+COUNTIF($AB29,"=11")+COUNTIF($AC29,"=11")+COUNTIF($AD29,"=25")+COUNTIF($AE29,"=15")+COUNTIF($AF29,"=19")+COUNTIF($AG29,"=31")+COUNTIF($AH29,"=15")+COUNTIF($AI29,"=15")+COUNTIF($AJ29,"=17")+COUNTIF($AK29,"=17")</f>
        <v>12</v>
      </c>
      <c r="CJ29" s="59">
        <f>COUNTIF($AL29,"=11")+COUNTIF($AM29,"=11")+COUNTIF($AN29,"=19")+COUNTIF($AO29,"=23")+COUNTIF($AP29,"=15")+COUNTIF($AQ29,"=15")+COUNTIF($AR29,"=19")+COUNTIF($AS29,"=17")+COUNTIF($AV29,"=12")+COUNTIF($AW29,"=12")</f>
        <v>10</v>
      </c>
      <c r="CK29" s="59">
        <f>COUNTIF($AX29,"=11")+COUNTIF($AY29,"=9")+COUNTIF($AZ29,"=15")+COUNTIF($BA29,"=16")+COUNTIF($BB29,"=8")+COUNTIF($BC29,"=10")+COUNTIF($BD29,"=10")+COUNTIF($BE29,"=8")+COUNTIF($BF29,"=10")+COUNTIF($BG29,"=11")</f>
        <v>10</v>
      </c>
      <c r="CL29" s="59">
        <f>COUNTIF($BH29,"=12")+COUNTIF($BI29,"=21")+COUNTIF($BJ29,"=23")+COUNTIF($BK29,"=16")+COUNTIF($BL29,"=10")+COUNTIF($BM29,"=12")+COUNTIF($BN29,"=12")+COUNTIF($BO29,"=15")+COUNTIF($BP29,"=8")+COUNTIF($BQ29,"=12")+COUNTIF($BR29,"=24")+COUNTIF($BS29,"=20")+COUNTIF($BT29,"=13")</f>
        <v>11</v>
      </c>
      <c r="CM29" s="59">
        <f>COUNTIF($BU29,"=12")+COUNTIF($BV29,"=11")+COUNTIF($BW29,"=13")+COUNTIF($BX29,"=11")+COUNTIF($BY29,"=11")+COUNTIF($BZ29,"=12")+COUNTIF($CA29,"=11")</f>
        <v>7</v>
      </c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85"/>
      <c r="DL29" s="85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85"/>
      <c r="DY29" s="85"/>
      <c r="DZ29" s="85"/>
    </row>
    <row r="30" spans="1:140" s="86" customFormat="1" x14ac:dyDescent="0.25">
      <c r="A30" s="167">
        <v>107869</v>
      </c>
      <c r="B30" s="46" t="s">
        <v>138</v>
      </c>
      <c r="C30" s="86" t="s">
        <v>2</v>
      </c>
      <c r="D30" s="122" t="s">
        <v>831</v>
      </c>
      <c r="E30" s="29" t="s">
        <v>23</v>
      </c>
      <c r="F30" s="10" t="s">
        <v>307</v>
      </c>
      <c r="G30" s="75">
        <v>41522.202777777777</v>
      </c>
      <c r="H30" s="88" t="s">
        <v>883</v>
      </c>
      <c r="I30" s="3" t="s">
        <v>909</v>
      </c>
      <c r="J30" s="75">
        <v>41277.888888888891</v>
      </c>
      <c r="K30" s="141">
        <f>+COUNTIF($Y30,"&gt;=18")+COUNTIF($AG30,"&gt;=31")+COUNTIF($AP30,"&lt;=15")+COUNTIF($AR30,"&gt;=19")+COUNTIF($BG30,"&gt;=11")+COUNTIF($BI30,"&lt;=21")+COUNTIF($BK30,"&gt;=17")+COUNTIF($BR30,"&gt;=24")+COUNTIF($CA30,"&lt;=11")</f>
        <v>9</v>
      </c>
      <c r="L30" s="142">
        <f>65-(+CH30+CI30+CJ30+CK30+CL30+CM30)</f>
        <v>4</v>
      </c>
      <c r="M30" s="6">
        <v>13</v>
      </c>
      <c r="N30" s="28">
        <v>24</v>
      </c>
      <c r="O30" s="6">
        <v>14</v>
      </c>
      <c r="P30" s="6">
        <v>11</v>
      </c>
      <c r="Q30" s="6">
        <v>11</v>
      </c>
      <c r="R30" s="6">
        <v>14</v>
      </c>
      <c r="S30" s="6">
        <v>12</v>
      </c>
      <c r="T30" s="6">
        <v>12</v>
      </c>
      <c r="U30" s="28">
        <v>12</v>
      </c>
      <c r="V30" s="28">
        <v>13</v>
      </c>
      <c r="W30" s="6">
        <v>13</v>
      </c>
      <c r="X30" s="6">
        <v>16</v>
      </c>
      <c r="Y30" s="133">
        <v>18</v>
      </c>
      <c r="Z30" s="106">
        <v>9</v>
      </c>
      <c r="AA30" s="106">
        <v>10</v>
      </c>
      <c r="AB30" s="6">
        <v>11</v>
      </c>
      <c r="AC30" s="6">
        <v>11</v>
      </c>
      <c r="AD30" s="28">
        <v>25</v>
      </c>
      <c r="AE30" s="6">
        <v>15</v>
      </c>
      <c r="AF30" s="6">
        <v>19</v>
      </c>
      <c r="AG30" s="133">
        <v>31</v>
      </c>
      <c r="AH30" s="6">
        <v>15</v>
      </c>
      <c r="AI30" s="6">
        <v>15</v>
      </c>
      <c r="AJ30" s="205">
        <v>16</v>
      </c>
      <c r="AK30" s="6">
        <v>17</v>
      </c>
      <c r="AL30" s="28">
        <v>11</v>
      </c>
      <c r="AM30" s="6">
        <v>11</v>
      </c>
      <c r="AN30" s="6">
        <v>19</v>
      </c>
      <c r="AO30" s="6">
        <v>23</v>
      </c>
      <c r="AP30" s="119">
        <v>15</v>
      </c>
      <c r="AQ30" s="28">
        <v>15</v>
      </c>
      <c r="AR30" s="118">
        <v>19</v>
      </c>
      <c r="AS30" s="28">
        <v>17</v>
      </c>
      <c r="AT30" s="6">
        <v>38</v>
      </c>
      <c r="AU30" s="106">
        <v>39</v>
      </c>
      <c r="AV30" s="134">
        <v>11</v>
      </c>
      <c r="AW30" s="6">
        <v>12</v>
      </c>
      <c r="AX30" s="6">
        <v>11</v>
      </c>
      <c r="AY30" s="6">
        <v>9</v>
      </c>
      <c r="AZ30" s="6">
        <v>15</v>
      </c>
      <c r="BA30" s="6">
        <v>16</v>
      </c>
      <c r="BB30" s="6">
        <v>8</v>
      </c>
      <c r="BC30" s="6">
        <v>10</v>
      </c>
      <c r="BD30" s="6">
        <v>10</v>
      </c>
      <c r="BE30" s="6">
        <v>8</v>
      </c>
      <c r="BF30" s="6">
        <v>10</v>
      </c>
      <c r="BG30" s="133">
        <v>11</v>
      </c>
      <c r="BH30" s="6">
        <v>12</v>
      </c>
      <c r="BI30" s="160">
        <v>21</v>
      </c>
      <c r="BJ30" s="6">
        <v>23</v>
      </c>
      <c r="BK30" s="133">
        <v>17</v>
      </c>
      <c r="BL30" s="187">
        <v>11</v>
      </c>
      <c r="BM30" s="6">
        <v>12</v>
      </c>
      <c r="BN30" s="6">
        <v>12</v>
      </c>
      <c r="BO30" s="28">
        <v>15</v>
      </c>
      <c r="BP30" s="6">
        <v>8</v>
      </c>
      <c r="BQ30" s="28">
        <v>12</v>
      </c>
      <c r="BR30" s="161">
        <v>24</v>
      </c>
      <c r="BS30" s="6">
        <v>20</v>
      </c>
      <c r="BT30" s="6">
        <v>13</v>
      </c>
      <c r="BU30" s="6">
        <v>12</v>
      </c>
      <c r="BV30" s="6">
        <v>11</v>
      </c>
      <c r="BW30" s="6">
        <v>13</v>
      </c>
      <c r="BX30" s="6">
        <v>11</v>
      </c>
      <c r="BY30" s="6">
        <v>11</v>
      </c>
      <c r="BZ30" s="6">
        <v>12</v>
      </c>
      <c r="CA30" s="162">
        <v>11</v>
      </c>
      <c r="CB30" s="148">
        <f>(2.71828^(-8.3291+4.4859*K30-2.1583*L30))/(1+(2.71828^(-8.3291+4.4859*K30-2.1583*L30)))</f>
        <v>0.99999999993195043</v>
      </c>
      <c r="CC30" s="64" t="s">
        <v>781</v>
      </c>
      <c r="CD30" s="49" t="s">
        <v>117</v>
      </c>
      <c r="CE30" s="14" t="s">
        <v>502</v>
      </c>
      <c r="CF30" s="49" t="s">
        <v>138</v>
      </c>
      <c r="CG30" s="33"/>
      <c r="CH30" s="59">
        <f>COUNTIF($M30,"=13")+COUNTIF($N30,"=24")+COUNTIF($O30,"=14")+COUNTIF($P30,"=11")+COUNTIF($Q30,"=11")+COUNTIF($R30,"=14")+COUNTIF($S30,"=12")+COUNTIF($T30,"=12")+COUNTIF($U30,"=12")+COUNTIF($V30,"=13")+COUNTIF($W30,"=13")+COUNTIF($X30,"=16")</f>
        <v>12</v>
      </c>
      <c r="CI30" s="59">
        <f>COUNTIF($Y30,"=18")+COUNTIF($Z30,"=9")+COUNTIF($AA30,"=10")+COUNTIF($AB30,"=11")+COUNTIF($AC30,"=11")+COUNTIF($AD30,"=25")+COUNTIF($AE30,"=15")+COUNTIF($AF30,"=19")+COUNTIF($AG30,"=31")+COUNTIF($AH30,"=15")+COUNTIF($AI30,"=15")+COUNTIF($AJ30,"=17")+COUNTIF($AK30,"=17")</f>
        <v>12</v>
      </c>
      <c r="CJ30" s="59">
        <f>COUNTIF($AL30,"=11")+COUNTIF($AM30,"=11")+COUNTIF($AN30,"=19")+COUNTIF($AO30,"=23")+COUNTIF($AP30,"=15")+COUNTIF($AQ30,"=15")+COUNTIF($AR30,"=19")+COUNTIF($AS30,"=17")+COUNTIF($AV30,"=12")+COUNTIF($AW30,"=12")</f>
        <v>9</v>
      </c>
      <c r="CK30" s="59">
        <f>COUNTIF($AX30,"=11")+COUNTIF($AY30,"=9")+COUNTIF($AZ30,"=15")+COUNTIF($BA30,"=16")+COUNTIF($BB30,"=8")+COUNTIF($BC30,"=10")+COUNTIF($BD30,"=10")+COUNTIF($BE30,"=8")+COUNTIF($BF30,"=10")+COUNTIF($BG30,"=11")</f>
        <v>10</v>
      </c>
      <c r="CL30" s="59">
        <f>COUNTIF($BH30,"=12")+COUNTIF($BI30,"=21")+COUNTIF($BJ30,"=23")+COUNTIF($BK30,"=16")+COUNTIF($BL30,"=10")+COUNTIF($BM30,"=12")+COUNTIF($BN30,"=12")+COUNTIF($BO30,"=15")+COUNTIF($BP30,"=8")+COUNTIF($BQ30,"=12")+COUNTIF($BR30,"=24")+COUNTIF($BS30,"=20")+COUNTIF($BT30,"=13")</f>
        <v>11</v>
      </c>
      <c r="CM30" s="59">
        <f>COUNTIF($BU30,"=12")+COUNTIF($BV30,"=11")+COUNTIF($BW30,"=13")+COUNTIF($BX30,"=11")+COUNTIF($BY30,"=11")+COUNTIF($BZ30,"=12")+COUNTIF($CA30,"=11")</f>
        <v>7</v>
      </c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  <c r="DK30" s="85"/>
      <c r="DL30" s="85"/>
      <c r="DM30" s="85"/>
      <c r="DN30" s="85"/>
      <c r="DO30" s="85"/>
      <c r="DP30" s="85"/>
      <c r="DQ30" s="85"/>
      <c r="DR30" s="85"/>
      <c r="DS30" s="85"/>
      <c r="DT30" s="85"/>
      <c r="DU30" s="85"/>
      <c r="DV30" s="85"/>
      <c r="DW30" s="85"/>
      <c r="DX30" s="85"/>
      <c r="DY30" s="85"/>
      <c r="DZ30" s="85"/>
      <c r="EA30" s="85"/>
      <c r="EB30" s="85"/>
      <c r="EC30" s="85"/>
      <c r="ED30" s="85"/>
      <c r="EE30" s="85"/>
    </row>
    <row r="31" spans="1:140" s="86" customFormat="1" x14ac:dyDescent="0.25">
      <c r="A31" s="168">
        <v>227854</v>
      </c>
      <c r="B31" s="24" t="s">
        <v>290</v>
      </c>
      <c r="C31" s="86" t="s">
        <v>2</v>
      </c>
      <c r="D31" s="122" t="s">
        <v>828</v>
      </c>
      <c r="E31" s="14" t="s">
        <v>23</v>
      </c>
      <c r="F31" s="10" t="s">
        <v>307</v>
      </c>
      <c r="G31" s="87">
        <v>41522.202777777777</v>
      </c>
      <c r="H31" s="88" t="s">
        <v>890</v>
      </c>
      <c r="I31" s="3" t="s">
        <v>916</v>
      </c>
      <c r="J31" s="87">
        <v>41277.888888888891</v>
      </c>
      <c r="K31" s="141">
        <f>+COUNTIF($Y31,"&gt;=18")+COUNTIF($AG31,"&gt;=31")+COUNTIF($AP31,"&lt;=15")+COUNTIF($AR31,"&gt;=19")+COUNTIF($BG31,"&gt;=11")+COUNTIF($BI31,"&lt;=21")+COUNTIF($BK31,"&gt;=17")+COUNTIF($BR31,"&gt;=24")+COUNTIF($CA31,"&lt;=11")</f>
        <v>9</v>
      </c>
      <c r="L31" s="142">
        <f>65-(+CH31+CI31+CJ31+CK31+CL31+CM31)</f>
        <v>4</v>
      </c>
      <c r="M31" s="62">
        <v>13</v>
      </c>
      <c r="N31" s="62">
        <v>24</v>
      </c>
      <c r="O31" s="62">
        <v>14</v>
      </c>
      <c r="P31" s="188">
        <v>12</v>
      </c>
      <c r="Q31" s="62">
        <v>11</v>
      </c>
      <c r="R31" s="62">
        <v>14</v>
      </c>
      <c r="S31" s="62">
        <v>12</v>
      </c>
      <c r="T31" s="62">
        <v>12</v>
      </c>
      <c r="U31" s="62">
        <v>12</v>
      </c>
      <c r="V31" s="62">
        <v>13</v>
      </c>
      <c r="W31" s="62">
        <v>13</v>
      </c>
      <c r="X31" s="62">
        <v>16</v>
      </c>
      <c r="Y31" s="161">
        <v>19</v>
      </c>
      <c r="Z31" s="125">
        <v>9</v>
      </c>
      <c r="AA31" s="125">
        <v>10</v>
      </c>
      <c r="AB31" s="62">
        <v>11</v>
      </c>
      <c r="AC31" s="62">
        <v>11</v>
      </c>
      <c r="AD31" s="62">
        <v>25</v>
      </c>
      <c r="AE31" s="62">
        <v>15</v>
      </c>
      <c r="AF31" s="62">
        <v>19</v>
      </c>
      <c r="AG31" s="133">
        <v>31</v>
      </c>
      <c r="AH31" s="62">
        <v>15</v>
      </c>
      <c r="AI31" s="62">
        <v>15</v>
      </c>
      <c r="AJ31" s="125">
        <v>17</v>
      </c>
      <c r="AK31" s="125">
        <v>17</v>
      </c>
      <c r="AL31" s="62">
        <v>11</v>
      </c>
      <c r="AM31" s="62">
        <v>11</v>
      </c>
      <c r="AN31" s="62">
        <v>19</v>
      </c>
      <c r="AO31" s="62">
        <v>23</v>
      </c>
      <c r="AP31" s="162">
        <v>15</v>
      </c>
      <c r="AQ31" s="62">
        <v>15</v>
      </c>
      <c r="AR31" s="133">
        <v>19</v>
      </c>
      <c r="AS31" s="133">
        <v>18</v>
      </c>
      <c r="AT31" s="62">
        <v>35</v>
      </c>
      <c r="AU31" s="125">
        <v>38</v>
      </c>
      <c r="AV31" s="62">
        <v>12</v>
      </c>
      <c r="AW31" s="62">
        <v>12</v>
      </c>
      <c r="AX31" s="62">
        <v>11</v>
      </c>
      <c r="AY31" s="62">
        <v>9</v>
      </c>
      <c r="AZ31" s="62">
        <v>15</v>
      </c>
      <c r="BA31" s="62">
        <v>16</v>
      </c>
      <c r="BB31" s="62">
        <v>8</v>
      </c>
      <c r="BC31" s="62">
        <v>10</v>
      </c>
      <c r="BD31" s="62">
        <v>10</v>
      </c>
      <c r="BE31" s="62">
        <v>8</v>
      </c>
      <c r="BF31" s="62">
        <v>10</v>
      </c>
      <c r="BG31" s="133">
        <v>11</v>
      </c>
      <c r="BH31" s="62">
        <v>12</v>
      </c>
      <c r="BI31" s="160">
        <v>21</v>
      </c>
      <c r="BJ31" s="62">
        <v>23</v>
      </c>
      <c r="BK31" s="133">
        <v>17</v>
      </c>
      <c r="BL31" s="62">
        <v>10</v>
      </c>
      <c r="BM31" s="62">
        <v>12</v>
      </c>
      <c r="BN31" s="62">
        <v>12</v>
      </c>
      <c r="BO31" s="62">
        <v>15</v>
      </c>
      <c r="BP31" s="62">
        <v>8</v>
      </c>
      <c r="BQ31" s="62">
        <v>12</v>
      </c>
      <c r="BR31" s="161">
        <v>24</v>
      </c>
      <c r="BS31" s="62">
        <v>20</v>
      </c>
      <c r="BT31" s="62">
        <v>13</v>
      </c>
      <c r="BU31" s="62">
        <v>12</v>
      </c>
      <c r="BV31" s="62">
        <v>11</v>
      </c>
      <c r="BW31" s="62">
        <v>13</v>
      </c>
      <c r="BX31" s="62">
        <v>11</v>
      </c>
      <c r="BY31" s="62">
        <v>11</v>
      </c>
      <c r="BZ31" s="62">
        <v>12</v>
      </c>
      <c r="CA31" s="162">
        <v>11</v>
      </c>
      <c r="CB31" s="148">
        <f>(2.71828^(-8.3291+4.4859*K31-2.1583*L31))/(1+(2.71828^(-8.3291+4.4859*K31-2.1583*L31)))</f>
        <v>0.99999999993195043</v>
      </c>
      <c r="CC31" s="64" t="s">
        <v>781</v>
      </c>
      <c r="CD31" s="103" t="s">
        <v>53</v>
      </c>
      <c r="CE31" s="14" t="s">
        <v>598</v>
      </c>
      <c r="CF31" s="103" t="s">
        <v>138</v>
      </c>
      <c r="CG31" s="5"/>
      <c r="CH31" s="59">
        <f>COUNTIF($M31,"=13")+COUNTIF($N31,"=24")+COUNTIF($O31,"=14")+COUNTIF($P31,"=11")+COUNTIF($Q31,"=11")+COUNTIF($R31,"=14")+COUNTIF($S31,"=12")+COUNTIF($T31,"=12")+COUNTIF($U31,"=12")+COUNTIF($V31,"=13")+COUNTIF($W31,"=13")+COUNTIF($X31,"=16")</f>
        <v>11</v>
      </c>
      <c r="CI31" s="59">
        <f>COUNTIF($Y31,"=18")+COUNTIF($Z31,"=9")+COUNTIF($AA31,"=10")+COUNTIF($AB31,"=11")+COUNTIF($AC31,"=11")+COUNTIF($AD31,"=25")+COUNTIF($AE31,"=15")+COUNTIF($AF31,"=19")+COUNTIF($AG31,"=31")+COUNTIF($AH31,"=15")+COUNTIF($AI31,"=15")+COUNTIF($AJ31,"=17")+COUNTIF($AK31,"=17")</f>
        <v>12</v>
      </c>
      <c r="CJ31" s="59">
        <f>COUNTIF($AL31,"=11")+COUNTIF($AM31,"=11")+COUNTIF($AN31,"=19")+COUNTIF($AO31,"=23")+COUNTIF($AP31,"=15")+COUNTIF($AQ31,"=15")+COUNTIF($AR31,"=19")+COUNTIF($AS31,"=17")+COUNTIF($AV31,"=12")+COUNTIF($AW31,"=12")</f>
        <v>9</v>
      </c>
      <c r="CK31" s="59">
        <f>COUNTIF($AX31,"=11")+COUNTIF($AY31,"=9")+COUNTIF($AZ31,"=15")+COUNTIF($BA31,"=16")+COUNTIF($BB31,"=8")+COUNTIF($BC31,"=10")+COUNTIF($BD31,"=10")+COUNTIF($BE31,"=8")+COUNTIF($BF31,"=10")+COUNTIF($BG31,"=11")</f>
        <v>10</v>
      </c>
      <c r="CL31" s="59">
        <f>COUNTIF($BH31,"=12")+COUNTIF($BI31,"=21")+COUNTIF($BJ31,"=23")+COUNTIF($BK31,"=16")+COUNTIF($BL31,"=10")+COUNTIF($BM31,"=12")+COUNTIF($BN31,"=12")+COUNTIF($BO31,"=15")+COUNTIF($BP31,"=8")+COUNTIF($BQ31,"=12")+COUNTIF($BR31,"=24")+COUNTIF($BS31,"=20")+COUNTIF($BT31,"=13")</f>
        <v>12</v>
      </c>
      <c r="CM31" s="59">
        <f>COUNTIF($BU31,"=12")+COUNTIF($BV31,"=11")+COUNTIF($BW31,"=13")+COUNTIF($BX31,"=11")+COUNTIF($BY31,"=11")+COUNTIF($BZ31,"=12")+COUNTIF($CA31,"=11")</f>
        <v>7</v>
      </c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  <c r="DK31" s="85"/>
      <c r="DL31" s="85"/>
      <c r="DM31" s="85"/>
      <c r="DN31" s="85"/>
      <c r="DO31" s="85"/>
      <c r="DP31" s="85"/>
      <c r="DQ31" s="85"/>
      <c r="DR31" s="85"/>
      <c r="DS31" s="85"/>
      <c r="DT31" s="85"/>
      <c r="DU31" s="85"/>
      <c r="DV31" s="85"/>
      <c r="DW31" s="85"/>
      <c r="DX31" s="85"/>
      <c r="DY31" s="85"/>
      <c r="DZ31" s="85"/>
      <c r="EA31" s="85"/>
      <c r="EB31" s="85"/>
      <c r="EC31" s="85"/>
      <c r="ED31" s="85"/>
      <c r="EE31" s="85"/>
      <c r="EF31" s="85"/>
      <c r="EG31" s="85"/>
      <c r="EH31" s="85"/>
      <c r="EI31" s="85"/>
      <c r="EJ31" s="85"/>
    </row>
    <row r="32" spans="1:140" s="86" customFormat="1" x14ac:dyDescent="0.25">
      <c r="A32" s="163">
        <v>265425</v>
      </c>
      <c r="B32" s="86" t="s">
        <v>290</v>
      </c>
      <c r="C32" s="86" t="s">
        <v>2</v>
      </c>
      <c r="D32" s="122" t="s">
        <v>823</v>
      </c>
      <c r="E32" s="49"/>
      <c r="F32" s="64" t="s">
        <v>138</v>
      </c>
      <c r="G32" s="75">
        <v>43961</v>
      </c>
      <c r="H32" s="88" t="s">
        <v>894</v>
      </c>
      <c r="I32" s="3" t="s">
        <v>920</v>
      </c>
      <c r="J32" s="75">
        <v>41277.888888888891</v>
      </c>
      <c r="K32" s="141">
        <f>+COUNTIF($Y32,"&gt;=18")+COUNTIF($AG32,"&gt;=31")+COUNTIF($AP32,"&lt;=15")+COUNTIF($AR32,"&gt;=19")+COUNTIF($BG32,"&gt;=11")+COUNTIF($BI32,"&lt;=21")+COUNTIF($BK32,"&gt;=17")+COUNTIF($BR32,"&gt;=24")+COUNTIF($CA32,"&lt;=11")</f>
        <v>9</v>
      </c>
      <c r="L32" s="142">
        <f>65-(+CH32+CI32+CJ32+CK32+CL32+CM32)</f>
        <v>4</v>
      </c>
      <c r="M32" s="159">
        <v>13</v>
      </c>
      <c r="N32" s="159">
        <v>24</v>
      </c>
      <c r="O32" s="159">
        <v>14</v>
      </c>
      <c r="P32" s="89">
        <v>11</v>
      </c>
      <c r="Q32" s="34">
        <v>11</v>
      </c>
      <c r="R32" s="34">
        <v>14</v>
      </c>
      <c r="S32" s="159">
        <v>12</v>
      </c>
      <c r="T32" s="159">
        <v>12</v>
      </c>
      <c r="U32" s="159">
        <v>12</v>
      </c>
      <c r="V32" s="159">
        <v>13</v>
      </c>
      <c r="W32" s="159">
        <v>13</v>
      </c>
      <c r="X32" s="6">
        <v>16</v>
      </c>
      <c r="Y32" s="161">
        <v>19</v>
      </c>
      <c r="Z32" s="123">
        <v>9</v>
      </c>
      <c r="AA32" s="123">
        <v>10</v>
      </c>
      <c r="AB32" s="159">
        <v>11</v>
      </c>
      <c r="AC32" s="159">
        <v>11</v>
      </c>
      <c r="AD32" s="159">
        <v>25</v>
      </c>
      <c r="AE32" s="159">
        <v>15</v>
      </c>
      <c r="AF32" s="159">
        <v>19</v>
      </c>
      <c r="AG32" s="133">
        <v>31</v>
      </c>
      <c r="AH32" s="34">
        <v>15</v>
      </c>
      <c r="AI32" s="34">
        <v>15</v>
      </c>
      <c r="AJ32" s="123">
        <v>17</v>
      </c>
      <c r="AK32" s="123">
        <v>17</v>
      </c>
      <c r="AL32" s="159">
        <v>11</v>
      </c>
      <c r="AM32" s="159">
        <v>11</v>
      </c>
      <c r="AN32" s="34">
        <v>19</v>
      </c>
      <c r="AO32" s="34">
        <v>23</v>
      </c>
      <c r="AP32" s="162">
        <v>15</v>
      </c>
      <c r="AQ32" s="159">
        <v>15</v>
      </c>
      <c r="AR32" s="133">
        <v>19</v>
      </c>
      <c r="AS32" s="133">
        <v>18</v>
      </c>
      <c r="AT32" s="6">
        <v>36</v>
      </c>
      <c r="AU32" s="6">
        <v>39</v>
      </c>
      <c r="AV32" s="159">
        <v>12</v>
      </c>
      <c r="AW32" s="159">
        <v>12</v>
      </c>
      <c r="AX32" s="159">
        <v>11</v>
      </c>
      <c r="AY32" s="159">
        <v>9</v>
      </c>
      <c r="AZ32" s="34">
        <v>15</v>
      </c>
      <c r="BA32" s="34">
        <v>16</v>
      </c>
      <c r="BB32" s="159">
        <v>8</v>
      </c>
      <c r="BC32" s="159">
        <v>10</v>
      </c>
      <c r="BD32" s="159">
        <v>10</v>
      </c>
      <c r="BE32" s="159">
        <v>8</v>
      </c>
      <c r="BF32" s="159">
        <v>10</v>
      </c>
      <c r="BG32" s="133">
        <v>11</v>
      </c>
      <c r="BH32" s="159">
        <v>12</v>
      </c>
      <c r="BI32" s="160">
        <v>21</v>
      </c>
      <c r="BJ32" s="136">
        <v>23</v>
      </c>
      <c r="BK32" s="133">
        <v>17</v>
      </c>
      <c r="BL32" s="159">
        <v>10</v>
      </c>
      <c r="BM32" s="159">
        <v>12</v>
      </c>
      <c r="BN32" s="159">
        <v>12</v>
      </c>
      <c r="BO32" s="159">
        <v>15</v>
      </c>
      <c r="BP32" s="159">
        <v>8</v>
      </c>
      <c r="BQ32" s="159">
        <v>12</v>
      </c>
      <c r="BR32" s="161">
        <v>26</v>
      </c>
      <c r="BS32" s="159">
        <v>20</v>
      </c>
      <c r="BT32" s="159">
        <v>13</v>
      </c>
      <c r="BU32" s="159">
        <v>12</v>
      </c>
      <c r="BV32" s="159">
        <v>11</v>
      </c>
      <c r="BW32" s="159">
        <v>13</v>
      </c>
      <c r="BX32" s="159">
        <v>11</v>
      </c>
      <c r="BY32" s="159">
        <v>11</v>
      </c>
      <c r="BZ32" s="159">
        <v>12</v>
      </c>
      <c r="CA32" s="162">
        <v>11</v>
      </c>
      <c r="CB32" s="148">
        <f>(2.71828^(-8.3291+4.4859*K32-2.1583*L32))/(1+(2.71828^(-8.3291+4.4859*K32-2.1583*L32)))</f>
        <v>0.99999999993195043</v>
      </c>
      <c r="CC32" s="64" t="s">
        <v>781</v>
      </c>
      <c r="CH32" s="59">
        <f>COUNTIF($M32,"=13")+COUNTIF($N32,"=24")+COUNTIF($O32,"=14")+COUNTIF($P32,"=11")+COUNTIF($Q32,"=11")+COUNTIF($R32,"=14")+COUNTIF($S32,"=12")+COUNTIF($T32,"=12")+COUNTIF($U32,"=12")+COUNTIF($V32,"=13")+COUNTIF($W32,"=13")+COUNTIF($X32,"=16")</f>
        <v>12</v>
      </c>
      <c r="CI32" s="59">
        <f>COUNTIF($Y32,"=18")+COUNTIF($Z32,"=9")+COUNTIF($AA32,"=10")+COUNTIF($AB32,"=11")+COUNTIF($AC32,"=11")+COUNTIF($AD32,"=25")+COUNTIF($AE32,"=15")+COUNTIF($AF32,"=19")+COUNTIF($AG32,"=31")+COUNTIF($AH32,"=15")+COUNTIF($AI32,"=15")+COUNTIF($AJ32,"=17")+COUNTIF($AK32,"=17")</f>
        <v>12</v>
      </c>
      <c r="CJ32" s="59">
        <f>COUNTIF($AL32,"=11")+COUNTIF($AM32,"=11")+COUNTIF($AN32,"=19")+COUNTIF($AO32,"=23")+COUNTIF($AP32,"=15")+COUNTIF($AQ32,"=15")+COUNTIF($AR32,"=19")+COUNTIF($AS32,"=17")+COUNTIF($AV32,"=12")+COUNTIF($AW32,"=12")</f>
        <v>9</v>
      </c>
      <c r="CK32" s="59">
        <f>COUNTIF($AX32,"=11")+COUNTIF($AY32,"=9")+COUNTIF($AZ32,"=15")+COUNTIF($BA32,"=16")+COUNTIF($BB32,"=8")+COUNTIF($BC32,"=10")+COUNTIF($BD32,"=10")+COUNTIF($BE32,"=8")+COUNTIF($BF32,"=10")+COUNTIF($BG32,"=11")</f>
        <v>10</v>
      </c>
      <c r="CL32" s="59">
        <f>COUNTIF($BH32,"=12")+COUNTIF($BI32,"=21")+COUNTIF($BJ32,"=23")+COUNTIF($BK32,"=16")+COUNTIF($BL32,"=10")+COUNTIF($BM32,"=12")+COUNTIF($BN32,"=12")+COUNTIF($BO32,"=15")+COUNTIF($BP32,"=8")+COUNTIF($BQ32,"=12")+COUNTIF($BR32,"=24")+COUNTIF($BS32,"=20")+COUNTIF($BT32,"=13")</f>
        <v>11</v>
      </c>
      <c r="CM32" s="59">
        <f>COUNTIF($BU32,"=12")+COUNTIF($BV32,"=11")+COUNTIF($BW32,"=13")+COUNTIF($BX32,"=11")+COUNTIF($BY32,"=11")+COUNTIF($BZ32,"=12")+COUNTIF($CA32,"=11")</f>
        <v>7</v>
      </c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  <c r="DK32" s="85"/>
      <c r="DL32" s="85"/>
      <c r="DM32" s="85"/>
      <c r="DN32" s="85"/>
      <c r="DO32" s="85"/>
      <c r="DP32" s="85"/>
      <c r="DQ32" s="85"/>
      <c r="DR32" s="85"/>
      <c r="DS32" s="85"/>
      <c r="DT32" s="85"/>
      <c r="DU32" s="85"/>
      <c r="DV32" s="85"/>
      <c r="DW32" s="85"/>
      <c r="DX32" s="85"/>
      <c r="DY32" s="85"/>
      <c r="DZ32" s="85"/>
    </row>
    <row r="33" spans="1:140" s="86" customFormat="1" x14ac:dyDescent="0.25">
      <c r="A33" s="164">
        <v>339040</v>
      </c>
      <c r="B33" s="49" t="s">
        <v>290</v>
      </c>
      <c r="C33" s="86" t="s">
        <v>2</v>
      </c>
      <c r="D33" s="122" t="s">
        <v>828</v>
      </c>
      <c r="E33" s="49" t="s">
        <v>23</v>
      </c>
      <c r="F33" s="86" t="s">
        <v>138</v>
      </c>
      <c r="G33" s="75">
        <v>42399.56527777778</v>
      </c>
      <c r="H33" s="88" t="s">
        <v>890</v>
      </c>
      <c r="I33" s="3" t="s">
        <v>916</v>
      </c>
      <c r="J33" s="87">
        <v>41277.888888888891</v>
      </c>
      <c r="K33" s="141">
        <f>+COUNTIF($Y33,"&gt;=18")+COUNTIF($AG33,"&gt;=31")+COUNTIF($AP33,"&lt;=15")+COUNTIF($AR33,"&gt;=19")+COUNTIF($BG33,"&gt;=11")+COUNTIF($BI33,"&lt;=21")+COUNTIF($BK33,"&gt;=17")+COUNTIF($BR33,"&gt;=24")+COUNTIF($CA33,"&lt;=11")</f>
        <v>9</v>
      </c>
      <c r="L33" s="142">
        <f>65-(+CH33+CI33+CJ33+CK33+CL33+CM33)</f>
        <v>4</v>
      </c>
      <c r="M33" s="100">
        <v>13</v>
      </c>
      <c r="N33" s="100">
        <v>24</v>
      </c>
      <c r="O33" s="100">
        <v>14</v>
      </c>
      <c r="P33" s="100">
        <v>11</v>
      </c>
      <c r="Q33" s="100">
        <v>11</v>
      </c>
      <c r="R33" s="100">
        <v>14</v>
      </c>
      <c r="S33" s="100">
        <v>12</v>
      </c>
      <c r="T33" s="100">
        <v>12</v>
      </c>
      <c r="U33" s="100">
        <v>12</v>
      </c>
      <c r="V33" s="100">
        <v>13</v>
      </c>
      <c r="W33" s="100">
        <v>13</v>
      </c>
      <c r="X33" s="133">
        <v>17</v>
      </c>
      <c r="Y33" s="161">
        <v>19</v>
      </c>
      <c r="Z33" s="111">
        <v>9</v>
      </c>
      <c r="AA33" s="111">
        <v>10</v>
      </c>
      <c r="AB33" s="100">
        <v>11</v>
      </c>
      <c r="AC33" s="100">
        <v>11</v>
      </c>
      <c r="AD33" s="162">
        <v>24</v>
      </c>
      <c r="AE33" s="100">
        <v>15</v>
      </c>
      <c r="AF33" s="100">
        <v>19</v>
      </c>
      <c r="AG33" s="133">
        <v>31</v>
      </c>
      <c r="AH33" s="100">
        <v>15</v>
      </c>
      <c r="AI33" s="100">
        <v>15</v>
      </c>
      <c r="AJ33" s="111">
        <v>17</v>
      </c>
      <c r="AK33" s="111">
        <v>17</v>
      </c>
      <c r="AL33" s="100">
        <v>11</v>
      </c>
      <c r="AM33" s="100">
        <v>11</v>
      </c>
      <c r="AN33" s="100">
        <v>19</v>
      </c>
      <c r="AO33" s="100">
        <v>23</v>
      </c>
      <c r="AP33" s="162">
        <v>15</v>
      </c>
      <c r="AQ33" s="100">
        <v>15</v>
      </c>
      <c r="AR33" s="133">
        <v>19</v>
      </c>
      <c r="AS33" s="100">
        <v>17</v>
      </c>
      <c r="AT33" s="111">
        <v>36</v>
      </c>
      <c r="AU33" s="100">
        <v>39</v>
      </c>
      <c r="AV33" s="100">
        <v>12</v>
      </c>
      <c r="AW33" s="100">
        <v>12</v>
      </c>
      <c r="AX33" s="100">
        <v>11</v>
      </c>
      <c r="AY33" s="100">
        <v>9</v>
      </c>
      <c r="AZ33" s="100">
        <v>15</v>
      </c>
      <c r="BA33" s="100">
        <v>16</v>
      </c>
      <c r="BB33" s="100">
        <v>8</v>
      </c>
      <c r="BC33" s="100">
        <v>10</v>
      </c>
      <c r="BD33" s="100">
        <v>10</v>
      </c>
      <c r="BE33" s="100">
        <v>8</v>
      </c>
      <c r="BF33" s="100">
        <v>10</v>
      </c>
      <c r="BG33" s="133">
        <v>11</v>
      </c>
      <c r="BH33" s="100">
        <v>12</v>
      </c>
      <c r="BI33" s="160">
        <v>21</v>
      </c>
      <c r="BJ33" s="100">
        <v>23</v>
      </c>
      <c r="BK33" s="133">
        <v>17</v>
      </c>
      <c r="BL33" s="100">
        <v>10</v>
      </c>
      <c r="BM33" s="100">
        <v>12</v>
      </c>
      <c r="BN33" s="100">
        <v>12</v>
      </c>
      <c r="BO33" s="100">
        <v>15</v>
      </c>
      <c r="BP33" s="100">
        <v>8</v>
      </c>
      <c r="BQ33" s="100">
        <v>12</v>
      </c>
      <c r="BR33" s="161">
        <v>24</v>
      </c>
      <c r="BS33" s="100">
        <v>20</v>
      </c>
      <c r="BT33" s="100">
        <v>13</v>
      </c>
      <c r="BU33" s="100">
        <v>12</v>
      </c>
      <c r="BV33" s="100">
        <v>11</v>
      </c>
      <c r="BW33" s="100">
        <v>13</v>
      </c>
      <c r="BX33" s="100">
        <v>11</v>
      </c>
      <c r="BY33" s="100">
        <v>11</v>
      </c>
      <c r="BZ33" s="100">
        <v>12</v>
      </c>
      <c r="CA33" s="162">
        <v>11</v>
      </c>
      <c r="CB33" s="148">
        <f>(2.71828^(-8.3291+4.4859*K33-2.1583*L33))/(1+(2.71828^(-8.3291+4.4859*K33-2.1583*L33)))</f>
        <v>0.99999999993195043</v>
      </c>
      <c r="CC33" s="64" t="s">
        <v>781</v>
      </c>
      <c r="CD33" s="86" t="s">
        <v>291</v>
      </c>
      <c r="CE33" s="86" t="s">
        <v>2</v>
      </c>
      <c r="CF33" s="49" t="s">
        <v>292</v>
      </c>
      <c r="CG33" s="49" t="s">
        <v>783</v>
      </c>
      <c r="CH33" s="59">
        <f>COUNTIF($M33,"=13")+COUNTIF($N33,"=24")+COUNTIF($O33,"=14")+COUNTIF($P33,"=11")+COUNTIF($Q33,"=11")+COUNTIF($R33,"=14")+COUNTIF($S33,"=12")+COUNTIF($T33,"=12")+COUNTIF($U33,"=12")+COUNTIF($V33,"=13")+COUNTIF($W33,"=13")+COUNTIF($X33,"=16")</f>
        <v>11</v>
      </c>
      <c r="CI33" s="59">
        <f>COUNTIF($Y33,"=18")+COUNTIF($Z33,"=9")+COUNTIF($AA33,"=10")+COUNTIF($AB33,"=11")+COUNTIF($AC33,"=11")+COUNTIF($AD33,"=25")+COUNTIF($AE33,"=15")+COUNTIF($AF33,"=19")+COUNTIF($AG33,"=31")+COUNTIF($AH33,"=15")+COUNTIF($AI33,"=15")+COUNTIF($AJ33,"=17")+COUNTIF($AK33,"=17")</f>
        <v>11</v>
      </c>
      <c r="CJ33" s="59">
        <f>COUNTIF($AL33,"=11")+COUNTIF($AM33,"=11")+COUNTIF($AN33,"=19")+COUNTIF($AO33,"=23")+COUNTIF($AP33,"=15")+COUNTIF($AQ33,"=15")+COUNTIF($AR33,"=19")+COUNTIF($AS33,"=17")+COUNTIF($AV33,"=12")+COUNTIF($AW33,"=12")</f>
        <v>10</v>
      </c>
      <c r="CK33" s="59">
        <f>COUNTIF($AX33,"=11")+COUNTIF($AY33,"=9")+COUNTIF($AZ33,"=15")+COUNTIF($BA33,"=16")+COUNTIF($BB33,"=8")+COUNTIF($BC33,"=10")+COUNTIF($BD33,"=10")+COUNTIF($BE33,"=8")+COUNTIF($BF33,"=10")+COUNTIF($BG33,"=11")</f>
        <v>10</v>
      </c>
      <c r="CL33" s="59">
        <f>COUNTIF($BH33,"=12")+COUNTIF($BI33,"=21")+COUNTIF($BJ33,"=23")+COUNTIF($BK33,"=16")+COUNTIF($BL33,"=10")+COUNTIF($BM33,"=12")+COUNTIF($BN33,"=12")+COUNTIF($BO33,"=15")+COUNTIF($BP33,"=8")+COUNTIF($BQ33,"=12")+COUNTIF($BR33,"=24")+COUNTIF($BS33,"=20")+COUNTIF($BT33,"=13")</f>
        <v>12</v>
      </c>
      <c r="CM33" s="59">
        <f>COUNTIF($BU33,"=12")+COUNTIF($BV33,"=11")+COUNTIF($BW33,"=13")+COUNTIF($BX33,"=11")+COUNTIF($BY33,"=11")+COUNTIF($BZ33,"=12")+COUNTIF($CA33,"=11")</f>
        <v>7</v>
      </c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  <c r="DK33" s="85"/>
      <c r="DL33" s="85"/>
      <c r="DM33" s="85"/>
      <c r="DN33" s="85"/>
      <c r="DO33" s="85"/>
      <c r="DP33" s="85"/>
      <c r="DQ33" s="85"/>
      <c r="DR33" s="85"/>
      <c r="DS33" s="85"/>
      <c r="DT33" s="85"/>
      <c r="DU33" s="85"/>
      <c r="DV33" s="85"/>
      <c r="DW33" s="85"/>
      <c r="DX33" s="85"/>
      <c r="DY33" s="85"/>
      <c r="DZ33" s="85"/>
    </row>
    <row r="34" spans="1:140" s="86" customFormat="1" x14ac:dyDescent="0.25">
      <c r="A34" s="165">
        <v>160027</v>
      </c>
      <c r="B34" s="12" t="s">
        <v>209</v>
      </c>
      <c r="C34" s="86" t="s">
        <v>2</v>
      </c>
      <c r="D34" s="122" t="s">
        <v>824</v>
      </c>
      <c r="E34" s="29" t="s">
        <v>23</v>
      </c>
      <c r="F34" s="3" t="s">
        <v>209</v>
      </c>
      <c r="G34" s="7">
        <v>41425.088888888888</v>
      </c>
      <c r="H34" s="88" t="s">
        <v>898</v>
      </c>
      <c r="I34" s="3" t="s">
        <v>924</v>
      </c>
      <c r="J34" s="75">
        <v>41277.888888888891</v>
      </c>
      <c r="K34" s="141">
        <f>+COUNTIF($Y34,"&gt;=18")+COUNTIF($AG34,"&gt;=31")+COUNTIF($AP34,"&lt;=15")+COUNTIF($AR34,"&gt;=19")+COUNTIF($BG34,"&gt;=11")+COUNTIF($BI34,"&lt;=21")+COUNTIF($BK34,"&gt;=17")+COUNTIF($BR34,"&gt;=24")+COUNTIF($CA34,"&lt;=11")</f>
        <v>8</v>
      </c>
      <c r="L34" s="142">
        <f>65-(+CH34+CI34+CJ34+CK34+CL34+CM34)</f>
        <v>2</v>
      </c>
      <c r="M34" s="6">
        <v>13</v>
      </c>
      <c r="N34" s="28">
        <v>24</v>
      </c>
      <c r="O34" s="6">
        <v>14</v>
      </c>
      <c r="P34" s="6">
        <v>11</v>
      </c>
      <c r="Q34" s="6">
        <v>11</v>
      </c>
      <c r="R34" s="6">
        <v>14</v>
      </c>
      <c r="S34" s="6">
        <v>12</v>
      </c>
      <c r="T34" s="6">
        <v>12</v>
      </c>
      <c r="U34" s="28">
        <v>12</v>
      </c>
      <c r="V34" s="28">
        <v>13</v>
      </c>
      <c r="W34" s="6">
        <v>13</v>
      </c>
      <c r="X34" s="6">
        <v>16</v>
      </c>
      <c r="Y34" s="6">
        <v>17</v>
      </c>
      <c r="Z34" s="106">
        <v>9</v>
      </c>
      <c r="AA34" s="106">
        <v>10</v>
      </c>
      <c r="AB34" s="6">
        <v>11</v>
      </c>
      <c r="AC34" s="6">
        <v>11</v>
      </c>
      <c r="AD34" s="28">
        <v>25</v>
      </c>
      <c r="AE34" s="6">
        <v>15</v>
      </c>
      <c r="AF34" s="6">
        <v>19</v>
      </c>
      <c r="AG34" s="133">
        <v>31</v>
      </c>
      <c r="AH34" s="6">
        <v>15</v>
      </c>
      <c r="AI34" s="6">
        <v>15</v>
      </c>
      <c r="AJ34" s="106">
        <v>17</v>
      </c>
      <c r="AK34" s="106">
        <v>17</v>
      </c>
      <c r="AL34" s="28">
        <v>11</v>
      </c>
      <c r="AM34" s="6">
        <v>11</v>
      </c>
      <c r="AN34" s="6">
        <v>19</v>
      </c>
      <c r="AO34" s="6">
        <v>23</v>
      </c>
      <c r="AP34" s="119">
        <v>15</v>
      </c>
      <c r="AQ34" s="28">
        <v>15</v>
      </c>
      <c r="AR34" s="118">
        <v>19</v>
      </c>
      <c r="AS34" s="28">
        <v>17</v>
      </c>
      <c r="AT34" s="6">
        <v>37</v>
      </c>
      <c r="AU34" s="106">
        <v>39</v>
      </c>
      <c r="AV34" s="6">
        <v>12</v>
      </c>
      <c r="AW34" s="6">
        <v>12</v>
      </c>
      <c r="AX34" s="6">
        <v>11</v>
      </c>
      <c r="AY34" s="6">
        <v>9</v>
      </c>
      <c r="AZ34" s="6">
        <v>15</v>
      </c>
      <c r="BA34" s="6">
        <v>16</v>
      </c>
      <c r="BB34" s="6">
        <v>8</v>
      </c>
      <c r="BC34" s="6">
        <v>10</v>
      </c>
      <c r="BD34" s="6">
        <v>10</v>
      </c>
      <c r="BE34" s="6">
        <v>8</v>
      </c>
      <c r="BF34" s="6">
        <v>10</v>
      </c>
      <c r="BG34" s="133">
        <v>11</v>
      </c>
      <c r="BH34" s="6">
        <v>12</v>
      </c>
      <c r="BI34" s="160">
        <v>21</v>
      </c>
      <c r="BJ34" s="6">
        <v>23</v>
      </c>
      <c r="BK34" s="133">
        <v>17</v>
      </c>
      <c r="BL34" s="6">
        <v>10</v>
      </c>
      <c r="BM34" s="6">
        <v>12</v>
      </c>
      <c r="BN34" s="6">
        <v>12</v>
      </c>
      <c r="BO34" s="28">
        <v>15</v>
      </c>
      <c r="BP34" s="6">
        <v>8</v>
      </c>
      <c r="BQ34" s="28">
        <v>12</v>
      </c>
      <c r="BR34" s="161">
        <v>24</v>
      </c>
      <c r="BS34" s="6">
        <v>20</v>
      </c>
      <c r="BT34" s="6">
        <v>13</v>
      </c>
      <c r="BU34" s="6">
        <v>12</v>
      </c>
      <c r="BV34" s="6">
        <v>11</v>
      </c>
      <c r="BW34" s="6">
        <v>13</v>
      </c>
      <c r="BX34" s="6">
        <v>11</v>
      </c>
      <c r="BY34" s="6">
        <v>11</v>
      </c>
      <c r="BZ34" s="6">
        <v>12</v>
      </c>
      <c r="CA34" s="162">
        <v>11</v>
      </c>
      <c r="CB34" s="148">
        <f>(2.71828^(-8.3291+4.4859*K34-2.1583*L34))/(1+(2.71828^(-8.3291+4.4859*K34-2.1583*L34)))</f>
        <v>0.99999999991939692</v>
      </c>
      <c r="CC34" s="64" t="s">
        <v>781</v>
      </c>
      <c r="CD34" s="49" t="s">
        <v>435</v>
      </c>
      <c r="CE34" s="10" t="s">
        <v>552</v>
      </c>
      <c r="CF34" s="49" t="s">
        <v>209</v>
      </c>
      <c r="CG34" s="5"/>
      <c r="CH34" s="59">
        <f>COUNTIF($M34,"=13")+COUNTIF($N34,"=24")+COUNTIF($O34,"=14")+COUNTIF($P34,"=11")+COUNTIF($Q34,"=11")+COUNTIF($R34,"=14")+COUNTIF($S34,"=12")+COUNTIF($T34,"=12")+COUNTIF($U34,"=12")+COUNTIF($V34,"=13")+COUNTIF($W34,"=13")+COUNTIF($X34,"=16")</f>
        <v>12</v>
      </c>
      <c r="CI34" s="59">
        <f>COUNTIF($Y34,"=18")+COUNTIF($Z34,"=9")+COUNTIF($AA34,"=10")+COUNTIF($AB34,"=11")+COUNTIF($AC34,"=11")+COUNTIF($AD34,"=25")+COUNTIF($AE34,"=15")+COUNTIF($AF34,"=19")+COUNTIF($AG34,"=31")+COUNTIF($AH34,"=15")+COUNTIF($AI34,"=15")+COUNTIF($AJ34,"=17")+COUNTIF($AK34,"=17")</f>
        <v>12</v>
      </c>
      <c r="CJ34" s="59">
        <f>COUNTIF($AL34,"=11")+COUNTIF($AM34,"=11")+COUNTIF($AN34,"=19")+COUNTIF($AO34,"=23")+COUNTIF($AP34,"=15")+COUNTIF($AQ34,"=15")+COUNTIF($AR34,"=19")+COUNTIF($AS34,"=17")+COUNTIF($AV34,"=12")+COUNTIF($AW34,"=12")</f>
        <v>10</v>
      </c>
      <c r="CK34" s="59">
        <f>COUNTIF($AX34,"=11")+COUNTIF($AY34,"=9")+COUNTIF($AZ34,"=15")+COUNTIF($BA34,"=16")+COUNTIF($BB34,"=8")+COUNTIF($BC34,"=10")+COUNTIF($BD34,"=10")+COUNTIF($BE34,"=8")+COUNTIF($BF34,"=10")+COUNTIF($BG34,"=11")</f>
        <v>10</v>
      </c>
      <c r="CL34" s="59">
        <f>COUNTIF($BH34,"=12")+COUNTIF($BI34,"=21")+COUNTIF($BJ34,"=23")+COUNTIF($BK34,"=16")+COUNTIF($BL34,"=10")+COUNTIF($BM34,"=12")+COUNTIF($BN34,"=12")+COUNTIF($BO34,"=15")+COUNTIF($BP34,"=8")+COUNTIF($BQ34,"=12")+COUNTIF($BR34,"=24")+COUNTIF($BS34,"=20")+COUNTIF($BT34,"=13")</f>
        <v>12</v>
      </c>
      <c r="CM34" s="59">
        <f>COUNTIF($BU34,"=12")+COUNTIF($BV34,"=11")+COUNTIF($BW34,"=13")+COUNTIF($BX34,"=11")+COUNTIF($BY34,"=11")+COUNTIF($BZ34,"=12")+COUNTIF($CA34,"=11")</f>
        <v>7</v>
      </c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  <c r="DK34" s="85"/>
      <c r="DL34" s="85"/>
      <c r="DM34" s="85"/>
      <c r="DN34" s="85"/>
      <c r="DO34" s="85"/>
      <c r="DP34" s="85"/>
      <c r="DQ34" s="85"/>
      <c r="DR34" s="85"/>
      <c r="DS34" s="85"/>
      <c r="DT34" s="85"/>
      <c r="DU34" s="85"/>
      <c r="DV34" s="85"/>
      <c r="DW34" s="85"/>
      <c r="DX34" s="85"/>
      <c r="DY34" s="85"/>
      <c r="DZ34" s="85"/>
      <c r="EA34" s="85"/>
      <c r="EB34" s="85"/>
      <c r="EC34" s="85"/>
      <c r="ED34" s="85"/>
      <c r="EE34" s="85"/>
    </row>
    <row r="35" spans="1:140" s="86" customFormat="1" x14ac:dyDescent="0.25">
      <c r="A35" s="180">
        <v>150148</v>
      </c>
      <c r="B35" s="38" t="s">
        <v>344</v>
      </c>
      <c r="C35" s="86" t="s">
        <v>2</v>
      </c>
      <c r="D35" s="138" t="s">
        <v>842</v>
      </c>
      <c r="E35" s="38" t="s">
        <v>23</v>
      </c>
      <c r="F35" s="3" t="s">
        <v>344</v>
      </c>
      <c r="G35" s="74">
        <v>41632</v>
      </c>
      <c r="H35" s="88" t="s">
        <v>932</v>
      </c>
      <c r="I35" s="88" t="s">
        <v>908</v>
      </c>
      <c r="J35" s="87">
        <v>41277.888888888891</v>
      </c>
      <c r="K35" s="141">
        <f>+COUNTIF($Y35,"&gt;=18")+COUNTIF($AG35,"&gt;=31")+COUNTIF($AP35,"&lt;=15")+COUNTIF($AR35,"&gt;=19")+COUNTIF($BG35,"&gt;=11")+COUNTIF($BI35,"&lt;=21")+COUNTIF($BK35,"&gt;=17")+COUNTIF($BR35,"&gt;=24")+COUNTIF($CA35,"&lt;=11")</f>
        <v>9</v>
      </c>
      <c r="L35" s="142">
        <f>65-(+CH35+CI35+CJ35+CK35+CL35+CM35)</f>
        <v>5</v>
      </c>
      <c r="M35" s="100">
        <v>13</v>
      </c>
      <c r="N35" s="100">
        <v>24</v>
      </c>
      <c r="O35" s="100">
        <v>14</v>
      </c>
      <c r="P35" s="100">
        <v>11</v>
      </c>
      <c r="Q35" s="100">
        <v>11</v>
      </c>
      <c r="R35" s="100">
        <v>14</v>
      </c>
      <c r="S35" s="100">
        <v>12</v>
      </c>
      <c r="T35" s="100">
        <v>12</v>
      </c>
      <c r="U35" s="100">
        <v>13</v>
      </c>
      <c r="V35" s="100">
        <v>13</v>
      </c>
      <c r="W35" s="100">
        <v>13</v>
      </c>
      <c r="X35" s="100">
        <v>16</v>
      </c>
      <c r="Y35" s="161">
        <v>19</v>
      </c>
      <c r="Z35" s="111">
        <v>9</v>
      </c>
      <c r="AA35" s="111">
        <v>10</v>
      </c>
      <c r="AB35" s="100">
        <v>11</v>
      </c>
      <c r="AC35" s="100">
        <v>11</v>
      </c>
      <c r="AD35" s="100">
        <v>25</v>
      </c>
      <c r="AE35" s="100">
        <v>15</v>
      </c>
      <c r="AF35" s="100">
        <v>19</v>
      </c>
      <c r="AG35" s="161">
        <v>32</v>
      </c>
      <c r="AH35" s="100">
        <v>15</v>
      </c>
      <c r="AI35" s="100">
        <v>15</v>
      </c>
      <c r="AJ35" s="111">
        <v>17</v>
      </c>
      <c r="AK35" s="111">
        <v>17</v>
      </c>
      <c r="AL35" s="118">
        <v>12</v>
      </c>
      <c r="AM35" s="100">
        <v>11</v>
      </c>
      <c r="AN35" s="100">
        <v>19</v>
      </c>
      <c r="AO35" s="100">
        <v>23</v>
      </c>
      <c r="AP35" s="119">
        <v>15</v>
      </c>
      <c r="AQ35" s="100">
        <v>15</v>
      </c>
      <c r="AR35" s="118">
        <v>19</v>
      </c>
      <c r="AS35" s="100">
        <v>17</v>
      </c>
      <c r="AT35" s="100">
        <v>36</v>
      </c>
      <c r="AU35" s="100">
        <v>39</v>
      </c>
      <c r="AV35" s="100">
        <v>12</v>
      </c>
      <c r="AW35" s="100">
        <v>12</v>
      </c>
      <c r="AX35" s="100">
        <v>11</v>
      </c>
      <c r="AY35" s="100">
        <v>9</v>
      </c>
      <c r="AZ35" s="100">
        <v>15</v>
      </c>
      <c r="BA35" s="100">
        <v>16</v>
      </c>
      <c r="BB35" s="100">
        <v>8</v>
      </c>
      <c r="BC35" s="100">
        <v>10</v>
      </c>
      <c r="BD35" s="100">
        <v>10</v>
      </c>
      <c r="BE35" s="100">
        <v>8</v>
      </c>
      <c r="BF35" s="100">
        <v>10</v>
      </c>
      <c r="BG35" s="118">
        <v>11</v>
      </c>
      <c r="BH35" s="100">
        <v>12</v>
      </c>
      <c r="BI35" s="135">
        <v>21</v>
      </c>
      <c r="BJ35" s="100">
        <v>23</v>
      </c>
      <c r="BK35" s="133">
        <v>17</v>
      </c>
      <c r="BL35" s="100">
        <v>10</v>
      </c>
      <c r="BM35" s="100">
        <v>12</v>
      </c>
      <c r="BN35" s="100">
        <v>12</v>
      </c>
      <c r="BO35" s="100">
        <v>15</v>
      </c>
      <c r="BP35" s="100">
        <v>8</v>
      </c>
      <c r="BQ35" s="100">
        <v>12</v>
      </c>
      <c r="BR35" s="131">
        <v>24</v>
      </c>
      <c r="BS35" s="100">
        <v>20</v>
      </c>
      <c r="BT35" s="100">
        <v>13</v>
      </c>
      <c r="BU35" s="100">
        <v>12</v>
      </c>
      <c r="BV35" s="100">
        <v>11</v>
      </c>
      <c r="BW35" s="100">
        <v>13</v>
      </c>
      <c r="BX35" s="100">
        <v>11</v>
      </c>
      <c r="BY35" s="100">
        <v>11</v>
      </c>
      <c r="BZ35" s="100">
        <v>12</v>
      </c>
      <c r="CA35" s="119">
        <v>11</v>
      </c>
      <c r="CB35" s="148">
        <f>(2.71828^(-8.3291+4.4859*K35-2.1583*L35))/(1+(2.71828^(-8.3291+4.4859*K35-2.1583*L35)))</f>
        <v>0.99999999941093565</v>
      </c>
      <c r="CC35" s="64" t="s">
        <v>781</v>
      </c>
      <c r="CD35" s="86" t="s">
        <v>491</v>
      </c>
      <c r="CE35" s="38" t="s">
        <v>2</v>
      </c>
      <c r="CF35" s="86" t="s">
        <v>344</v>
      </c>
      <c r="CG35" s="49"/>
      <c r="CH35" s="59">
        <f>COUNTIF($M35,"=13")+COUNTIF($N35,"=24")+COUNTIF($O35,"=14")+COUNTIF($P35,"=11")+COUNTIF($Q35,"=11")+COUNTIF($R35,"=14")+COUNTIF($S35,"=12")+COUNTIF($T35,"=12")+COUNTIF($U35,"=12")+COUNTIF($V35,"=13")+COUNTIF($W35,"=13")+COUNTIF($X35,"=16")</f>
        <v>11</v>
      </c>
      <c r="CI35" s="59">
        <f>COUNTIF($Y35,"=18")+COUNTIF($Z35,"=9")+COUNTIF($AA35,"=10")+COUNTIF($AB35,"=11")+COUNTIF($AC35,"=11")+COUNTIF($AD35,"=25")+COUNTIF($AE35,"=15")+COUNTIF($AF35,"=19")+COUNTIF($AG35,"=31")+COUNTIF($AH35,"=15")+COUNTIF($AI35,"=15")+COUNTIF($AJ35,"=17")+COUNTIF($AK35,"=17")</f>
        <v>11</v>
      </c>
      <c r="CJ35" s="59">
        <f>COUNTIF($AL35,"=11")+COUNTIF($AM35,"=11")+COUNTIF($AN35,"=19")+COUNTIF($AO35,"=23")+COUNTIF($AP35,"=15")+COUNTIF($AQ35,"=15")+COUNTIF($AR35,"=19")+COUNTIF($AS35,"=17")+COUNTIF($AV35,"=12")+COUNTIF($AW35,"=12")</f>
        <v>9</v>
      </c>
      <c r="CK35" s="59">
        <f>COUNTIF($AX35,"=11")+COUNTIF($AY35,"=9")+COUNTIF($AZ35,"=15")+COUNTIF($BA35,"=16")+COUNTIF($BB35,"=8")+COUNTIF($BC35,"=10")+COUNTIF($BD35,"=10")+COUNTIF($BE35,"=8")+COUNTIF($BF35,"=10")+COUNTIF($BG35,"=11")</f>
        <v>10</v>
      </c>
      <c r="CL35" s="59">
        <f>COUNTIF($BH35,"=12")+COUNTIF($BI35,"=21")+COUNTIF($BJ35,"=23")+COUNTIF($BK35,"=16")+COUNTIF($BL35,"=10")+COUNTIF($BM35,"=12")+COUNTIF($BN35,"=12")+COUNTIF($BO35,"=15")+COUNTIF($BP35,"=8")+COUNTIF($BQ35,"=12")+COUNTIF($BR35,"=24")+COUNTIF($BS35,"=20")+COUNTIF($BT35,"=13")</f>
        <v>12</v>
      </c>
      <c r="CM35" s="59">
        <f>COUNTIF($BU35,"=12")+COUNTIF($BV35,"=11")+COUNTIF($BW35,"=13")+COUNTIF($BX35,"=11")+COUNTIF($BY35,"=11")+COUNTIF($BZ35,"=12")+COUNTIF($CA35,"=11")</f>
        <v>7</v>
      </c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  <c r="DK35" s="85"/>
      <c r="DL35" s="85"/>
      <c r="DM35" s="85"/>
      <c r="DN35" s="85"/>
      <c r="DO35" s="85"/>
      <c r="DP35" s="85"/>
      <c r="DQ35" s="85"/>
      <c r="DR35" s="85"/>
      <c r="DS35" s="85"/>
      <c r="DT35" s="85"/>
      <c r="DU35" s="85"/>
      <c r="DV35" s="85"/>
      <c r="DW35" s="85"/>
      <c r="DX35" s="85"/>
      <c r="DY35" s="85"/>
      <c r="DZ35" s="85"/>
      <c r="EA35" s="85"/>
      <c r="EB35" s="85"/>
      <c r="EC35" s="85"/>
      <c r="ED35" s="85"/>
      <c r="EE35" s="85"/>
    </row>
    <row r="36" spans="1:140" s="86" customFormat="1" x14ac:dyDescent="0.25">
      <c r="A36" s="173">
        <v>230620</v>
      </c>
      <c r="B36" s="49" t="s">
        <v>357</v>
      </c>
      <c r="C36" s="86" t="s">
        <v>2</v>
      </c>
      <c r="D36" s="138" t="s">
        <v>78</v>
      </c>
      <c r="E36" s="49" t="s">
        <v>20</v>
      </c>
      <c r="F36" s="86" t="s">
        <v>357</v>
      </c>
      <c r="G36" s="87">
        <v>42402.329861111109</v>
      </c>
      <c r="H36" s="88" t="s">
        <v>932</v>
      </c>
      <c r="I36" s="3" t="s">
        <v>414</v>
      </c>
      <c r="J36" s="87">
        <v>41277.888888888891</v>
      </c>
      <c r="K36" s="141">
        <f>+COUNTIF($Y36,"&gt;=18")+COUNTIF($AG36,"&gt;=31")+COUNTIF($AP36,"&lt;=15")+COUNTIF($AR36,"&gt;=19")+COUNTIF($BG36,"&gt;=11")+COUNTIF($BI36,"&lt;=21")+COUNTIF($BK36,"&gt;=17")+COUNTIF($BR36,"&gt;=24")+COUNTIF($CA36,"&lt;=11")</f>
        <v>9</v>
      </c>
      <c r="L36" s="142">
        <f>65-(+CH36+CI36+CJ36+CK36+CL36+CM36)</f>
        <v>5</v>
      </c>
      <c r="M36" s="100">
        <v>13</v>
      </c>
      <c r="N36" s="100">
        <v>24</v>
      </c>
      <c r="O36" s="100">
        <v>14</v>
      </c>
      <c r="P36" s="100">
        <v>11</v>
      </c>
      <c r="Q36" s="100">
        <v>11</v>
      </c>
      <c r="R36" s="100">
        <v>14</v>
      </c>
      <c r="S36" s="100">
        <v>12</v>
      </c>
      <c r="T36" s="100">
        <v>12</v>
      </c>
      <c r="U36" s="100">
        <v>13</v>
      </c>
      <c r="V36" s="100">
        <v>13</v>
      </c>
      <c r="W36" s="100">
        <v>12</v>
      </c>
      <c r="X36" s="100">
        <v>16</v>
      </c>
      <c r="Y36" s="118">
        <v>18</v>
      </c>
      <c r="Z36" s="111">
        <v>9</v>
      </c>
      <c r="AA36" s="111">
        <v>10</v>
      </c>
      <c r="AB36" s="100">
        <v>11</v>
      </c>
      <c r="AC36" s="100">
        <v>11</v>
      </c>
      <c r="AD36" s="100">
        <v>25</v>
      </c>
      <c r="AE36" s="100">
        <v>15</v>
      </c>
      <c r="AF36" s="100">
        <v>19</v>
      </c>
      <c r="AG36" s="118">
        <v>31</v>
      </c>
      <c r="AH36" s="100">
        <v>15</v>
      </c>
      <c r="AI36" s="100">
        <v>15</v>
      </c>
      <c r="AJ36" s="111">
        <v>17</v>
      </c>
      <c r="AK36" s="111">
        <v>17</v>
      </c>
      <c r="AL36" s="100">
        <v>11</v>
      </c>
      <c r="AM36" s="68">
        <v>11</v>
      </c>
      <c r="AN36" s="100">
        <v>19</v>
      </c>
      <c r="AO36" s="100">
        <v>23</v>
      </c>
      <c r="AP36" s="119">
        <v>15</v>
      </c>
      <c r="AQ36" s="100">
        <v>15</v>
      </c>
      <c r="AR36" s="118">
        <v>19</v>
      </c>
      <c r="AS36" s="100">
        <v>17</v>
      </c>
      <c r="AT36" s="100">
        <v>35</v>
      </c>
      <c r="AU36" s="100">
        <v>39</v>
      </c>
      <c r="AV36" s="68">
        <v>12</v>
      </c>
      <c r="AW36" s="100">
        <v>12</v>
      </c>
      <c r="AX36" s="100">
        <v>11</v>
      </c>
      <c r="AY36" s="100">
        <v>9</v>
      </c>
      <c r="AZ36" s="100">
        <v>15</v>
      </c>
      <c r="BA36" s="100">
        <v>16</v>
      </c>
      <c r="BB36" s="100">
        <v>8</v>
      </c>
      <c r="BC36" s="100">
        <v>10</v>
      </c>
      <c r="BD36" s="100">
        <v>10</v>
      </c>
      <c r="BE36" s="100">
        <v>8</v>
      </c>
      <c r="BF36" s="133">
        <v>11</v>
      </c>
      <c r="BG36" s="118">
        <v>11</v>
      </c>
      <c r="BH36" s="100">
        <v>12</v>
      </c>
      <c r="BI36" s="135">
        <v>21</v>
      </c>
      <c r="BJ36" s="100">
        <v>23</v>
      </c>
      <c r="BK36" s="133">
        <v>17</v>
      </c>
      <c r="BL36" s="100">
        <v>10</v>
      </c>
      <c r="BM36" s="100">
        <v>12</v>
      </c>
      <c r="BN36" s="100">
        <v>12</v>
      </c>
      <c r="BO36" s="100">
        <v>15</v>
      </c>
      <c r="BP36" s="100">
        <v>8</v>
      </c>
      <c r="BQ36" s="100">
        <v>12</v>
      </c>
      <c r="BR36" s="161">
        <v>25</v>
      </c>
      <c r="BS36" s="100">
        <v>20</v>
      </c>
      <c r="BT36" s="100">
        <v>13</v>
      </c>
      <c r="BU36" s="100">
        <v>12</v>
      </c>
      <c r="BV36" s="100">
        <v>11</v>
      </c>
      <c r="BW36" s="100">
        <v>13</v>
      </c>
      <c r="BX36" s="100">
        <v>11</v>
      </c>
      <c r="BY36" s="100">
        <v>11</v>
      </c>
      <c r="BZ36" s="100">
        <v>12</v>
      </c>
      <c r="CA36" s="119">
        <v>11</v>
      </c>
      <c r="CB36" s="148">
        <f>(2.71828^(-8.3291+4.4859*K36-2.1583*L36))/(1+(2.71828^(-8.3291+4.4859*K36-2.1583*L36)))</f>
        <v>0.99999999941093565</v>
      </c>
      <c r="CC36" s="64" t="s">
        <v>781</v>
      </c>
      <c r="CD36" s="86" t="s">
        <v>53</v>
      </c>
      <c r="CE36" s="86" t="s">
        <v>2</v>
      </c>
      <c r="CF36" s="86" t="s">
        <v>357</v>
      </c>
      <c r="CH36" s="59">
        <f>COUNTIF($M36,"=13")+COUNTIF($N36,"=24")+COUNTIF($O36,"=14")+COUNTIF($P36,"=11")+COUNTIF($Q36,"=11")+COUNTIF($R36,"=14")+COUNTIF($S36,"=12")+COUNTIF($T36,"=12")+COUNTIF($U36,"=12")+COUNTIF($V36,"=13")+COUNTIF($W36,"=13")+COUNTIF($X36,"=16")</f>
        <v>10</v>
      </c>
      <c r="CI36" s="59">
        <f>COUNTIF($Y36,"=18")+COUNTIF($Z36,"=9")+COUNTIF($AA36,"=10")+COUNTIF($AB36,"=11")+COUNTIF($AC36,"=11")+COUNTIF($AD36,"=25")+COUNTIF($AE36,"=15")+COUNTIF($AF36,"=19")+COUNTIF($AG36,"=31")+COUNTIF($AH36,"=15")+COUNTIF($AI36,"=15")+COUNTIF($AJ36,"=17")+COUNTIF($AK36,"=17")</f>
        <v>13</v>
      </c>
      <c r="CJ36" s="59">
        <f>COUNTIF($AL36,"=11")+COUNTIF($AM36,"=11")+COUNTIF($AN36,"=19")+COUNTIF($AO36,"=23")+COUNTIF($AP36,"=15")+COUNTIF($AQ36,"=15")+COUNTIF($AR36,"=19")+COUNTIF($AS36,"=17")+COUNTIF($AV36,"=12")+COUNTIF($AW36,"=12")</f>
        <v>10</v>
      </c>
      <c r="CK36" s="59">
        <f>COUNTIF($AX36,"=11")+COUNTIF($AY36,"=9")+COUNTIF($AZ36,"=15")+COUNTIF($BA36,"=16")+COUNTIF($BB36,"=8")+COUNTIF($BC36,"=10")+COUNTIF($BD36,"=10")+COUNTIF($BE36,"=8")+COUNTIF($BF36,"=10")+COUNTIF($BG36,"=11")</f>
        <v>9</v>
      </c>
      <c r="CL36" s="59">
        <f>COUNTIF($BH36,"=12")+COUNTIF($BI36,"=21")+COUNTIF($BJ36,"=23")+COUNTIF($BK36,"=16")+COUNTIF($BL36,"=10")+COUNTIF($BM36,"=12")+COUNTIF($BN36,"=12")+COUNTIF($BO36,"=15")+COUNTIF($BP36,"=8")+COUNTIF($BQ36,"=12")+COUNTIF($BR36,"=24")+COUNTIF($BS36,"=20")+COUNTIF($BT36,"=13")</f>
        <v>11</v>
      </c>
      <c r="CM36" s="59">
        <f>COUNTIF($BU36,"=12")+COUNTIF($BV36,"=11")+COUNTIF($BW36,"=13")+COUNTIF($BX36,"=11")+COUNTIF($BY36,"=11")+COUNTIF($BZ36,"=12")+COUNTIF($CA36,"=11")</f>
        <v>7</v>
      </c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  <c r="DK36" s="85"/>
      <c r="DL36" s="85"/>
      <c r="DM36" s="85"/>
      <c r="DN36" s="85"/>
      <c r="DO36" s="85"/>
      <c r="DP36" s="85"/>
      <c r="DQ36" s="85"/>
      <c r="DR36" s="85"/>
      <c r="DS36" s="85"/>
      <c r="DT36" s="85"/>
      <c r="DU36" s="85"/>
      <c r="DV36" s="85"/>
      <c r="DW36" s="85"/>
      <c r="DX36" s="85"/>
      <c r="DY36" s="85"/>
      <c r="DZ36" s="85"/>
      <c r="EA36" s="85"/>
      <c r="EB36" s="85"/>
      <c r="EC36" s="85"/>
      <c r="ED36" s="85"/>
      <c r="EE36" s="85"/>
    </row>
    <row r="37" spans="1:140" s="86" customFormat="1" x14ac:dyDescent="0.25">
      <c r="A37" s="173">
        <v>299488</v>
      </c>
      <c r="B37" s="38" t="s">
        <v>138</v>
      </c>
      <c r="C37" s="86" t="s">
        <v>2</v>
      </c>
      <c r="D37" s="122" t="s">
        <v>841</v>
      </c>
      <c r="E37" s="38" t="s">
        <v>23</v>
      </c>
      <c r="F37" s="3" t="s">
        <v>307</v>
      </c>
      <c r="G37" s="75">
        <v>41602.960416666669</v>
      </c>
      <c r="H37" s="88" t="s">
        <v>888</v>
      </c>
      <c r="I37" s="3" t="s">
        <v>914</v>
      </c>
      <c r="J37" s="87">
        <v>41277.888888888891</v>
      </c>
      <c r="K37" s="141">
        <f>+COUNTIF($Y37,"&gt;=18")+COUNTIF($AG37,"&gt;=31")+COUNTIF($AP37,"&lt;=15")+COUNTIF($AR37,"&gt;=19")+COUNTIF($BG37,"&gt;=11")+COUNTIF($BI37,"&lt;=21")+COUNTIF($BK37,"&gt;=17")+COUNTIF($BR37,"&gt;=24")+COUNTIF($CA37,"&lt;=11")</f>
        <v>9</v>
      </c>
      <c r="L37" s="142">
        <f>65-(+CH37+CI37+CJ37+CK37+CL37+CM37)</f>
        <v>5</v>
      </c>
      <c r="M37" s="100">
        <v>13</v>
      </c>
      <c r="N37" s="100">
        <v>24</v>
      </c>
      <c r="O37" s="100">
        <v>14</v>
      </c>
      <c r="P37" s="100">
        <v>11</v>
      </c>
      <c r="Q37" s="100">
        <v>11</v>
      </c>
      <c r="R37" s="100">
        <v>14</v>
      </c>
      <c r="S37" s="100">
        <v>12</v>
      </c>
      <c r="T37" s="100">
        <v>12</v>
      </c>
      <c r="U37" s="100">
        <v>12</v>
      </c>
      <c r="V37" s="100">
        <v>13</v>
      </c>
      <c r="W37" s="100">
        <v>13</v>
      </c>
      <c r="X37" s="100">
        <v>16</v>
      </c>
      <c r="Y37" s="161">
        <v>19</v>
      </c>
      <c r="Z37" s="111">
        <v>9</v>
      </c>
      <c r="AA37" s="111">
        <v>10</v>
      </c>
      <c r="AB37" s="133">
        <v>12</v>
      </c>
      <c r="AC37" s="100">
        <v>11</v>
      </c>
      <c r="AD37" s="100">
        <v>25</v>
      </c>
      <c r="AE37" s="100">
        <v>15</v>
      </c>
      <c r="AF37" s="100">
        <v>19</v>
      </c>
      <c r="AG37" s="133">
        <v>31</v>
      </c>
      <c r="AH37" s="100">
        <v>15</v>
      </c>
      <c r="AI37" s="100">
        <v>15</v>
      </c>
      <c r="AJ37" s="111">
        <v>17</v>
      </c>
      <c r="AK37" s="111">
        <v>17</v>
      </c>
      <c r="AL37" s="100">
        <v>11</v>
      </c>
      <c r="AM37" s="100">
        <v>11</v>
      </c>
      <c r="AN37" s="100">
        <v>19</v>
      </c>
      <c r="AO37" s="100">
        <v>23</v>
      </c>
      <c r="AP37" s="162">
        <v>15</v>
      </c>
      <c r="AQ37" s="100">
        <v>15</v>
      </c>
      <c r="AR37" s="133">
        <v>19</v>
      </c>
      <c r="AS37" s="100">
        <v>17</v>
      </c>
      <c r="AT37" s="111">
        <v>37</v>
      </c>
      <c r="AU37" s="100">
        <v>39</v>
      </c>
      <c r="AV37" s="134">
        <v>11</v>
      </c>
      <c r="AW37" s="100">
        <v>12</v>
      </c>
      <c r="AX37" s="100">
        <v>11</v>
      </c>
      <c r="AY37" s="100">
        <v>9</v>
      </c>
      <c r="AZ37" s="100">
        <v>15</v>
      </c>
      <c r="BA37" s="100">
        <v>16</v>
      </c>
      <c r="BB37" s="100">
        <v>8</v>
      </c>
      <c r="BC37" s="100">
        <v>10</v>
      </c>
      <c r="BD37" s="100">
        <v>10</v>
      </c>
      <c r="BE37" s="100">
        <v>8</v>
      </c>
      <c r="BF37" s="100">
        <v>10</v>
      </c>
      <c r="BG37" s="133">
        <v>11</v>
      </c>
      <c r="BH37" s="100">
        <v>12</v>
      </c>
      <c r="BI37" s="160">
        <v>21</v>
      </c>
      <c r="BJ37" s="100">
        <v>23</v>
      </c>
      <c r="BK37" s="133">
        <v>17</v>
      </c>
      <c r="BL37" s="133">
        <v>11</v>
      </c>
      <c r="BM37" s="100">
        <v>12</v>
      </c>
      <c r="BN37" s="100">
        <v>12</v>
      </c>
      <c r="BO37" s="100">
        <v>15</v>
      </c>
      <c r="BP37" s="100">
        <v>8</v>
      </c>
      <c r="BQ37" s="100">
        <v>12</v>
      </c>
      <c r="BR37" s="161">
        <v>24</v>
      </c>
      <c r="BS37" s="100">
        <v>20</v>
      </c>
      <c r="BT37" s="100">
        <v>13</v>
      </c>
      <c r="BU37" s="100">
        <v>12</v>
      </c>
      <c r="BV37" s="100">
        <v>11</v>
      </c>
      <c r="BW37" s="100">
        <v>13</v>
      </c>
      <c r="BX37" s="100">
        <v>11</v>
      </c>
      <c r="BY37" s="100">
        <v>11</v>
      </c>
      <c r="BZ37" s="100">
        <v>12</v>
      </c>
      <c r="CA37" s="119">
        <v>11</v>
      </c>
      <c r="CB37" s="148">
        <f>(2.71828^(-8.3291+4.4859*K37-2.1583*L37))/(1+(2.71828^(-8.3291+4.4859*K37-2.1583*L37)))</f>
        <v>0.99999999941093565</v>
      </c>
      <c r="CC37" s="64" t="s">
        <v>781</v>
      </c>
      <c r="CD37" s="86" t="s">
        <v>491</v>
      </c>
      <c r="CE37" s="3" t="s">
        <v>2</v>
      </c>
      <c r="CF37" s="49" t="s">
        <v>138</v>
      </c>
      <c r="CG37" s="49" t="s">
        <v>634</v>
      </c>
      <c r="CH37" s="59">
        <f>COUNTIF($M37,"=13")+COUNTIF($N37,"=24")+COUNTIF($O37,"=14")+COUNTIF($P37,"=11")+COUNTIF($Q37,"=11")+COUNTIF($R37,"=14")+COUNTIF($S37,"=12")+COUNTIF($T37,"=12")+COUNTIF($U37,"=12")+COUNTIF($V37,"=13")+COUNTIF($W37,"=13")+COUNTIF($X37,"=16")</f>
        <v>12</v>
      </c>
      <c r="CI37" s="59">
        <f>COUNTIF($Y37,"=18")+COUNTIF($Z37,"=9")+COUNTIF($AA37,"=10")+COUNTIF($AB37,"=11")+COUNTIF($AC37,"=11")+COUNTIF($AD37,"=25")+COUNTIF($AE37,"=15")+COUNTIF($AF37,"=19")+COUNTIF($AG37,"=31")+COUNTIF($AH37,"=15")+COUNTIF($AI37,"=15")+COUNTIF($AJ37,"=17")+COUNTIF($AK37,"=17")</f>
        <v>11</v>
      </c>
      <c r="CJ37" s="59">
        <f>COUNTIF($AL37,"=11")+COUNTIF($AM37,"=11")+COUNTIF($AN37,"=19")+COUNTIF($AO37,"=23")+COUNTIF($AP37,"=15")+COUNTIF($AQ37,"=15")+COUNTIF($AR37,"=19")+COUNTIF($AS37,"=17")+COUNTIF($AV37,"=12")+COUNTIF($AW37,"=12")</f>
        <v>9</v>
      </c>
      <c r="CK37" s="59">
        <f>COUNTIF($AX37,"=11")+COUNTIF($AY37,"=9")+COUNTIF($AZ37,"=15")+COUNTIF($BA37,"=16")+COUNTIF($BB37,"=8")+COUNTIF($BC37,"=10")+COUNTIF($BD37,"=10")+COUNTIF($BE37,"=8")+COUNTIF($BF37,"=10")+COUNTIF($BG37,"=11")</f>
        <v>10</v>
      </c>
      <c r="CL37" s="59">
        <f>COUNTIF($BH37,"=12")+COUNTIF($BI37,"=21")+COUNTIF($BJ37,"=23")+COUNTIF($BK37,"=16")+COUNTIF($BL37,"=10")+COUNTIF($BM37,"=12")+COUNTIF($BN37,"=12")+COUNTIF($BO37,"=15")+COUNTIF($BP37,"=8")+COUNTIF($BQ37,"=12")+COUNTIF($BR37,"=24")+COUNTIF($BS37,"=20")+COUNTIF($BT37,"=13")</f>
        <v>11</v>
      </c>
      <c r="CM37" s="59">
        <f>COUNTIF($BU37,"=12")+COUNTIF($BV37,"=11")+COUNTIF($BW37,"=13")+COUNTIF($BX37,"=11")+COUNTIF($BY37,"=11")+COUNTIF($BZ37,"=12")+COUNTIF($CA37,"=11")</f>
        <v>7</v>
      </c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F37" s="85"/>
      <c r="EG37" s="85"/>
      <c r="EH37" s="85"/>
      <c r="EI37" s="85"/>
      <c r="EJ37" s="85"/>
    </row>
    <row r="38" spans="1:140" s="86" customFormat="1" x14ac:dyDescent="0.25">
      <c r="A38" s="163" t="s">
        <v>936</v>
      </c>
      <c r="B38" s="86" t="s">
        <v>138</v>
      </c>
      <c r="C38" s="86" t="s">
        <v>2</v>
      </c>
      <c r="D38" s="122" t="s">
        <v>838</v>
      </c>
      <c r="F38" s="88" t="s">
        <v>138</v>
      </c>
      <c r="G38" s="87">
        <v>43961</v>
      </c>
      <c r="H38" s="88" t="s">
        <v>891</v>
      </c>
      <c r="I38" s="3" t="s">
        <v>917</v>
      </c>
      <c r="J38" s="75">
        <v>41277.888888888891</v>
      </c>
      <c r="K38" s="141">
        <f>+COUNTIF($Y38,"&gt;=18")+COUNTIF($AG38,"&gt;=31")+COUNTIF($AP38,"&lt;=15")+COUNTIF($AR38,"&gt;=19")+COUNTIF($BG38,"&gt;=11")+COUNTIF($BI38,"&lt;=21")+COUNTIF($BK38,"&gt;=17")+COUNTIF($BR38,"&gt;=24")+COUNTIF($CA38,"&lt;=11")</f>
        <v>9</v>
      </c>
      <c r="L38" s="142">
        <f>65-(+CH38+CI38+CJ38+CK38+CL38+CM38)</f>
        <v>5</v>
      </c>
      <c r="M38" s="159">
        <v>13</v>
      </c>
      <c r="N38" s="159">
        <v>24</v>
      </c>
      <c r="O38" s="159">
        <v>14</v>
      </c>
      <c r="P38" s="89">
        <v>11</v>
      </c>
      <c r="Q38" s="34">
        <v>11</v>
      </c>
      <c r="R38" s="34">
        <v>14</v>
      </c>
      <c r="S38" s="159">
        <v>12</v>
      </c>
      <c r="T38" s="159">
        <v>12</v>
      </c>
      <c r="U38" s="159">
        <v>12</v>
      </c>
      <c r="V38" s="159">
        <v>13</v>
      </c>
      <c r="W38" s="159">
        <v>13</v>
      </c>
      <c r="X38" s="6">
        <v>16</v>
      </c>
      <c r="Y38" s="133">
        <v>18</v>
      </c>
      <c r="Z38" s="123">
        <v>9</v>
      </c>
      <c r="AA38" s="123">
        <v>10</v>
      </c>
      <c r="AB38" s="159">
        <v>11</v>
      </c>
      <c r="AC38" s="159">
        <v>11</v>
      </c>
      <c r="AD38" s="133">
        <v>26</v>
      </c>
      <c r="AE38" s="159">
        <v>15</v>
      </c>
      <c r="AF38" s="159">
        <v>19</v>
      </c>
      <c r="AG38" s="161">
        <v>32</v>
      </c>
      <c r="AH38" s="6">
        <v>15</v>
      </c>
      <c r="AI38" s="6">
        <v>15</v>
      </c>
      <c r="AJ38" s="205">
        <v>16</v>
      </c>
      <c r="AK38" s="106">
        <v>17</v>
      </c>
      <c r="AL38" s="159">
        <v>11</v>
      </c>
      <c r="AM38" s="159">
        <v>11</v>
      </c>
      <c r="AN38" s="34">
        <v>19</v>
      </c>
      <c r="AO38" s="34">
        <v>23</v>
      </c>
      <c r="AP38" s="162">
        <v>15</v>
      </c>
      <c r="AQ38" s="159">
        <v>15</v>
      </c>
      <c r="AR38" s="161">
        <v>20</v>
      </c>
      <c r="AS38" s="159">
        <v>17</v>
      </c>
      <c r="AT38" s="6">
        <v>36</v>
      </c>
      <c r="AU38" s="6">
        <v>40</v>
      </c>
      <c r="AV38" s="159">
        <v>12</v>
      </c>
      <c r="AW38" s="159">
        <v>12</v>
      </c>
      <c r="AX38" s="159">
        <v>11</v>
      </c>
      <c r="AY38" s="159">
        <v>9</v>
      </c>
      <c r="AZ38" s="34">
        <v>15</v>
      </c>
      <c r="BA38" s="34">
        <v>16</v>
      </c>
      <c r="BB38" s="159">
        <v>8</v>
      </c>
      <c r="BC38" s="159">
        <v>10</v>
      </c>
      <c r="BD38" s="159">
        <v>10</v>
      </c>
      <c r="BE38" s="159">
        <v>8</v>
      </c>
      <c r="BF38" s="159">
        <v>10</v>
      </c>
      <c r="BG38" s="133">
        <v>11</v>
      </c>
      <c r="BH38" s="159">
        <v>12</v>
      </c>
      <c r="BI38" s="160">
        <v>21</v>
      </c>
      <c r="BJ38" s="34">
        <v>23</v>
      </c>
      <c r="BK38" s="161">
        <v>18</v>
      </c>
      <c r="BL38" s="159">
        <v>10</v>
      </c>
      <c r="BM38" s="159">
        <v>12</v>
      </c>
      <c r="BN38" s="159">
        <v>12</v>
      </c>
      <c r="BO38" s="159">
        <v>15</v>
      </c>
      <c r="BP38" s="159">
        <v>8</v>
      </c>
      <c r="BQ38" s="159">
        <v>12</v>
      </c>
      <c r="BR38" s="161">
        <v>24</v>
      </c>
      <c r="BS38" s="159">
        <v>20</v>
      </c>
      <c r="BT38" s="159">
        <v>13</v>
      </c>
      <c r="BU38" s="159">
        <v>12</v>
      </c>
      <c r="BV38" s="159">
        <v>11</v>
      </c>
      <c r="BW38" s="159">
        <v>13</v>
      </c>
      <c r="BX38" s="159">
        <v>11</v>
      </c>
      <c r="BY38" s="159">
        <v>11</v>
      </c>
      <c r="BZ38" s="159">
        <v>12</v>
      </c>
      <c r="CA38" s="119">
        <v>11</v>
      </c>
      <c r="CB38" s="148">
        <f>(2.71828^(-8.3291+4.4859*K38-2.1583*L38))/(1+(2.71828^(-8.3291+4.4859*K38-2.1583*L38)))</f>
        <v>0.99999999941093565</v>
      </c>
      <c r="CC38" s="64" t="s">
        <v>781</v>
      </c>
      <c r="CD38" s="49"/>
      <c r="CH38" s="59">
        <f>COUNTIF($M38,"=13")+COUNTIF($N38,"=24")+COUNTIF($O38,"=14")+COUNTIF($P38,"=11")+COUNTIF($Q38,"=11")+COUNTIF($R38,"=14")+COUNTIF($S38,"=12")+COUNTIF($T38,"=12")+COUNTIF($U38,"=12")+COUNTIF($V38,"=13")+COUNTIF($W38,"=13")+COUNTIF($X38,"=16")</f>
        <v>12</v>
      </c>
      <c r="CI38" s="59">
        <f>COUNTIF($Y38,"=18")+COUNTIF($Z38,"=9")+COUNTIF($AA38,"=10")+COUNTIF($AB38,"=11")+COUNTIF($AC38,"=11")+COUNTIF($AD38,"=25")+COUNTIF($AE38,"=15")+COUNTIF($AF38,"=19")+COUNTIF($AG38,"=31")+COUNTIF($AH38,"=15")+COUNTIF($AI38,"=15")+COUNTIF($AJ38,"=17")+COUNTIF($AK38,"=17")</f>
        <v>10</v>
      </c>
      <c r="CJ38" s="59">
        <f>COUNTIF($AL38,"=11")+COUNTIF($AM38,"=11")+COUNTIF($AN38,"=19")+COUNTIF($AO38,"=23")+COUNTIF($AP38,"=15")+COUNTIF($AQ38,"=15")+COUNTIF($AR38,"=19")+COUNTIF($AS38,"=17")+COUNTIF($AV38,"=12")+COUNTIF($AW38,"=12")</f>
        <v>9</v>
      </c>
      <c r="CK38" s="59">
        <f>COUNTIF($AX38,"=11")+COUNTIF($AY38,"=9")+COUNTIF($AZ38,"=15")+COUNTIF($BA38,"=16")+COUNTIF($BB38,"=8")+COUNTIF($BC38,"=10")+COUNTIF($BD38,"=10")+COUNTIF($BE38,"=8")+COUNTIF($BF38,"=10")+COUNTIF($BG38,"=11")</f>
        <v>10</v>
      </c>
      <c r="CL38" s="59">
        <f>COUNTIF($BH38,"=12")+COUNTIF($BI38,"=21")+COUNTIF($BJ38,"=23")+COUNTIF($BK38,"=16")+COUNTIF($BL38,"=10")+COUNTIF($BM38,"=12")+COUNTIF($BN38,"=12")+COUNTIF($BO38,"=15")+COUNTIF($BP38,"=8")+COUNTIF($BQ38,"=12")+COUNTIF($BR38,"=24")+COUNTIF($BS38,"=20")+COUNTIF($BT38,"=13")</f>
        <v>12</v>
      </c>
      <c r="CM38" s="59">
        <f>COUNTIF($BU38,"=12")+COUNTIF($BV38,"=11")+COUNTIF($BW38,"=13")+COUNTIF($BX38,"=11")+COUNTIF($BY38,"=11")+COUNTIF($BZ38,"=12")+COUNTIF($CA38,"=11")</f>
        <v>7</v>
      </c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  <c r="DK38" s="85"/>
      <c r="DL38" s="85"/>
      <c r="DM38" s="85"/>
      <c r="DN38" s="85"/>
      <c r="DO38" s="85"/>
      <c r="DP38" s="85"/>
      <c r="DQ38" s="85"/>
      <c r="DR38" s="85"/>
      <c r="DS38" s="85"/>
      <c r="DT38" s="85"/>
      <c r="DU38" s="85"/>
      <c r="DV38" s="85"/>
      <c r="DW38" s="85"/>
      <c r="DX38" s="85"/>
      <c r="DY38" s="85"/>
      <c r="DZ38" s="85"/>
      <c r="EA38" s="85"/>
      <c r="EB38" s="85"/>
      <c r="EC38" s="85"/>
      <c r="ED38" s="85"/>
      <c r="EE38" s="85"/>
      <c r="EF38" s="85"/>
      <c r="EG38" s="85"/>
      <c r="EH38" s="85"/>
      <c r="EI38" s="85"/>
      <c r="EJ38" s="85"/>
    </row>
    <row r="39" spans="1:140" s="86" customFormat="1" x14ac:dyDescent="0.25">
      <c r="A39" s="167">
        <v>84928</v>
      </c>
      <c r="B39" s="45" t="s">
        <v>290</v>
      </c>
      <c r="C39" s="86" t="s">
        <v>2</v>
      </c>
      <c r="D39" s="122" t="s">
        <v>823</v>
      </c>
      <c r="E39" s="13" t="s">
        <v>23</v>
      </c>
      <c r="F39" s="10" t="s">
        <v>307</v>
      </c>
      <c r="G39" s="75">
        <v>41522.202777777777</v>
      </c>
      <c r="H39" s="88" t="s">
        <v>894</v>
      </c>
      <c r="I39" s="3" t="s">
        <v>920</v>
      </c>
      <c r="J39" s="87">
        <v>41277.888888888891</v>
      </c>
      <c r="K39" s="141">
        <f>+COUNTIF($Y39,"&gt;=18")+COUNTIF($AG39,"&gt;=31")+COUNTIF($AP39,"&lt;=15")+COUNTIF($AR39,"&gt;=19")+COUNTIF($BG39,"&gt;=11")+COUNTIF($BI39,"&lt;=21")+COUNTIF($BK39,"&gt;=17")+COUNTIF($BR39,"&gt;=24")+COUNTIF($CA39,"&lt;=11")</f>
        <v>8</v>
      </c>
      <c r="L39" s="142">
        <f>65-(+CH39+CI39+CJ39+CK39+CL39+CM39)</f>
        <v>3</v>
      </c>
      <c r="M39" s="6">
        <v>13</v>
      </c>
      <c r="N39" s="6">
        <v>24</v>
      </c>
      <c r="O39" s="6">
        <v>14</v>
      </c>
      <c r="P39" s="6">
        <v>11</v>
      </c>
      <c r="Q39" s="6">
        <v>11</v>
      </c>
      <c r="R39" s="6">
        <v>14</v>
      </c>
      <c r="S39" s="6">
        <v>12</v>
      </c>
      <c r="T39" s="6">
        <v>12</v>
      </c>
      <c r="U39" s="6">
        <v>12</v>
      </c>
      <c r="V39" s="6">
        <v>13</v>
      </c>
      <c r="W39" s="6">
        <v>13</v>
      </c>
      <c r="X39" s="6">
        <v>16</v>
      </c>
      <c r="Y39" s="133">
        <v>18</v>
      </c>
      <c r="Z39" s="106">
        <v>9</v>
      </c>
      <c r="AA39" s="106">
        <v>10</v>
      </c>
      <c r="AB39" s="6">
        <v>11</v>
      </c>
      <c r="AC39" s="6">
        <v>11</v>
      </c>
      <c r="AD39" s="6">
        <v>25</v>
      </c>
      <c r="AE39" s="6">
        <v>15</v>
      </c>
      <c r="AF39" s="6">
        <v>19</v>
      </c>
      <c r="AG39" s="133">
        <v>31</v>
      </c>
      <c r="AH39" s="106">
        <v>15</v>
      </c>
      <c r="AI39" s="106">
        <v>15</v>
      </c>
      <c r="AJ39" s="205">
        <v>16</v>
      </c>
      <c r="AK39" s="106">
        <v>17</v>
      </c>
      <c r="AL39" s="6">
        <v>11</v>
      </c>
      <c r="AM39" s="6">
        <v>11</v>
      </c>
      <c r="AN39" s="6">
        <v>19</v>
      </c>
      <c r="AO39" s="6">
        <v>23</v>
      </c>
      <c r="AP39" s="162">
        <v>15</v>
      </c>
      <c r="AQ39" s="6">
        <v>15</v>
      </c>
      <c r="AR39" s="133">
        <v>19</v>
      </c>
      <c r="AS39" s="6">
        <v>17</v>
      </c>
      <c r="AT39" s="6">
        <v>36</v>
      </c>
      <c r="AU39" s="106">
        <v>40</v>
      </c>
      <c r="AV39" s="6">
        <v>12</v>
      </c>
      <c r="AW39" s="6">
        <v>12</v>
      </c>
      <c r="AX39" s="6">
        <v>11</v>
      </c>
      <c r="AY39" s="6">
        <v>9</v>
      </c>
      <c r="AZ39" s="6">
        <v>15</v>
      </c>
      <c r="BA39" s="6">
        <v>16</v>
      </c>
      <c r="BB39" s="6">
        <v>8</v>
      </c>
      <c r="BC39" s="6">
        <v>10</v>
      </c>
      <c r="BD39" s="6">
        <v>10</v>
      </c>
      <c r="BE39" s="6">
        <v>8</v>
      </c>
      <c r="BF39" s="6">
        <v>10</v>
      </c>
      <c r="BG39" s="133">
        <v>11</v>
      </c>
      <c r="BH39" s="6">
        <v>12</v>
      </c>
      <c r="BI39" s="160">
        <v>21</v>
      </c>
      <c r="BJ39" s="6">
        <v>23</v>
      </c>
      <c r="BK39" s="133">
        <v>17</v>
      </c>
      <c r="BL39" s="6">
        <v>10</v>
      </c>
      <c r="BM39" s="6">
        <v>12</v>
      </c>
      <c r="BN39" s="6">
        <v>12</v>
      </c>
      <c r="BO39" s="6">
        <v>15</v>
      </c>
      <c r="BP39" s="6">
        <v>8</v>
      </c>
      <c r="BQ39" s="6">
        <v>12</v>
      </c>
      <c r="BR39" s="187">
        <v>23</v>
      </c>
      <c r="BS39" s="6">
        <v>20</v>
      </c>
      <c r="BT39" s="6">
        <v>13</v>
      </c>
      <c r="BU39" s="6">
        <v>12</v>
      </c>
      <c r="BV39" s="6">
        <v>11</v>
      </c>
      <c r="BW39" s="6">
        <v>13</v>
      </c>
      <c r="BX39" s="6">
        <v>11</v>
      </c>
      <c r="BY39" s="6">
        <v>11</v>
      </c>
      <c r="BZ39" s="6">
        <v>12</v>
      </c>
      <c r="CA39" s="119">
        <v>11</v>
      </c>
      <c r="CB39" s="148">
        <f>(2.71828^(-8.3291+4.4859*K39-2.1583*L39))/(1+(2.71828^(-8.3291+4.4859*K39-2.1583*L39)))</f>
        <v>0.99999999930226779</v>
      </c>
      <c r="CC39" s="64" t="s">
        <v>781</v>
      </c>
      <c r="CD39" s="86" t="s">
        <v>438</v>
      </c>
      <c r="CE39" s="14" t="s">
        <v>697</v>
      </c>
      <c r="CF39" s="86" t="s">
        <v>290</v>
      </c>
      <c r="CG39" s="11"/>
      <c r="CH39" s="59">
        <f>COUNTIF($M39,"=13")+COUNTIF($N39,"=24")+COUNTIF($O39,"=14")+COUNTIF($P39,"=11")+COUNTIF($Q39,"=11")+COUNTIF($R39,"=14")+COUNTIF($S39,"=12")+COUNTIF($T39,"=12")+COUNTIF($U39,"=12")+COUNTIF($V39,"=13")+COUNTIF($W39,"=13")+COUNTIF($X39,"=16")</f>
        <v>12</v>
      </c>
      <c r="CI39" s="59">
        <f>COUNTIF($Y39,"=18")+COUNTIF($Z39,"=9")+COUNTIF($AA39,"=10")+COUNTIF($AB39,"=11")+COUNTIF($AC39,"=11")+COUNTIF($AD39,"=25")+COUNTIF($AE39,"=15")+COUNTIF($AF39,"=19")+COUNTIF($AG39,"=31")+COUNTIF($AH39,"=15")+COUNTIF($AI39,"=15")+COUNTIF($AJ39,"=17")+COUNTIF($AK39,"=17")</f>
        <v>12</v>
      </c>
      <c r="CJ39" s="59">
        <f>COUNTIF($AL39,"=11")+COUNTIF($AM39,"=11")+COUNTIF($AN39,"=19")+COUNTIF($AO39,"=23")+COUNTIF($AP39,"=15")+COUNTIF($AQ39,"=15")+COUNTIF($AR39,"=19")+COUNTIF($AS39,"=17")+COUNTIF($AV39,"=12")+COUNTIF($AW39,"=12")</f>
        <v>10</v>
      </c>
      <c r="CK39" s="59">
        <f>COUNTIF($AX39,"=11")+COUNTIF($AY39,"=9")+COUNTIF($AZ39,"=15")+COUNTIF($BA39,"=16")+COUNTIF($BB39,"=8")+COUNTIF($BC39,"=10")+COUNTIF($BD39,"=10")+COUNTIF($BE39,"=8")+COUNTIF($BF39,"=10")+COUNTIF($BG39,"=11")</f>
        <v>10</v>
      </c>
      <c r="CL39" s="59">
        <f>COUNTIF($BH39,"=12")+COUNTIF($BI39,"=21")+COUNTIF($BJ39,"=23")+COUNTIF($BK39,"=16")+COUNTIF($BL39,"=10")+COUNTIF($BM39,"=12")+COUNTIF($BN39,"=12")+COUNTIF($BO39,"=15")+COUNTIF($BP39,"=8")+COUNTIF($BQ39,"=12")+COUNTIF($BR39,"=24")+COUNTIF($BS39,"=20")+COUNTIF($BT39,"=13")</f>
        <v>11</v>
      </c>
      <c r="CM39" s="59">
        <f>COUNTIF($BU39,"=12")+COUNTIF($BV39,"=11")+COUNTIF($BW39,"=13")+COUNTIF($BX39,"=11")+COUNTIF($BY39,"=11")+COUNTIF($BZ39,"=12")+COUNTIF($CA39,"=11")</f>
        <v>7</v>
      </c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  <c r="DK39" s="85"/>
      <c r="DL39" s="85"/>
      <c r="DM39" s="85"/>
      <c r="DN39" s="85"/>
      <c r="DO39" s="85"/>
      <c r="DP39" s="85"/>
      <c r="DQ39" s="85"/>
      <c r="DR39" s="85"/>
      <c r="DS39" s="85"/>
      <c r="DT39" s="85"/>
      <c r="DU39" s="85"/>
      <c r="DV39" s="85"/>
      <c r="DW39" s="85"/>
      <c r="DX39" s="85"/>
      <c r="DY39" s="85"/>
      <c r="DZ39" s="85"/>
      <c r="EA39" s="85"/>
      <c r="EB39" s="85"/>
      <c r="EC39" s="85"/>
      <c r="ED39" s="85"/>
      <c r="EE39" s="85"/>
      <c r="EF39" s="85"/>
      <c r="EG39" s="85"/>
      <c r="EH39" s="85"/>
      <c r="EI39" s="85"/>
      <c r="EJ39" s="85"/>
    </row>
    <row r="40" spans="1:140" s="86" customFormat="1" x14ac:dyDescent="0.25">
      <c r="A40" s="163">
        <v>864334</v>
      </c>
      <c r="B40" s="64" t="s">
        <v>209</v>
      </c>
      <c r="C40" s="86" t="s">
        <v>2</v>
      </c>
      <c r="D40" s="122" t="s">
        <v>824</v>
      </c>
      <c r="E40" s="64"/>
      <c r="F40" s="64" t="s">
        <v>209</v>
      </c>
      <c r="G40" s="75">
        <v>43961</v>
      </c>
      <c r="H40" s="88" t="s">
        <v>898</v>
      </c>
      <c r="I40" s="3" t="s">
        <v>924</v>
      </c>
      <c r="J40" s="87">
        <v>41277.888888888891</v>
      </c>
      <c r="K40" s="141">
        <f>+COUNTIF($Y40,"&gt;=18")+COUNTIF($AG40,"&gt;=31")+COUNTIF($AP40,"&lt;=15")+COUNTIF($AR40,"&gt;=19")+COUNTIF($BG40,"&gt;=11")+COUNTIF($BI40,"&lt;=21")+COUNTIF($BK40,"&gt;=17")+COUNTIF($BR40,"&gt;=24")+COUNTIF($CA40,"&lt;=11")</f>
        <v>8</v>
      </c>
      <c r="L40" s="142">
        <f>65-(+CH40+CI40+CJ40+CK40+CL40+CM40)</f>
        <v>3</v>
      </c>
      <c r="M40" s="159">
        <v>13</v>
      </c>
      <c r="N40" s="159">
        <v>24</v>
      </c>
      <c r="O40" s="159">
        <v>14</v>
      </c>
      <c r="P40" s="89">
        <v>11</v>
      </c>
      <c r="Q40" s="34">
        <v>11</v>
      </c>
      <c r="R40" s="34">
        <v>14</v>
      </c>
      <c r="S40" s="159">
        <v>12</v>
      </c>
      <c r="T40" s="159">
        <v>12</v>
      </c>
      <c r="U40" s="159">
        <v>12</v>
      </c>
      <c r="V40" s="162">
        <v>12</v>
      </c>
      <c r="W40" s="159">
        <v>13</v>
      </c>
      <c r="X40" s="6">
        <v>16</v>
      </c>
      <c r="Y40" s="159">
        <v>17</v>
      </c>
      <c r="Z40" s="123">
        <v>9</v>
      </c>
      <c r="AA40" s="123">
        <v>10</v>
      </c>
      <c r="AB40" s="159">
        <v>11</v>
      </c>
      <c r="AC40" s="159">
        <v>11</v>
      </c>
      <c r="AD40" s="159">
        <v>25</v>
      </c>
      <c r="AE40" s="159">
        <v>15</v>
      </c>
      <c r="AF40" s="159">
        <v>19</v>
      </c>
      <c r="AG40" s="133">
        <v>31</v>
      </c>
      <c r="AH40" s="123">
        <v>15</v>
      </c>
      <c r="AI40" s="123">
        <v>15</v>
      </c>
      <c r="AJ40" s="123">
        <v>17</v>
      </c>
      <c r="AK40" s="123">
        <v>17</v>
      </c>
      <c r="AL40" s="159">
        <v>11</v>
      </c>
      <c r="AM40" s="159">
        <v>11</v>
      </c>
      <c r="AN40" s="34">
        <v>19</v>
      </c>
      <c r="AO40" s="34">
        <v>23</v>
      </c>
      <c r="AP40" s="162">
        <v>15</v>
      </c>
      <c r="AQ40" s="159">
        <v>15</v>
      </c>
      <c r="AR40" s="133">
        <v>19</v>
      </c>
      <c r="AS40" s="159">
        <v>17</v>
      </c>
      <c r="AT40" s="106">
        <v>37</v>
      </c>
      <c r="AU40" s="106">
        <v>39</v>
      </c>
      <c r="AV40" s="159">
        <v>12</v>
      </c>
      <c r="AW40" s="159">
        <v>12</v>
      </c>
      <c r="AX40" s="159">
        <v>11</v>
      </c>
      <c r="AY40" s="159">
        <v>9</v>
      </c>
      <c r="AZ40" s="34">
        <v>15</v>
      </c>
      <c r="BA40" s="34">
        <v>16</v>
      </c>
      <c r="BB40" s="159">
        <v>8</v>
      </c>
      <c r="BC40" s="159">
        <v>10</v>
      </c>
      <c r="BD40" s="159">
        <v>10</v>
      </c>
      <c r="BE40" s="159">
        <v>8</v>
      </c>
      <c r="BF40" s="159">
        <v>10</v>
      </c>
      <c r="BG40" s="133">
        <v>11</v>
      </c>
      <c r="BH40" s="159">
        <v>12</v>
      </c>
      <c r="BI40" s="160">
        <v>21</v>
      </c>
      <c r="BJ40" s="34">
        <v>23</v>
      </c>
      <c r="BK40" s="133">
        <v>17</v>
      </c>
      <c r="BL40" s="159">
        <v>10</v>
      </c>
      <c r="BM40" s="159">
        <v>12</v>
      </c>
      <c r="BN40" s="159">
        <v>12</v>
      </c>
      <c r="BO40" s="159">
        <v>15</v>
      </c>
      <c r="BP40" s="159">
        <v>8</v>
      </c>
      <c r="BQ40" s="159">
        <v>12</v>
      </c>
      <c r="BR40" s="161">
        <v>24</v>
      </c>
      <c r="BS40" s="159">
        <v>20</v>
      </c>
      <c r="BT40" s="159">
        <v>13</v>
      </c>
      <c r="BU40" s="159">
        <v>12</v>
      </c>
      <c r="BV40" s="159">
        <v>11</v>
      </c>
      <c r="BW40" s="159">
        <v>13</v>
      </c>
      <c r="BX40" s="159">
        <v>11</v>
      </c>
      <c r="BY40" s="159">
        <v>11</v>
      </c>
      <c r="BZ40" s="159">
        <v>12</v>
      </c>
      <c r="CA40" s="119">
        <v>11</v>
      </c>
      <c r="CB40" s="148">
        <f>(2.71828^(-8.3291+4.4859*K40-2.1583*L40))/(1+(2.71828^(-8.3291+4.4859*K40-2.1583*L40)))</f>
        <v>0.99999999930226779</v>
      </c>
      <c r="CC40" s="64" t="s">
        <v>781</v>
      </c>
      <c r="CD40" s="88"/>
      <c r="CE40" s="88"/>
      <c r="CF40" s="88"/>
      <c r="CG40" s="88"/>
      <c r="CH40" s="59">
        <f>COUNTIF($M40,"=13")+COUNTIF($N40,"=24")+COUNTIF($O40,"=14")+COUNTIF($P40,"=11")+COUNTIF($Q40,"=11")+COUNTIF($R40,"=14")+COUNTIF($S40,"=12")+COUNTIF($T40,"=12")+COUNTIF($U40,"=12")+COUNTIF($V40,"=13")+COUNTIF($W40,"=13")+COUNTIF($X40,"=16")</f>
        <v>11</v>
      </c>
      <c r="CI40" s="59">
        <f>COUNTIF($Y40,"=18")+COUNTIF($Z40,"=9")+COUNTIF($AA40,"=10")+COUNTIF($AB40,"=11")+COUNTIF($AC40,"=11")+COUNTIF($AD40,"=25")+COUNTIF($AE40,"=15")+COUNTIF($AF40,"=19")+COUNTIF($AG40,"=31")+COUNTIF($AH40,"=15")+COUNTIF($AI40,"=15")+COUNTIF($AJ40,"=17")+COUNTIF($AK40,"=17")</f>
        <v>12</v>
      </c>
      <c r="CJ40" s="59">
        <f>COUNTIF($AL40,"=11")+COUNTIF($AM40,"=11")+COUNTIF($AN40,"=19")+COUNTIF($AO40,"=23")+COUNTIF($AP40,"=15")+COUNTIF($AQ40,"=15")+COUNTIF($AR40,"=19")+COUNTIF($AS40,"=17")+COUNTIF($AV40,"=12")+COUNTIF($AW40,"=12")</f>
        <v>10</v>
      </c>
      <c r="CK40" s="59">
        <f>COUNTIF($AX40,"=11")+COUNTIF($AY40,"=9")+COUNTIF($AZ40,"=15")+COUNTIF($BA40,"=16")+COUNTIF($BB40,"=8")+COUNTIF($BC40,"=10")+COUNTIF($BD40,"=10")+COUNTIF($BE40,"=8")+COUNTIF($BF40,"=10")+COUNTIF($BG40,"=11")</f>
        <v>10</v>
      </c>
      <c r="CL40" s="59">
        <f>COUNTIF($BH40,"=12")+COUNTIF($BI40,"=21")+COUNTIF($BJ40,"=23")+COUNTIF($BK40,"=16")+COUNTIF($BL40,"=10")+COUNTIF($BM40,"=12")+COUNTIF($BN40,"=12")+COUNTIF($BO40,"=15")+COUNTIF($BP40,"=8")+COUNTIF($BQ40,"=12")+COUNTIF($BR40,"=24")+COUNTIF($BS40,"=20")+COUNTIF($BT40,"=13")</f>
        <v>12</v>
      </c>
      <c r="CM40" s="59">
        <f>COUNTIF($BU40,"=12")+COUNTIF($BV40,"=11")+COUNTIF($BW40,"=13")+COUNTIF($BX40,"=11")+COUNTIF($BY40,"=11")+COUNTIF($BZ40,"=12")+COUNTIF($CA40,"=11")</f>
        <v>7</v>
      </c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F40" s="85"/>
      <c r="EG40" s="85"/>
      <c r="EH40" s="85"/>
      <c r="EI40" s="85"/>
      <c r="EJ40" s="85"/>
    </row>
    <row r="41" spans="1:140" s="86" customFormat="1" x14ac:dyDescent="0.25">
      <c r="A41" s="168">
        <v>84927</v>
      </c>
      <c r="B41" s="45" t="s">
        <v>696</v>
      </c>
      <c r="C41" s="86" t="s">
        <v>2</v>
      </c>
      <c r="D41" s="138" t="s">
        <v>78</v>
      </c>
      <c r="E41" s="14" t="s">
        <v>23</v>
      </c>
      <c r="F41" s="14" t="s">
        <v>307</v>
      </c>
      <c r="G41" s="75">
        <v>41522.202777777777</v>
      </c>
      <c r="H41" s="88" t="s">
        <v>932</v>
      </c>
      <c r="I41" s="3" t="s">
        <v>414</v>
      </c>
      <c r="J41" s="87">
        <v>41277.888888888891</v>
      </c>
      <c r="K41" s="141">
        <f>+COUNTIF($Y41,"&gt;=18")+COUNTIF($AG41,"&gt;=31")+COUNTIF($AP41,"&lt;=15")+COUNTIF($AR41,"&gt;=19")+COUNTIF($BG41,"&gt;=11")+COUNTIF($BI41,"&lt;=21")+COUNTIF($BK41,"&gt;=17")+COUNTIF($BR41,"&gt;=24")+COUNTIF($CA41,"&lt;=11")</f>
        <v>9</v>
      </c>
      <c r="L41" s="142">
        <f>65-(+CH41+CI41+CJ41+CK41+CL41+CM41)</f>
        <v>6</v>
      </c>
      <c r="M41" s="62">
        <v>13</v>
      </c>
      <c r="N41" s="62">
        <v>23</v>
      </c>
      <c r="O41" s="62">
        <v>14</v>
      </c>
      <c r="P41" s="62">
        <v>11</v>
      </c>
      <c r="Q41" s="62">
        <v>11</v>
      </c>
      <c r="R41" s="62">
        <v>14</v>
      </c>
      <c r="S41" s="62">
        <v>12</v>
      </c>
      <c r="T41" s="62">
        <v>12</v>
      </c>
      <c r="U41" s="62">
        <v>12</v>
      </c>
      <c r="V41" s="114">
        <v>13</v>
      </c>
      <c r="W41" s="62">
        <v>13</v>
      </c>
      <c r="X41" s="62">
        <v>16</v>
      </c>
      <c r="Y41" s="161">
        <v>19</v>
      </c>
      <c r="Z41" s="125">
        <v>9</v>
      </c>
      <c r="AA41" s="125">
        <v>10</v>
      </c>
      <c r="AB41" s="62">
        <v>11</v>
      </c>
      <c r="AC41" s="62">
        <v>11</v>
      </c>
      <c r="AD41" s="114">
        <v>25</v>
      </c>
      <c r="AE41" s="62">
        <v>15</v>
      </c>
      <c r="AF41" s="62">
        <v>19</v>
      </c>
      <c r="AG41" s="133">
        <v>31</v>
      </c>
      <c r="AH41" s="62">
        <v>15</v>
      </c>
      <c r="AI41" s="62">
        <v>15</v>
      </c>
      <c r="AJ41" s="125">
        <v>17</v>
      </c>
      <c r="AK41" s="125">
        <v>17</v>
      </c>
      <c r="AL41" s="114">
        <v>11</v>
      </c>
      <c r="AM41" s="114">
        <v>11</v>
      </c>
      <c r="AN41" s="62">
        <v>19</v>
      </c>
      <c r="AO41" s="62">
        <v>23</v>
      </c>
      <c r="AP41" s="119">
        <v>15</v>
      </c>
      <c r="AQ41" s="114">
        <v>15</v>
      </c>
      <c r="AR41" s="161">
        <v>20</v>
      </c>
      <c r="AS41" s="62">
        <v>17</v>
      </c>
      <c r="AT41" s="62">
        <v>36</v>
      </c>
      <c r="AU41" s="235">
        <v>39</v>
      </c>
      <c r="AV41" s="62">
        <v>12</v>
      </c>
      <c r="AW41" s="62">
        <v>12</v>
      </c>
      <c r="AX41" s="62">
        <v>11</v>
      </c>
      <c r="AY41" s="62">
        <v>9</v>
      </c>
      <c r="AZ41" s="62">
        <v>16</v>
      </c>
      <c r="BA41" s="62">
        <v>16</v>
      </c>
      <c r="BB41" s="62">
        <v>8</v>
      </c>
      <c r="BC41" s="62">
        <v>10</v>
      </c>
      <c r="BD41" s="62">
        <v>10</v>
      </c>
      <c r="BE41" s="62">
        <v>8</v>
      </c>
      <c r="BF41" s="62">
        <v>11</v>
      </c>
      <c r="BG41" s="118">
        <v>11</v>
      </c>
      <c r="BH41" s="62">
        <v>12</v>
      </c>
      <c r="BI41" s="135">
        <v>21</v>
      </c>
      <c r="BJ41" s="62">
        <v>23</v>
      </c>
      <c r="BK41" s="161">
        <v>18</v>
      </c>
      <c r="BL41" s="62">
        <v>10</v>
      </c>
      <c r="BM41" s="62">
        <v>12</v>
      </c>
      <c r="BN41" s="62">
        <v>12</v>
      </c>
      <c r="BO41" s="62">
        <v>15</v>
      </c>
      <c r="BP41" s="62">
        <v>8</v>
      </c>
      <c r="BQ41" s="62">
        <v>12</v>
      </c>
      <c r="BR41" s="161">
        <v>24</v>
      </c>
      <c r="BS41" s="62">
        <v>20</v>
      </c>
      <c r="BT41" s="62">
        <v>13</v>
      </c>
      <c r="BU41" s="62">
        <v>12</v>
      </c>
      <c r="BV41" s="62">
        <v>11</v>
      </c>
      <c r="BW41" s="62">
        <v>13</v>
      </c>
      <c r="BX41" s="62">
        <v>11</v>
      </c>
      <c r="BY41" s="62">
        <v>11</v>
      </c>
      <c r="BZ41" s="62">
        <v>12</v>
      </c>
      <c r="CA41" s="119">
        <v>11</v>
      </c>
      <c r="CB41" s="148">
        <f>(2.71828^(-8.3291+4.4859*K41-2.1583*L41))/(1+(2.71828^(-8.3291+4.4859*K41-2.1583*L41)))</f>
        <v>0.99999999490082547</v>
      </c>
      <c r="CC41" s="64" t="s">
        <v>781</v>
      </c>
      <c r="CD41" s="25" t="s">
        <v>53</v>
      </c>
      <c r="CE41" s="10" t="s">
        <v>2</v>
      </c>
      <c r="CF41" s="103" t="s">
        <v>696</v>
      </c>
      <c r="CG41" s="5"/>
      <c r="CH41" s="59">
        <f>COUNTIF($M41,"=13")+COUNTIF($N41,"=24")+COUNTIF($O41,"=14")+COUNTIF($P41,"=11")+COUNTIF($Q41,"=11")+COUNTIF($R41,"=14")+COUNTIF($S41,"=12")+COUNTIF($T41,"=12")+COUNTIF($U41,"=12")+COUNTIF($V41,"=13")+COUNTIF($W41,"=13")+COUNTIF($X41,"=16")</f>
        <v>11</v>
      </c>
      <c r="CI41" s="59">
        <f>COUNTIF($Y41,"=18")+COUNTIF($Z41,"=9")+COUNTIF($AA41,"=10")+COUNTIF($AB41,"=11")+COUNTIF($AC41,"=11")+COUNTIF($AD41,"=25")+COUNTIF($AE41,"=15")+COUNTIF($AF41,"=19")+COUNTIF($AG41,"=31")+COUNTIF($AH41,"=15")+COUNTIF($AI41,"=15")+COUNTIF($AJ41,"=17")+COUNTIF($AK41,"=17")</f>
        <v>12</v>
      </c>
      <c r="CJ41" s="59">
        <f>COUNTIF($AL41,"=11")+COUNTIF($AM41,"=11")+COUNTIF($AN41,"=19")+COUNTIF($AO41,"=23")+COUNTIF($AP41,"=15")+COUNTIF($AQ41,"=15")+COUNTIF($AR41,"=19")+COUNTIF($AS41,"=17")+COUNTIF($AV41,"=12")+COUNTIF($AW41,"=12")</f>
        <v>9</v>
      </c>
      <c r="CK41" s="59">
        <f>COUNTIF($AX41,"=11")+COUNTIF($AY41,"=9")+COUNTIF($AZ41,"=15")+COUNTIF($BA41,"=16")+COUNTIF($BB41,"=8")+COUNTIF($BC41,"=10")+COUNTIF($BD41,"=10")+COUNTIF($BE41,"=8")+COUNTIF($BF41,"=10")+COUNTIF($BG41,"=11")</f>
        <v>8</v>
      </c>
      <c r="CL41" s="59">
        <f>COUNTIF($BH41,"=12")+COUNTIF($BI41,"=21")+COUNTIF($BJ41,"=23")+COUNTIF($BK41,"=16")+COUNTIF($BL41,"=10")+COUNTIF($BM41,"=12")+COUNTIF($BN41,"=12")+COUNTIF($BO41,"=15")+COUNTIF($BP41,"=8")+COUNTIF($BQ41,"=12")+COUNTIF($BR41,"=24")+COUNTIF($BS41,"=20")+COUNTIF($BT41,"=13")</f>
        <v>12</v>
      </c>
      <c r="CM41" s="59">
        <f>COUNTIF($BU41,"=12")+COUNTIF($BV41,"=11")+COUNTIF($BW41,"=13")+COUNTIF($BX41,"=11")+COUNTIF($BY41,"=11")+COUNTIF($BZ41,"=12")+COUNTIF($CA41,"=11")</f>
        <v>7</v>
      </c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</row>
    <row r="42" spans="1:140" s="3" customFormat="1" x14ac:dyDescent="0.25">
      <c r="A42" s="164">
        <v>151757</v>
      </c>
      <c r="B42" s="3" t="s">
        <v>138</v>
      </c>
      <c r="C42" s="86" t="s">
        <v>2</v>
      </c>
      <c r="D42" s="122" t="s">
        <v>826</v>
      </c>
      <c r="E42" s="38" t="s">
        <v>23</v>
      </c>
      <c r="F42" s="3" t="s">
        <v>307</v>
      </c>
      <c r="G42" s="75">
        <v>41522.202777777777</v>
      </c>
      <c r="H42" s="88" t="s">
        <v>884</v>
      </c>
      <c r="I42" s="3" t="s">
        <v>910</v>
      </c>
      <c r="J42" s="87">
        <v>41277.888888888891</v>
      </c>
      <c r="K42" s="141">
        <f>+COUNTIF($Y42,"&gt;=18")+COUNTIF($AG42,"&gt;=31")+COUNTIF($AP42,"&lt;=15")+COUNTIF($AR42,"&gt;=19")+COUNTIF($BG42,"&gt;=11")+COUNTIF($BI42,"&lt;=21")+COUNTIF($BK42,"&gt;=17")+COUNTIF($BR42,"&gt;=24")+COUNTIF($CA42,"&lt;=11")</f>
        <v>8</v>
      </c>
      <c r="L42" s="142">
        <f>65-(+CH42+CI42+CJ42+CK42+CL42+CM42)</f>
        <v>4</v>
      </c>
      <c r="M42" s="100">
        <v>13</v>
      </c>
      <c r="N42" s="100">
        <v>24</v>
      </c>
      <c r="O42" s="100">
        <v>14</v>
      </c>
      <c r="P42" s="68">
        <v>11</v>
      </c>
      <c r="Q42" s="100">
        <v>11</v>
      </c>
      <c r="R42" s="100">
        <v>14</v>
      </c>
      <c r="S42" s="100">
        <v>12</v>
      </c>
      <c r="T42" s="100">
        <v>12</v>
      </c>
      <c r="U42" s="100">
        <v>12</v>
      </c>
      <c r="V42" s="100">
        <v>13</v>
      </c>
      <c r="W42" s="100">
        <v>13</v>
      </c>
      <c r="X42" s="100">
        <v>16</v>
      </c>
      <c r="Y42" s="161">
        <v>20</v>
      </c>
      <c r="Z42" s="111">
        <v>9</v>
      </c>
      <c r="AA42" s="111">
        <v>10</v>
      </c>
      <c r="AB42" s="100">
        <v>11</v>
      </c>
      <c r="AC42" s="100">
        <v>11</v>
      </c>
      <c r="AD42" s="100">
        <v>25</v>
      </c>
      <c r="AE42" s="100">
        <v>15</v>
      </c>
      <c r="AF42" s="100">
        <v>19</v>
      </c>
      <c r="AG42" s="133">
        <v>31</v>
      </c>
      <c r="AH42" s="111">
        <v>15</v>
      </c>
      <c r="AI42" s="111">
        <v>15</v>
      </c>
      <c r="AJ42" s="111">
        <v>17</v>
      </c>
      <c r="AK42" s="111">
        <v>17</v>
      </c>
      <c r="AL42" s="100">
        <v>11</v>
      </c>
      <c r="AM42" s="100">
        <v>11</v>
      </c>
      <c r="AN42" s="68">
        <v>19</v>
      </c>
      <c r="AO42" s="68">
        <v>23</v>
      </c>
      <c r="AP42" s="119">
        <v>15</v>
      </c>
      <c r="AQ42" s="68">
        <v>15</v>
      </c>
      <c r="AR42" s="68">
        <v>18</v>
      </c>
      <c r="AS42" s="68">
        <v>17</v>
      </c>
      <c r="AT42" s="100">
        <v>36</v>
      </c>
      <c r="AU42" s="111">
        <v>39</v>
      </c>
      <c r="AV42" s="68">
        <v>12</v>
      </c>
      <c r="AW42" s="68">
        <v>12</v>
      </c>
      <c r="AX42" s="68">
        <v>11</v>
      </c>
      <c r="AY42" s="68">
        <v>9</v>
      </c>
      <c r="AZ42" s="68">
        <v>15</v>
      </c>
      <c r="BA42" s="68">
        <v>16</v>
      </c>
      <c r="BB42" s="100">
        <v>8</v>
      </c>
      <c r="BC42" s="100">
        <v>10</v>
      </c>
      <c r="BD42" s="100">
        <v>10</v>
      </c>
      <c r="BE42" s="100">
        <v>8</v>
      </c>
      <c r="BF42" s="100">
        <v>10</v>
      </c>
      <c r="BG42" s="133">
        <v>11</v>
      </c>
      <c r="BH42" s="100">
        <v>12</v>
      </c>
      <c r="BI42" s="160">
        <v>21</v>
      </c>
      <c r="BJ42" s="100">
        <v>23</v>
      </c>
      <c r="BK42" s="133">
        <v>17</v>
      </c>
      <c r="BL42" s="100">
        <v>10</v>
      </c>
      <c r="BM42" s="100">
        <v>12</v>
      </c>
      <c r="BN42" s="100">
        <v>12</v>
      </c>
      <c r="BO42" s="100">
        <v>15</v>
      </c>
      <c r="BP42" s="100">
        <v>8</v>
      </c>
      <c r="BQ42" s="133">
        <v>13</v>
      </c>
      <c r="BR42" s="161">
        <v>24</v>
      </c>
      <c r="BS42" s="100">
        <v>20</v>
      </c>
      <c r="BT42" s="100">
        <v>13</v>
      </c>
      <c r="BU42" s="100">
        <v>12</v>
      </c>
      <c r="BV42" s="100">
        <v>11</v>
      </c>
      <c r="BW42" s="100">
        <v>13</v>
      </c>
      <c r="BX42" s="100">
        <v>11</v>
      </c>
      <c r="BY42" s="100">
        <v>11</v>
      </c>
      <c r="BZ42" s="100">
        <v>12</v>
      </c>
      <c r="CA42" s="162">
        <v>11</v>
      </c>
      <c r="CB42" s="148">
        <f>(2.71828^(-8.3291+4.4859*K42-2.1583*L42))/(1+(2.71828^(-8.3291+4.4859*K42-2.1583*L42)))</f>
        <v>0.99999999396015371</v>
      </c>
      <c r="CC42" s="64" t="s">
        <v>781</v>
      </c>
      <c r="CD42" s="86" t="s">
        <v>53</v>
      </c>
      <c r="CE42" s="3" t="s">
        <v>2</v>
      </c>
      <c r="CF42" s="86" t="s">
        <v>138</v>
      </c>
      <c r="CG42" s="86"/>
      <c r="CH42" s="59">
        <f>COUNTIF($M42,"=13")+COUNTIF($N42,"=24")+COUNTIF($O42,"=14")+COUNTIF($P42,"=11")+COUNTIF($Q42,"=11")+COUNTIF($R42,"=14")+COUNTIF($S42,"=12")+COUNTIF($T42,"=12")+COUNTIF($U42,"=12")+COUNTIF($V42,"=13")+COUNTIF($W42,"=13")+COUNTIF($X42,"=16")</f>
        <v>12</v>
      </c>
      <c r="CI42" s="59">
        <f>COUNTIF($Y42,"=18")+COUNTIF($Z42,"=9")+COUNTIF($AA42,"=10")+COUNTIF($AB42,"=11")+COUNTIF($AC42,"=11")+COUNTIF($AD42,"=25")+COUNTIF($AE42,"=15")+COUNTIF($AF42,"=19")+COUNTIF($AG42,"=31")+COUNTIF($AH42,"=15")+COUNTIF($AI42,"=15")+COUNTIF($AJ42,"=17")+COUNTIF($AK42,"=17")</f>
        <v>12</v>
      </c>
      <c r="CJ42" s="59">
        <f>COUNTIF($AL42,"=11")+COUNTIF($AM42,"=11")+COUNTIF($AN42,"=19")+COUNTIF($AO42,"=23")+COUNTIF($AP42,"=15")+COUNTIF($AQ42,"=15")+COUNTIF($AR42,"=19")+COUNTIF($AS42,"=17")+COUNTIF($AV42,"=12")+COUNTIF($AW42,"=12")</f>
        <v>9</v>
      </c>
      <c r="CK42" s="59">
        <f>COUNTIF($AX42,"=11")+COUNTIF($AY42,"=9")+COUNTIF($AZ42,"=15")+COUNTIF($BA42,"=16")+COUNTIF($BB42,"=8")+COUNTIF($BC42,"=10")+COUNTIF($BD42,"=10")+COUNTIF($BE42,"=8")+COUNTIF($BF42,"=10")+COUNTIF($BG42,"=11")</f>
        <v>10</v>
      </c>
      <c r="CL42" s="59">
        <f>COUNTIF($BH42,"=12")+COUNTIF($BI42,"=21")+COUNTIF($BJ42,"=23")+COUNTIF($BK42,"=16")+COUNTIF($BL42,"=10")+COUNTIF($BM42,"=12")+COUNTIF($BN42,"=12")+COUNTIF($BO42,"=15")+COUNTIF($BP42,"=8")+COUNTIF($BQ42,"=12")+COUNTIF($BR42,"=24")+COUNTIF($BS42,"=20")+COUNTIF($BT42,"=13")</f>
        <v>11</v>
      </c>
      <c r="CM42" s="59">
        <f>COUNTIF($BU42,"=12")+COUNTIF($BV42,"=11")+COUNTIF($BW42,"=13")+COUNTIF($BX42,"=11")+COUNTIF($BY42,"=11")+COUNTIF($BZ42,"=12")+COUNTIF($CA42,"=11")</f>
        <v>7</v>
      </c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</row>
    <row r="43" spans="1:140" s="3" customFormat="1" x14ac:dyDescent="0.25">
      <c r="A43" s="173">
        <v>309988</v>
      </c>
      <c r="B43" s="49" t="s">
        <v>261</v>
      </c>
      <c r="C43" s="86" t="s">
        <v>2</v>
      </c>
      <c r="D43" s="122" t="s">
        <v>834</v>
      </c>
      <c r="E43" s="49" t="s">
        <v>20</v>
      </c>
      <c r="F43" s="86" t="s">
        <v>261</v>
      </c>
      <c r="G43" s="75">
        <v>42400.365972222222</v>
      </c>
      <c r="H43" s="88" t="s">
        <v>886</v>
      </c>
      <c r="I43" s="3" t="s">
        <v>912</v>
      </c>
      <c r="J43" s="87">
        <v>41277.888888888891</v>
      </c>
      <c r="K43" s="141">
        <f>+COUNTIF($Y43,"&gt;=18")+COUNTIF($AG43,"&gt;=31")+COUNTIF($AP43,"&lt;=15")+COUNTIF($AR43,"&gt;=19")+COUNTIF($BG43,"&gt;=11")+COUNTIF($BI43,"&lt;=21")+COUNTIF($BK43,"&gt;=17")+COUNTIF($BR43,"&gt;=24")+COUNTIF($CA43,"&lt;=11")</f>
        <v>8</v>
      </c>
      <c r="L43" s="142">
        <f>65-(+CH43+CI43+CJ43+CK43+CL43+CM43)</f>
        <v>4</v>
      </c>
      <c r="M43" s="100">
        <v>13</v>
      </c>
      <c r="N43" s="100">
        <v>24</v>
      </c>
      <c r="O43" s="100">
        <v>14</v>
      </c>
      <c r="P43" s="100">
        <v>11</v>
      </c>
      <c r="Q43" s="100">
        <v>11</v>
      </c>
      <c r="R43" s="100">
        <v>14</v>
      </c>
      <c r="S43" s="100">
        <v>12</v>
      </c>
      <c r="T43" s="100">
        <v>12</v>
      </c>
      <c r="U43" s="100">
        <v>12</v>
      </c>
      <c r="V43" s="100">
        <v>13</v>
      </c>
      <c r="W43" s="100">
        <v>13</v>
      </c>
      <c r="X43" s="100">
        <v>16</v>
      </c>
      <c r="Y43" s="161">
        <v>19</v>
      </c>
      <c r="Z43" s="111">
        <v>9</v>
      </c>
      <c r="AA43" s="111">
        <v>10</v>
      </c>
      <c r="AB43" s="100">
        <v>11</v>
      </c>
      <c r="AC43" s="100">
        <v>11</v>
      </c>
      <c r="AD43" s="100">
        <v>25</v>
      </c>
      <c r="AE43" s="100">
        <v>15</v>
      </c>
      <c r="AF43" s="100">
        <v>19</v>
      </c>
      <c r="AG43" s="133">
        <v>31</v>
      </c>
      <c r="AH43" s="111">
        <v>15</v>
      </c>
      <c r="AI43" s="111">
        <v>15</v>
      </c>
      <c r="AJ43" s="111">
        <v>17</v>
      </c>
      <c r="AK43" s="111">
        <v>17</v>
      </c>
      <c r="AL43" s="100">
        <v>11</v>
      </c>
      <c r="AM43" s="100">
        <v>11</v>
      </c>
      <c r="AN43" s="100">
        <v>19</v>
      </c>
      <c r="AO43" s="100">
        <v>23</v>
      </c>
      <c r="AP43" s="162">
        <v>15</v>
      </c>
      <c r="AQ43" s="100">
        <v>15</v>
      </c>
      <c r="AR43" s="161">
        <v>20</v>
      </c>
      <c r="AS43" s="100">
        <v>17</v>
      </c>
      <c r="AT43" s="100">
        <v>36</v>
      </c>
      <c r="AU43" s="100">
        <v>39</v>
      </c>
      <c r="AV43" s="100">
        <v>12</v>
      </c>
      <c r="AW43" s="100">
        <v>12</v>
      </c>
      <c r="AX43" s="100">
        <v>11</v>
      </c>
      <c r="AY43" s="100">
        <v>9</v>
      </c>
      <c r="AZ43" s="100">
        <v>15</v>
      </c>
      <c r="BA43" s="100">
        <v>16</v>
      </c>
      <c r="BB43" s="100">
        <v>8</v>
      </c>
      <c r="BC43" s="100">
        <v>10</v>
      </c>
      <c r="BD43" s="100">
        <v>10</v>
      </c>
      <c r="BE43" s="100">
        <v>8</v>
      </c>
      <c r="BF43" s="100">
        <v>10</v>
      </c>
      <c r="BG43" s="133">
        <v>11</v>
      </c>
      <c r="BH43" s="100">
        <v>12</v>
      </c>
      <c r="BI43" s="100">
        <v>23</v>
      </c>
      <c r="BJ43" s="100">
        <v>23</v>
      </c>
      <c r="BK43" s="133">
        <v>17</v>
      </c>
      <c r="BL43" s="100">
        <v>10</v>
      </c>
      <c r="BM43" s="100">
        <v>12</v>
      </c>
      <c r="BN43" s="100">
        <v>12</v>
      </c>
      <c r="BO43" s="100">
        <v>15</v>
      </c>
      <c r="BP43" s="100">
        <v>8</v>
      </c>
      <c r="BQ43" s="100">
        <v>12</v>
      </c>
      <c r="BR43" s="131">
        <v>24</v>
      </c>
      <c r="BS43" s="100">
        <v>20</v>
      </c>
      <c r="BT43" s="100">
        <v>13</v>
      </c>
      <c r="BU43" s="100">
        <v>12</v>
      </c>
      <c r="BV43" s="100">
        <v>11</v>
      </c>
      <c r="BW43" s="100">
        <v>13</v>
      </c>
      <c r="BX43" s="100">
        <v>11</v>
      </c>
      <c r="BY43" s="100">
        <v>11</v>
      </c>
      <c r="BZ43" s="100">
        <v>12</v>
      </c>
      <c r="CA43" s="162">
        <v>11</v>
      </c>
      <c r="CB43" s="148">
        <f>(2.71828^(-8.3291+4.4859*K43-2.1583*L43))/(1+(2.71828^(-8.3291+4.4859*K43-2.1583*L43)))</f>
        <v>0.99999999396015371</v>
      </c>
      <c r="CC43" s="64" t="s">
        <v>781</v>
      </c>
      <c r="CD43" s="86" t="s">
        <v>435</v>
      </c>
      <c r="CE43" s="49" t="s">
        <v>2</v>
      </c>
      <c r="CF43" s="86" t="s">
        <v>261</v>
      </c>
      <c r="CG43" s="49"/>
      <c r="CH43" s="59">
        <f>COUNTIF($M43,"=13")+COUNTIF($N43,"=24")+COUNTIF($O43,"=14")+COUNTIF($P43,"=11")+COUNTIF($Q43,"=11")+COUNTIF($R43,"=14")+COUNTIF($S43,"=12")+COUNTIF($T43,"=12")+COUNTIF($U43,"=12")+COUNTIF($V43,"=13")+COUNTIF($W43,"=13")+COUNTIF($X43,"=16")</f>
        <v>12</v>
      </c>
      <c r="CI43" s="59">
        <f>COUNTIF($Y43,"=18")+COUNTIF($Z43,"=9")+COUNTIF($AA43,"=10")+COUNTIF($AB43,"=11")+COUNTIF($AC43,"=11")+COUNTIF($AD43,"=25")+COUNTIF($AE43,"=15")+COUNTIF($AF43,"=19")+COUNTIF($AG43,"=31")+COUNTIF($AH43,"=15")+COUNTIF($AI43,"=15")+COUNTIF($AJ43,"=17")+COUNTIF($AK43,"=17")</f>
        <v>12</v>
      </c>
      <c r="CJ43" s="59">
        <f>COUNTIF($AL43,"=11")+COUNTIF($AM43,"=11")+COUNTIF($AN43,"=19")+COUNTIF($AO43,"=23")+COUNTIF($AP43,"=15")+COUNTIF($AQ43,"=15")+COUNTIF($AR43,"=19")+COUNTIF($AS43,"=17")+COUNTIF($AV43,"=12")+COUNTIF($AW43,"=12")</f>
        <v>9</v>
      </c>
      <c r="CK43" s="59">
        <f>COUNTIF($AX43,"=11")+COUNTIF($AY43,"=9")+COUNTIF($AZ43,"=15")+COUNTIF($BA43,"=16")+COUNTIF($BB43,"=8")+COUNTIF($BC43,"=10")+COUNTIF($BD43,"=10")+COUNTIF($BE43,"=8")+COUNTIF($BF43,"=10")+COUNTIF($BG43,"=11")</f>
        <v>10</v>
      </c>
      <c r="CL43" s="59">
        <f>COUNTIF($BH43,"=12")+COUNTIF($BI43,"=21")+COUNTIF($BJ43,"=23")+COUNTIF($BK43,"=16")+COUNTIF($BL43,"=10")+COUNTIF($BM43,"=12")+COUNTIF($BN43,"=12")+COUNTIF($BO43,"=15")+COUNTIF($BP43,"=8")+COUNTIF($BQ43,"=12")+COUNTIF($BR43,"=24")+COUNTIF($BS43,"=20")+COUNTIF($BT43,"=13")</f>
        <v>11</v>
      </c>
      <c r="CM43" s="59">
        <f>COUNTIF($BU43,"=12")+COUNTIF($BV43,"=11")+COUNTIF($BW43,"=13")+COUNTIF($BX43,"=11")+COUNTIF($BY43,"=11")+COUNTIF($BZ43,"=12")+COUNTIF($CA43,"=11")</f>
        <v>7</v>
      </c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6"/>
      <c r="EB43" s="86"/>
      <c r="EC43" s="86"/>
      <c r="ED43" s="86"/>
      <c r="EE43" s="86"/>
      <c r="EF43" s="86"/>
      <c r="EG43" s="86"/>
      <c r="EH43" s="86"/>
      <c r="EI43" s="86"/>
      <c r="EJ43" s="86"/>
    </row>
    <row r="44" spans="1:140" s="3" customFormat="1" x14ac:dyDescent="0.25">
      <c r="A44" s="175">
        <v>801312</v>
      </c>
      <c r="B44" s="64" t="s">
        <v>138</v>
      </c>
      <c r="C44" s="86" t="s">
        <v>2</v>
      </c>
      <c r="D44" s="122" t="s">
        <v>836</v>
      </c>
      <c r="E44" s="64"/>
      <c r="F44" s="88" t="s">
        <v>138</v>
      </c>
      <c r="G44" s="87">
        <v>43961</v>
      </c>
      <c r="H44" s="88" t="s">
        <v>885</v>
      </c>
      <c r="I44" s="3" t="s">
        <v>911</v>
      </c>
      <c r="J44" s="87">
        <v>41277.888888888891</v>
      </c>
      <c r="K44" s="141">
        <f>+COUNTIF($Y44,"&gt;=18")+COUNTIF($AG44,"&gt;=31")+COUNTIF($AP44,"&lt;=15")+COUNTIF($AR44,"&gt;=19")+COUNTIF($BG44,"&gt;=11")+COUNTIF($BI44,"&lt;=21")+COUNTIF($BK44,"&gt;=17")+COUNTIF($BR44,"&gt;=24")+COUNTIF($CA44,"&lt;=11")</f>
        <v>8</v>
      </c>
      <c r="L44" s="142">
        <f>65-(+CH44+CI44+CJ44+CK44+CL44+CM44)</f>
        <v>4</v>
      </c>
      <c r="M44" s="159">
        <v>13</v>
      </c>
      <c r="N44" s="159">
        <v>24</v>
      </c>
      <c r="O44" s="159">
        <v>14</v>
      </c>
      <c r="P44" s="159">
        <v>11</v>
      </c>
      <c r="Q44" s="34">
        <v>11</v>
      </c>
      <c r="R44" s="34">
        <v>14</v>
      </c>
      <c r="S44" s="159">
        <v>12</v>
      </c>
      <c r="T44" s="159">
        <v>12</v>
      </c>
      <c r="U44" s="159">
        <v>12</v>
      </c>
      <c r="V44" s="159">
        <v>13</v>
      </c>
      <c r="W44" s="159">
        <v>13</v>
      </c>
      <c r="X44" s="6">
        <v>16</v>
      </c>
      <c r="Y44" s="161">
        <v>19</v>
      </c>
      <c r="Z44" s="123">
        <v>9</v>
      </c>
      <c r="AA44" s="123">
        <v>10</v>
      </c>
      <c r="AB44" s="159">
        <v>11</v>
      </c>
      <c r="AC44" s="159">
        <v>11</v>
      </c>
      <c r="AD44" s="159">
        <v>25</v>
      </c>
      <c r="AE44" s="159">
        <v>15</v>
      </c>
      <c r="AF44" s="159">
        <v>19</v>
      </c>
      <c r="AG44" s="133">
        <v>31</v>
      </c>
      <c r="AH44" s="123">
        <v>15</v>
      </c>
      <c r="AI44" s="123">
        <v>15</v>
      </c>
      <c r="AJ44" s="123">
        <v>17</v>
      </c>
      <c r="AK44" s="123">
        <v>17</v>
      </c>
      <c r="AL44" s="159">
        <v>11</v>
      </c>
      <c r="AM44" s="89">
        <v>11</v>
      </c>
      <c r="AN44" s="34">
        <v>19</v>
      </c>
      <c r="AO44" s="34">
        <v>23</v>
      </c>
      <c r="AP44" s="162">
        <v>15</v>
      </c>
      <c r="AQ44" s="159">
        <v>15</v>
      </c>
      <c r="AR44" s="161">
        <v>20</v>
      </c>
      <c r="AS44" s="159">
        <v>17</v>
      </c>
      <c r="AT44" s="150">
        <v>36</v>
      </c>
      <c r="AU44" s="115">
        <v>39</v>
      </c>
      <c r="AV44" s="89">
        <v>12</v>
      </c>
      <c r="AW44" s="159">
        <v>12</v>
      </c>
      <c r="AX44" s="159">
        <v>11</v>
      </c>
      <c r="AY44" s="159">
        <v>9</v>
      </c>
      <c r="AZ44" s="34">
        <v>15</v>
      </c>
      <c r="BA44" s="34">
        <v>16</v>
      </c>
      <c r="BB44" s="159">
        <v>8</v>
      </c>
      <c r="BC44" s="159">
        <v>10</v>
      </c>
      <c r="BD44" s="159">
        <v>10</v>
      </c>
      <c r="BE44" s="159">
        <v>8</v>
      </c>
      <c r="BF44" s="159">
        <v>10</v>
      </c>
      <c r="BG44" s="133">
        <v>11</v>
      </c>
      <c r="BH44" s="159">
        <v>12</v>
      </c>
      <c r="BI44" s="6">
        <v>23</v>
      </c>
      <c r="BJ44" s="6">
        <v>23</v>
      </c>
      <c r="BK44" s="133">
        <v>17</v>
      </c>
      <c r="BL44" s="159">
        <v>10</v>
      </c>
      <c r="BM44" s="159">
        <v>12</v>
      </c>
      <c r="BN44" s="159">
        <v>12</v>
      </c>
      <c r="BO44" s="159">
        <v>15</v>
      </c>
      <c r="BP44" s="159">
        <v>8</v>
      </c>
      <c r="BQ44" s="159">
        <v>12</v>
      </c>
      <c r="BR44" s="161">
        <v>24</v>
      </c>
      <c r="BS44" s="159">
        <v>20</v>
      </c>
      <c r="BT44" s="159">
        <v>13</v>
      </c>
      <c r="BU44" s="159">
        <v>12</v>
      </c>
      <c r="BV44" s="159">
        <v>11</v>
      </c>
      <c r="BW44" s="159">
        <v>13</v>
      </c>
      <c r="BX44" s="159">
        <v>11</v>
      </c>
      <c r="BY44" s="159">
        <v>11</v>
      </c>
      <c r="BZ44" s="159">
        <v>12</v>
      </c>
      <c r="CA44" s="162">
        <v>11</v>
      </c>
      <c r="CB44" s="148">
        <f>(2.71828^(-8.3291+4.4859*K44-2.1583*L44))/(1+(2.71828^(-8.3291+4.4859*K44-2.1583*L44)))</f>
        <v>0.99999999396015371</v>
      </c>
      <c r="CC44" s="64" t="s">
        <v>781</v>
      </c>
      <c r="CD44" s="88"/>
      <c r="CE44" s="88"/>
      <c r="CF44" s="88"/>
      <c r="CG44" s="88"/>
      <c r="CH44" s="59">
        <f>COUNTIF($M44,"=13")+COUNTIF($N44,"=24")+COUNTIF($O44,"=14")+COUNTIF($P44,"=11")+COUNTIF($Q44,"=11")+COUNTIF($R44,"=14")+COUNTIF($S44,"=12")+COUNTIF($T44,"=12")+COUNTIF($U44,"=12")+COUNTIF($V44,"=13")+COUNTIF($W44,"=13")+COUNTIF($X44,"=16")</f>
        <v>12</v>
      </c>
      <c r="CI44" s="59">
        <f>COUNTIF($Y44,"=18")+COUNTIF($Z44,"=9")+COUNTIF($AA44,"=10")+COUNTIF($AB44,"=11")+COUNTIF($AC44,"=11")+COUNTIF($AD44,"=25")+COUNTIF($AE44,"=15")+COUNTIF($AF44,"=19")+COUNTIF($AG44,"=31")+COUNTIF($AH44,"=15")+COUNTIF($AI44,"=15")+COUNTIF($AJ44,"=17")+COUNTIF($AK44,"=17")</f>
        <v>12</v>
      </c>
      <c r="CJ44" s="59">
        <f>COUNTIF($AL44,"=11")+COUNTIF($AM44,"=11")+COUNTIF($AN44,"=19")+COUNTIF($AO44,"=23")+COUNTIF($AP44,"=15")+COUNTIF($AQ44,"=15")+COUNTIF($AR44,"=19")+COUNTIF($AS44,"=17")+COUNTIF($AV44,"=12")+COUNTIF($AW44,"=12")</f>
        <v>9</v>
      </c>
      <c r="CK44" s="59">
        <f>COUNTIF($AX44,"=11")+COUNTIF($AY44,"=9")+COUNTIF($AZ44,"=15")+COUNTIF($BA44,"=16")+COUNTIF($BB44,"=8")+COUNTIF($BC44,"=10")+COUNTIF($BD44,"=10")+COUNTIF($BE44,"=8")+COUNTIF($BF44,"=10")+COUNTIF($BG44,"=11")</f>
        <v>10</v>
      </c>
      <c r="CL44" s="59">
        <f>COUNTIF($BH44,"=12")+COUNTIF($BI44,"=21")+COUNTIF($BJ44,"=23")+COUNTIF($BK44,"=16")+COUNTIF($BL44,"=10")+COUNTIF($BM44,"=12")+COUNTIF($BN44,"=12")+COUNTIF($BO44,"=15")+COUNTIF($BP44,"=8")+COUNTIF($BQ44,"=12")+COUNTIF($BR44,"=24")+COUNTIF($BS44,"=20")+COUNTIF($BT44,"=13")</f>
        <v>11</v>
      </c>
      <c r="CM44" s="59">
        <f>COUNTIF($BU44,"=12")+COUNTIF($BV44,"=11")+COUNTIF($BW44,"=13")+COUNTIF($BX44,"=11")+COUNTIF($BY44,"=11")+COUNTIF($BZ44,"=12")+COUNTIF($CA44,"=11")</f>
        <v>7</v>
      </c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6"/>
      <c r="EB44" s="86"/>
      <c r="EC44" s="86"/>
      <c r="ED44" s="86"/>
      <c r="EE44" s="86"/>
      <c r="EF44" s="86"/>
      <c r="EG44" s="86"/>
      <c r="EH44" s="86"/>
      <c r="EI44" s="86"/>
      <c r="EJ44" s="86"/>
    </row>
    <row r="45" spans="1:140" s="86" customFormat="1" ht="14.25" x14ac:dyDescent="0.2">
      <c r="A45" s="165">
        <v>27822</v>
      </c>
      <c r="B45" s="12" t="s">
        <v>349</v>
      </c>
      <c r="C45" s="86" t="s">
        <v>2</v>
      </c>
      <c r="D45" s="122" t="s">
        <v>827</v>
      </c>
      <c r="E45" s="13" t="s">
        <v>23</v>
      </c>
      <c r="F45" s="91" t="s">
        <v>349</v>
      </c>
      <c r="G45" s="75">
        <v>41597.180555555555</v>
      </c>
      <c r="H45" s="88" t="s">
        <v>892</v>
      </c>
      <c r="I45" s="3" t="s">
        <v>918</v>
      </c>
      <c r="J45" s="87">
        <v>41277.888888888891</v>
      </c>
      <c r="K45" s="141">
        <f>+COUNTIF($Y45,"&gt;=18")+COUNTIF($AG45,"&gt;=31")+COUNTIF($AP45,"&lt;=15")+COUNTIF($AR45,"&gt;=19")+COUNTIF($BG45,"&gt;=11")+COUNTIF($BI45,"&lt;=21")+COUNTIF($BK45,"&gt;=17")+COUNTIF($BR45,"&gt;=24")+COUNTIF($CA45,"&lt;=11")</f>
        <v>8</v>
      </c>
      <c r="L45" s="142">
        <f>65-(+CH45+CI45+CJ45+CK45+CL45+CM45)</f>
        <v>5</v>
      </c>
      <c r="M45" s="6">
        <v>13</v>
      </c>
      <c r="N45" s="6">
        <v>24</v>
      </c>
      <c r="O45" s="187">
        <v>15</v>
      </c>
      <c r="P45" s="6">
        <v>11</v>
      </c>
      <c r="Q45" s="6">
        <v>11</v>
      </c>
      <c r="R45" s="6">
        <v>14</v>
      </c>
      <c r="S45" s="6">
        <v>12</v>
      </c>
      <c r="T45" s="6">
        <v>12</v>
      </c>
      <c r="U45" s="6">
        <v>12</v>
      </c>
      <c r="V45" s="6">
        <v>13</v>
      </c>
      <c r="W45" s="6">
        <v>13</v>
      </c>
      <c r="X45" s="6">
        <v>16</v>
      </c>
      <c r="Y45" s="161">
        <v>19</v>
      </c>
      <c r="Z45" s="106">
        <v>9</v>
      </c>
      <c r="AA45" s="106">
        <v>10</v>
      </c>
      <c r="AB45" s="6">
        <v>11</v>
      </c>
      <c r="AC45" s="6">
        <v>11</v>
      </c>
      <c r="AD45" s="6">
        <v>25</v>
      </c>
      <c r="AE45" s="6">
        <v>15</v>
      </c>
      <c r="AF45" s="6">
        <v>19</v>
      </c>
      <c r="AG45" s="133">
        <v>31</v>
      </c>
      <c r="AH45" s="106">
        <v>15</v>
      </c>
      <c r="AI45" s="106">
        <v>15</v>
      </c>
      <c r="AJ45" s="106">
        <v>17</v>
      </c>
      <c r="AK45" s="106">
        <v>17</v>
      </c>
      <c r="AL45" s="6">
        <v>11</v>
      </c>
      <c r="AM45" s="6">
        <v>11</v>
      </c>
      <c r="AN45" s="6">
        <v>19</v>
      </c>
      <c r="AO45" s="6">
        <v>23</v>
      </c>
      <c r="AP45" s="162">
        <v>15</v>
      </c>
      <c r="AQ45" s="6">
        <v>15</v>
      </c>
      <c r="AR45" s="6">
        <v>18</v>
      </c>
      <c r="AS45" s="6">
        <v>17</v>
      </c>
      <c r="AT45" s="6">
        <v>36</v>
      </c>
      <c r="AU45" s="6">
        <v>39</v>
      </c>
      <c r="AV45" s="6">
        <v>12</v>
      </c>
      <c r="AW45" s="6">
        <v>12</v>
      </c>
      <c r="AX45" s="6">
        <v>11</v>
      </c>
      <c r="AY45" s="6">
        <v>9</v>
      </c>
      <c r="AZ45" s="6">
        <v>15</v>
      </c>
      <c r="BA45" s="6">
        <v>16</v>
      </c>
      <c r="BB45" s="6">
        <v>8</v>
      </c>
      <c r="BC45" s="187">
        <v>11</v>
      </c>
      <c r="BD45" s="6">
        <v>10</v>
      </c>
      <c r="BE45" s="6">
        <v>8</v>
      </c>
      <c r="BF45" s="6">
        <v>10</v>
      </c>
      <c r="BG45" s="133">
        <v>11</v>
      </c>
      <c r="BH45" s="6">
        <v>12</v>
      </c>
      <c r="BI45" s="160">
        <v>21</v>
      </c>
      <c r="BJ45" s="6">
        <v>23</v>
      </c>
      <c r="BK45" s="133">
        <v>17</v>
      </c>
      <c r="BL45" s="6">
        <v>10</v>
      </c>
      <c r="BM45" s="6">
        <v>12</v>
      </c>
      <c r="BN45" s="6">
        <v>12</v>
      </c>
      <c r="BO45" s="6">
        <v>15</v>
      </c>
      <c r="BP45" s="6">
        <v>8</v>
      </c>
      <c r="BQ45" s="6">
        <v>12</v>
      </c>
      <c r="BR45" s="161">
        <v>24</v>
      </c>
      <c r="BS45" s="6">
        <v>20</v>
      </c>
      <c r="BT45" s="6">
        <v>13</v>
      </c>
      <c r="BU45" s="6">
        <v>12</v>
      </c>
      <c r="BV45" s="6">
        <v>11</v>
      </c>
      <c r="BW45" s="6">
        <v>13</v>
      </c>
      <c r="BX45" s="6">
        <v>11</v>
      </c>
      <c r="BY45" s="6">
        <v>11</v>
      </c>
      <c r="BZ45" s="6">
        <v>12</v>
      </c>
      <c r="CA45" s="162">
        <v>11</v>
      </c>
      <c r="CB45" s="148">
        <f>(2.71828^(-8.3291+4.4859*K45-2.1583*L45))/(1+(2.71828^(-8.3291+4.4859*K45-2.1583*L45)))</f>
        <v>0.9999999477166972</v>
      </c>
      <c r="CC45" s="64" t="s">
        <v>781</v>
      </c>
      <c r="CD45" s="9" t="s">
        <v>53</v>
      </c>
      <c r="CE45" s="10" t="s">
        <v>625</v>
      </c>
      <c r="CF45" s="9" t="s">
        <v>349</v>
      </c>
      <c r="CG45" s="11"/>
      <c r="CH45" s="59">
        <f>COUNTIF($M45,"=13")+COUNTIF($N45,"=24")+COUNTIF($O45,"=14")+COUNTIF($P45,"=11")+COUNTIF($Q45,"=11")+COUNTIF($R45,"=14")+COUNTIF($S45,"=12")+COUNTIF($T45,"=12")+COUNTIF($U45,"=12")+COUNTIF($V45,"=13")+COUNTIF($W45,"=13")+COUNTIF($X45,"=16")</f>
        <v>11</v>
      </c>
      <c r="CI45" s="59">
        <f>COUNTIF($Y45,"=18")+COUNTIF($Z45,"=9")+COUNTIF($AA45,"=10")+COUNTIF($AB45,"=11")+COUNTIF($AC45,"=11")+COUNTIF($AD45,"=25")+COUNTIF($AE45,"=15")+COUNTIF($AF45,"=19")+COUNTIF($AG45,"=31")+COUNTIF($AH45,"=15")+COUNTIF($AI45,"=15")+COUNTIF($AJ45,"=17")+COUNTIF($AK45,"=17")</f>
        <v>12</v>
      </c>
      <c r="CJ45" s="59">
        <f>COUNTIF($AL45,"=11")+COUNTIF($AM45,"=11")+COUNTIF($AN45,"=19")+COUNTIF($AO45,"=23")+COUNTIF($AP45,"=15")+COUNTIF($AQ45,"=15")+COUNTIF($AR45,"=19")+COUNTIF($AS45,"=17")+COUNTIF($AV45,"=12")+COUNTIF($AW45,"=12")</f>
        <v>9</v>
      </c>
      <c r="CK45" s="59">
        <f>COUNTIF($AX45,"=11")+COUNTIF($AY45,"=9")+COUNTIF($AZ45,"=15")+COUNTIF($BA45,"=16")+COUNTIF($BB45,"=8")+COUNTIF($BC45,"=10")+COUNTIF($BD45,"=10")+COUNTIF($BE45,"=8")+COUNTIF($BF45,"=10")+COUNTIF($BG45,"=11")</f>
        <v>9</v>
      </c>
      <c r="CL45" s="59">
        <f>COUNTIF($BH45,"=12")+COUNTIF($BI45,"=21")+COUNTIF($BJ45,"=23")+COUNTIF($BK45,"=16")+COUNTIF($BL45,"=10")+COUNTIF($BM45,"=12")+COUNTIF($BN45,"=12")+COUNTIF($BO45,"=15")+COUNTIF($BP45,"=8")+COUNTIF($BQ45,"=12")+COUNTIF($BR45,"=24")+COUNTIF($BS45,"=20")+COUNTIF($BT45,"=13")</f>
        <v>12</v>
      </c>
      <c r="CM45" s="59">
        <f>COUNTIF($BU45,"=12")+COUNTIF($BV45,"=11")+COUNTIF($BW45,"=13")+COUNTIF($BX45,"=11")+COUNTIF($BY45,"=11")+COUNTIF($BZ45,"=12")+COUNTIF($CA45,"=11")</f>
        <v>7</v>
      </c>
    </row>
    <row r="46" spans="1:140" s="86" customFormat="1" x14ac:dyDescent="0.25">
      <c r="A46" s="173">
        <v>84938</v>
      </c>
      <c r="B46" s="49" t="s">
        <v>138</v>
      </c>
      <c r="C46" s="86" t="s">
        <v>2</v>
      </c>
      <c r="D46" s="122" t="s">
        <v>827</v>
      </c>
      <c r="E46" s="49" t="s">
        <v>23</v>
      </c>
      <c r="F46" s="86" t="s">
        <v>424</v>
      </c>
      <c r="G46" s="87">
        <v>42395.317361111112</v>
      </c>
      <c r="H46" s="88" t="s">
        <v>892</v>
      </c>
      <c r="I46" s="3" t="s">
        <v>918</v>
      </c>
      <c r="J46" s="87">
        <v>41277.888888888891</v>
      </c>
      <c r="K46" s="141">
        <f>+COUNTIF($Y46,"&gt;=18")+COUNTIF($AG46,"&gt;=31")+COUNTIF($AP46,"&lt;=15")+COUNTIF($AR46,"&gt;=19")+COUNTIF($BG46,"&gt;=11")+COUNTIF($BI46,"&lt;=21")+COUNTIF($BK46,"&gt;=17")+COUNTIF($BR46,"&gt;=24")+COUNTIF($CA46,"&lt;=11")</f>
        <v>8</v>
      </c>
      <c r="L46" s="142">
        <f>65-(+CH46+CI46+CJ46+CK46+CL46+CM46)</f>
        <v>5</v>
      </c>
      <c r="M46" s="100">
        <v>13</v>
      </c>
      <c r="N46" s="100">
        <v>24</v>
      </c>
      <c r="O46" s="100">
        <v>14</v>
      </c>
      <c r="P46" s="100">
        <v>11</v>
      </c>
      <c r="Q46" s="100">
        <v>11</v>
      </c>
      <c r="R46" s="100">
        <v>14</v>
      </c>
      <c r="S46" s="100">
        <v>12</v>
      </c>
      <c r="T46" s="100">
        <v>12</v>
      </c>
      <c r="U46" s="133">
        <v>13</v>
      </c>
      <c r="V46" s="100">
        <v>13</v>
      </c>
      <c r="W46" s="100">
        <v>13</v>
      </c>
      <c r="X46" s="100">
        <v>16</v>
      </c>
      <c r="Y46" s="161">
        <v>20</v>
      </c>
      <c r="Z46" s="111">
        <v>9</v>
      </c>
      <c r="AA46" s="111">
        <v>10</v>
      </c>
      <c r="AB46" s="100">
        <v>11</v>
      </c>
      <c r="AC46" s="100">
        <v>11</v>
      </c>
      <c r="AD46" s="100">
        <v>25</v>
      </c>
      <c r="AE46" s="100">
        <v>15</v>
      </c>
      <c r="AF46" s="100">
        <v>19</v>
      </c>
      <c r="AG46" s="133">
        <v>31</v>
      </c>
      <c r="AH46" s="111">
        <v>15</v>
      </c>
      <c r="AI46" s="111">
        <v>15</v>
      </c>
      <c r="AJ46" s="111">
        <v>17</v>
      </c>
      <c r="AK46" s="111">
        <v>17</v>
      </c>
      <c r="AL46" s="100">
        <v>11</v>
      </c>
      <c r="AM46" s="68">
        <v>11</v>
      </c>
      <c r="AN46" s="100">
        <v>19</v>
      </c>
      <c r="AO46" s="100">
        <v>23</v>
      </c>
      <c r="AP46" s="162">
        <v>15</v>
      </c>
      <c r="AQ46" s="100">
        <v>15</v>
      </c>
      <c r="AR46" s="133">
        <v>19</v>
      </c>
      <c r="AS46" s="100">
        <v>17</v>
      </c>
      <c r="AT46" s="100">
        <v>36</v>
      </c>
      <c r="AU46" s="111">
        <v>39</v>
      </c>
      <c r="AV46" s="68">
        <v>12</v>
      </c>
      <c r="AW46" s="100">
        <v>12</v>
      </c>
      <c r="AX46" s="100">
        <v>11</v>
      </c>
      <c r="AY46" s="100">
        <v>9</v>
      </c>
      <c r="AZ46" s="100">
        <v>15</v>
      </c>
      <c r="BA46" s="100">
        <v>16</v>
      </c>
      <c r="BB46" s="100">
        <v>8</v>
      </c>
      <c r="BC46" s="100">
        <v>10</v>
      </c>
      <c r="BD46" s="100">
        <v>10</v>
      </c>
      <c r="BE46" s="100">
        <v>8</v>
      </c>
      <c r="BF46" s="100">
        <v>10</v>
      </c>
      <c r="BG46" s="133">
        <v>11</v>
      </c>
      <c r="BH46" s="100">
        <v>12</v>
      </c>
      <c r="BI46" s="100">
        <v>23</v>
      </c>
      <c r="BJ46" s="100">
        <v>23</v>
      </c>
      <c r="BK46" s="133">
        <v>17</v>
      </c>
      <c r="BL46" s="100">
        <v>10</v>
      </c>
      <c r="BM46" s="100">
        <v>12</v>
      </c>
      <c r="BN46" s="100">
        <v>12</v>
      </c>
      <c r="BO46" s="133">
        <v>16</v>
      </c>
      <c r="BP46" s="100">
        <v>8</v>
      </c>
      <c r="BQ46" s="100">
        <v>12</v>
      </c>
      <c r="BR46" s="161">
        <v>24</v>
      </c>
      <c r="BS46" s="100">
        <v>20</v>
      </c>
      <c r="BT46" s="100">
        <v>13</v>
      </c>
      <c r="BU46" s="100">
        <v>12</v>
      </c>
      <c r="BV46" s="100">
        <v>11</v>
      </c>
      <c r="BW46" s="100">
        <v>13</v>
      </c>
      <c r="BX46" s="100">
        <v>11</v>
      </c>
      <c r="BY46" s="100">
        <v>11</v>
      </c>
      <c r="BZ46" s="100">
        <v>12</v>
      </c>
      <c r="CA46" s="162">
        <v>11</v>
      </c>
      <c r="CB46" s="148">
        <f>(2.71828^(-8.3291+4.4859*K46-2.1583*L46))/(1+(2.71828^(-8.3291+4.4859*K46-2.1583*L46)))</f>
        <v>0.9999999477166972</v>
      </c>
      <c r="CC46" s="64" t="s">
        <v>781</v>
      </c>
      <c r="CD46" s="86" t="s">
        <v>448</v>
      </c>
      <c r="CE46" s="86" t="s">
        <v>2</v>
      </c>
      <c r="CF46" s="86" t="s">
        <v>138</v>
      </c>
      <c r="CG46" s="86" t="s">
        <v>769</v>
      </c>
      <c r="CH46" s="59">
        <f>COUNTIF($M46,"=13")+COUNTIF($N46,"=24")+COUNTIF($O46,"=14")+COUNTIF($P46,"=11")+COUNTIF($Q46,"=11")+COUNTIF($R46,"=14")+COUNTIF($S46,"=12")+COUNTIF($T46,"=12")+COUNTIF($U46,"=12")+COUNTIF($V46,"=13")+COUNTIF($W46,"=13")+COUNTIF($X46,"=16")</f>
        <v>11</v>
      </c>
      <c r="CI46" s="59">
        <f>COUNTIF($Y46,"=18")+COUNTIF($Z46,"=9")+COUNTIF($AA46,"=10")+COUNTIF($AB46,"=11")+COUNTIF($AC46,"=11")+COUNTIF($AD46,"=25")+COUNTIF($AE46,"=15")+COUNTIF($AF46,"=19")+COUNTIF($AG46,"=31")+COUNTIF($AH46,"=15")+COUNTIF($AI46,"=15")+COUNTIF($AJ46,"=17")+COUNTIF($AK46,"=17")</f>
        <v>12</v>
      </c>
      <c r="CJ46" s="59">
        <f>COUNTIF($AL46,"=11")+COUNTIF($AM46,"=11")+COUNTIF($AN46,"=19")+COUNTIF($AO46,"=23")+COUNTIF($AP46,"=15")+COUNTIF($AQ46,"=15")+COUNTIF($AR46,"=19")+COUNTIF($AS46,"=17")+COUNTIF($AV46,"=12")+COUNTIF($AW46,"=12")</f>
        <v>10</v>
      </c>
      <c r="CK46" s="59">
        <f>COUNTIF($AX46,"=11")+COUNTIF($AY46,"=9")+COUNTIF($AZ46,"=15")+COUNTIF($BA46,"=16")+COUNTIF($BB46,"=8")+COUNTIF($BC46,"=10")+COUNTIF($BD46,"=10")+COUNTIF($BE46,"=8")+COUNTIF($BF46,"=10")+COUNTIF($BG46,"=11")</f>
        <v>10</v>
      </c>
      <c r="CL46" s="59">
        <f>COUNTIF($BH46,"=12")+COUNTIF($BI46,"=21")+COUNTIF($BJ46,"=23")+COUNTIF($BK46,"=16")+COUNTIF($BL46,"=10")+COUNTIF($BM46,"=12")+COUNTIF($BN46,"=12")+COUNTIF($BO46,"=15")+COUNTIF($BP46,"=8")+COUNTIF($BQ46,"=12")+COUNTIF($BR46,"=24")+COUNTIF($BS46,"=20")+COUNTIF($BT46,"=13")</f>
        <v>10</v>
      </c>
      <c r="CM46" s="59">
        <f>COUNTIF($BU46,"=12")+COUNTIF($BV46,"=11")+COUNTIF($BW46,"=13")+COUNTIF($BX46,"=11")+COUNTIF($BY46,"=11")+COUNTIF($BZ46,"=12")+COUNTIF($CA46,"=11")</f>
        <v>7</v>
      </c>
      <c r="EA46" s="85"/>
      <c r="EB46" s="85"/>
      <c r="EC46" s="85"/>
      <c r="ED46" s="85"/>
      <c r="EE46" s="85"/>
    </row>
    <row r="47" spans="1:140" s="86" customFormat="1" x14ac:dyDescent="0.25">
      <c r="A47" s="181">
        <v>561163</v>
      </c>
      <c r="B47" s="86" t="s">
        <v>241</v>
      </c>
      <c r="C47" s="86" t="s">
        <v>2</v>
      </c>
      <c r="D47" s="122" t="s">
        <v>840</v>
      </c>
      <c r="F47" s="88" t="s">
        <v>138</v>
      </c>
      <c r="G47" s="87">
        <v>43961</v>
      </c>
      <c r="H47" s="88" t="s">
        <v>897</v>
      </c>
      <c r="I47" s="3" t="s">
        <v>923</v>
      </c>
      <c r="J47" s="87">
        <v>41277.888888888891</v>
      </c>
      <c r="K47" s="141">
        <f>+COUNTIF($Y47,"&gt;=18")+COUNTIF($AG47,"&gt;=31")+COUNTIF($AP47,"&lt;=15")+COUNTIF($AR47,"&gt;=19")+COUNTIF($BG47,"&gt;=11")+COUNTIF($BI47,"&lt;=21")+COUNTIF($BK47,"&gt;=17")+COUNTIF($BR47,"&gt;=24")+COUNTIF($CA47,"&lt;=11")</f>
        <v>8</v>
      </c>
      <c r="L47" s="142">
        <f>65-(+CH47+CI47+CJ47+CK47+CL47+CM47)</f>
        <v>5</v>
      </c>
      <c r="M47" s="89">
        <v>13</v>
      </c>
      <c r="N47" s="89">
        <v>24</v>
      </c>
      <c r="O47" s="89">
        <v>14</v>
      </c>
      <c r="P47" s="89">
        <v>11</v>
      </c>
      <c r="Q47" s="43">
        <v>11</v>
      </c>
      <c r="R47" s="43">
        <v>14</v>
      </c>
      <c r="S47" s="89">
        <v>12</v>
      </c>
      <c r="T47" s="89">
        <v>12</v>
      </c>
      <c r="U47" s="89">
        <v>12</v>
      </c>
      <c r="V47" s="89">
        <v>13</v>
      </c>
      <c r="W47" s="89">
        <v>13</v>
      </c>
      <c r="X47" s="28">
        <v>16</v>
      </c>
      <c r="Y47" s="131">
        <v>21</v>
      </c>
      <c r="Z47" s="123">
        <v>9</v>
      </c>
      <c r="AA47" s="123">
        <v>10</v>
      </c>
      <c r="AB47" s="89">
        <v>11</v>
      </c>
      <c r="AC47" s="89">
        <v>11</v>
      </c>
      <c r="AD47" s="89">
        <v>25</v>
      </c>
      <c r="AE47" s="89">
        <v>15</v>
      </c>
      <c r="AF47" s="89">
        <v>19</v>
      </c>
      <c r="AG47" s="118">
        <v>31</v>
      </c>
      <c r="AH47" s="123">
        <v>15</v>
      </c>
      <c r="AI47" s="123">
        <v>15</v>
      </c>
      <c r="AJ47" s="123">
        <v>17</v>
      </c>
      <c r="AK47" s="123">
        <v>17</v>
      </c>
      <c r="AL47" s="89">
        <v>11</v>
      </c>
      <c r="AM47" s="118">
        <v>12</v>
      </c>
      <c r="AN47" s="28">
        <v>19</v>
      </c>
      <c r="AO47" s="129">
        <v>24</v>
      </c>
      <c r="AP47" s="119">
        <v>15</v>
      </c>
      <c r="AQ47" s="89">
        <v>15</v>
      </c>
      <c r="AR47" s="89">
        <v>18</v>
      </c>
      <c r="AS47" s="89">
        <v>17</v>
      </c>
      <c r="AT47" s="6">
        <v>36</v>
      </c>
      <c r="AU47" s="6">
        <v>39</v>
      </c>
      <c r="AV47" s="89">
        <v>12</v>
      </c>
      <c r="AW47" s="89">
        <v>12</v>
      </c>
      <c r="AX47" s="89">
        <v>11</v>
      </c>
      <c r="AY47" s="89">
        <v>9</v>
      </c>
      <c r="AZ47" s="43">
        <v>15</v>
      </c>
      <c r="BA47" s="43">
        <v>16</v>
      </c>
      <c r="BB47" s="89">
        <v>8</v>
      </c>
      <c r="BC47" s="89">
        <v>10</v>
      </c>
      <c r="BD47" s="89">
        <v>10</v>
      </c>
      <c r="BE47" s="89">
        <v>8</v>
      </c>
      <c r="BF47" s="89">
        <v>10</v>
      </c>
      <c r="BG47" s="118">
        <v>11</v>
      </c>
      <c r="BH47" s="89">
        <v>12</v>
      </c>
      <c r="BI47" s="135">
        <v>21</v>
      </c>
      <c r="BJ47" s="43">
        <v>23</v>
      </c>
      <c r="BK47" s="118">
        <v>17</v>
      </c>
      <c r="BL47" s="89">
        <v>10</v>
      </c>
      <c r="BM47" s="89">
        <v>12</v>
      </c>
      <c r="BN47" s="89">
        <v>12</v>
      </c>
      <c r="BO47" s="89">
        <v>15</v>
      </c>
      <c r="BP47" s="89">
        <v>8</v>
      </c>
      <c r="BQ47" s="89">
        <v>12</v>
      </c>
      <c r="BR47" s="131">
        <v>24</v>
      </c>
      <c r="BS47" s="89">
        <v>20</v>
      </c>
      <c r="BT47" s="89">
        <v>13</v>
      </c>
      <c r="BU47" s="89">
        <v>12</v>
      </c>
      <c r="BV47" s="89">
        <v>11</v>
      </c>
      <c r="BW47" s="89">
        <v>13</v>
      </c>
      <c r="BX47" s="89">
        <v>11</v>
      </c>
      <c r="BY47" s="89">
        <v>11</v>
      </c>
      <c r="BZ47" s="89">
        <v>12</v>
      </c>
      <c r="CA47" s="119">
        <v>11</v>
      </c>
      <c r="CB47" s="148">
        <f>(2.71828^(-8.3291+4.4859*K47-2.1583*L47))/(1+(2.71828^(-8.3291+4.4859*K47-2.1583*L47)))</f>
        <v>0.9999999477166972</v>
      </c>
      <c r="CC47" s="64" t="s">
        <v>781</v>
      </c>
      <c r="CD47" s="49"/>
      <c r="CH47" s="59">
        <f>COUNTIF($M47,"=13")+COUNTIF($N47,"=24")+COUNTIF($O47,"=14")+COUNTIF($P47,"=11")+COUNTIF($Q47,"=11")+COUNTIF($R47,"=14")+COUNTIF($S47,"=12")+COUNTIF($T47,"=12")+COUNTIF($U47,"=12")+COUNTIF($V47,"=13")+COUNTIF($W47,"=13")+COUNTIF($X47,"=16")</f>
        <v>12</v>
      </c>
      <c r="CI47" s="59">
        <f>COUNTIF($Y47,"=18")+COUNTIF($Z47,"=9")+COUNTIF($AA47,"=10")+COUNTIF($AB47,"=11")+COUNTIF($AC47,"=11")+COUNTIF($AD47,"=25")+COUNTIF($AE47,"=15")+COUNTIF($AF47,"=19")+COUNTIF($AG47,"=31")+COUNTIF($AH47,"=15")+COUNTIF($AI47,"=15")+COUNTIF($AJ47,"=17")+COUNTIF($AK47,"=17")</f>
        <v>12</v>
      </c>
      <c r="CJ47" s="59">
        <f>COUNTIF($AL47,"=11")+COUNTIF($AM47,"=11")+COUNTIF($AN47,"=19")+COUNTIF($AO47,"=23")+COUNTIF($AP47,"=15")+COUNTIF($AQ47,"=15")+COUNTIF($AR47,"=19")+COUNTIF($AS47,"=17")+COUNTIF($AV47,"=12")+COUNTIF($AW47,"=12")</f>
        <v>7</v>
      </c>
      <c r="CK47" s="59">
        <f>COUNTIF($AX47,"=11")+COUNTIF($AY47,"=9")+COUNTIF($AZ47,"=15")+COUNTIF($BA47,"=16")+COUNTIF($BB47,"=8")+COUNTIF($BC47,"=10")+COUNTIF($BD47,"=10")+COUNTIF($BE47,"=8")+COUNTIF($BF47,"=10")+COUNTIF($BG47,"=11")</f>
        <v>10</v>
      </c>
      <c r="CL47" s="59">
        <f>COUNTIF($BH47,"=12")+COUNTIF($BI47,"=21")+COUNTIF($BJ47,"=23")+COUNTIF($BK47,"=16")+COUNTIF($BL47,"=10")+COUNTIF($BM47,"=12")+COUNTIF($BN47,"=12")+COUNTIF($BO47,"=15")+COUNTIF($BP47,"=8")+COUNTIF($BQ47,"=12")+COUNTIF($BR47,"=24")+COUNTIF($BS47,"=20")+COUNTIF($BT47,"=13")</f>
        <v>12</v>
      </c>
      <c r="CM47" s="59">
        <f>COUNTIF($BU47,"=12")+COUNTIF($BV47,"=11")+COUNTIF($BW47,"=13")+COUNTIF($BX47,"=11")+COUNTIF($BY47,"=11")+COUNTIF($BZ47,"=12")+COUNTIF($CA47,"=11")</f>
        <v>7</v>
      </c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</row>
    <row r="48" spans="1:140" s="86" customFormat="1" x14ac:dyDescent="0.25">
      <c r="A48" s="163">
        <v>598107</v>
      </c>
      <c r="B48" s="86" t="s">
        <v>138</v>
      </c>
      <c r="C48" s="86" t="s">
        <v>2</v>
      </c>
      <c r="D48" s="122" t="s">
        <v>838</v>
      </c>
      <c r="E48" s="49"/>
      <c r="F48" s="88" t="s">
        <v>138</v>
      </c>
      <c r="G48" s="87">
        <v>43961</v>
      </c>
      <c r="H48" s="88" t="s">
        <v>891</v>
      </c>
      <c r="I48" s="3" t="s">
        <v>917</v>
      </c>
      <c r="J48" s="87">
        <v>41277.888888888891</v>
      </c>
      <c r="K48" s="141">
        <f>+COUNTIF($Y48,"&gt;=18")+COUNTIF($AG48,"&gt;=31")+COUNTIF($AP48,"&lt;=15")+COUNTIF($AR48,"&gt;=19")+COUNTIF($BG48,"&gt;=11")+COUNTIF($BI48,"&lt;=21")+COUNTIF($BK48,"&gt;=17")+COUNTIF($BR48,"&gt;=24")+COUNTIF($CA48,"&lt;=11")</f>
        <v>8</v>
      </c>
      <c r="L48" s="142">
        <f>65-(+CH48+CI48+CJ48+CK48+CL48+CM48)</f>
        <v>5</v>
      </c>
      <c r="M48" s="89">
        <v>13</v>
      </c>
      <c r="N48" s="89">
        <v>24</v>
      </c>
      <c r="O48" s="89">
        <v>14</v>
      </c>
      <c r="P48" s="89">
        <v>11</v>
      </c>
      <c r="Q48" s="43">
        <v>11</v>
      </c>
      <c r="R48" s="43">
        <v>14</v>
      </c>
      <c r="S48" s="89">
        <v>12</v>
      </c>
      <c r="T48" s="89">
        <v>12</v>
      </c>
      <c r="U48" s="89">
        <v>12</v>
      </c>
      <c r="V48" s="89">
        <v>13</v>
      </c>
      <c r="W48" s="89">
        <v>13</v>
      </c>
      <c r="X48" s="28">
        <v>16</v>
      </c>
      <c r="Y48" s="131">
        <v>19</v>
      </c>
      <c r="Z48" s="123">
        <v>9</v>
      </c>
      <c r="AA48" s="123">
        <v>10</v>
      </c>
      <c r="AB48" s="89">
        <v>11</v>
      </c>
      <c r="AC48" s="89">
        <v>11</v>
      </c>
      <c r="AD48" s="119">
        <v>24</v>
      </c>
      <c r="AE48" s="89">
        <v>15</v>
      </c>
      <c r="AF48" s="89">
        <v>19</v>
      </c>
      <c r="AG48" s="89">
        <v>30</v>
      </c>
      <c r="AH48" s="123">
        <v>15</v>
      </c>
      <c r="AI48" s="123">
        <v>15</v>
      </c>
      <c r="AJ48" s="123">
        <v>17</v>
      </c>
      <c r="AK48" s="123">
        <v>17</v>
      </c>
      <c r="AL48" s="89">
        <v>11</v>
      </c>
      <c r="AM48" s="119">
        <v>10</v>
      </c>
      <c r="AN48" s="43">
        <v>19</v>
      </c>
      <c r="AO48" s="43">
        <v>23</v>
      </c>
      <c r="AP48" s="119">
        <v>15</v>
      </c>
      <c r="AQ48" s="89">
        <v>15</v>
      </c>
      <c r="AR48" s="118">
        <v>19</v>
      </c>
      <c r="AS48" s="89">
        <v>17</v>
      </c>
      <c r="AT48" s="68">
        <v>35</v>
      </c>
      <c r="AU48" s="111">
        <v>39</v>
      </c>
      <c r="AV48" s="89">
        <v>12</v>
      </c>
      <c r="AW48" s="89">
        <v>12</v>
      </c>
      <c r="AX48" s="89">
        <v>11</v>
      </c>
      <c r="AY48" s="89">
        <v>9</v>
      </c>
      <c r="AZ48" s="43">
        <v>15</v>
      </c>
      <c r="BA48" s="43">
        <v>16</v>
      </c>
      <c r="BB48" s="89">
        <v>8</v>
      </c>
      <c r="BC48" s="89">
        <v>10</v>
      </c>
      <c r="BD48" s="89">
        <v>10</v>
      </c>
      <c r="BE48" s="89">
        <v>8</v>
      </c>
      <c r="BF48" s="89">
        <v>10</v>
      </c>
      <c r="BG48" s="118">
        <v>11</v>
      </c>
      <c r="BH48" s="89">
        <v>12</v>
      </c>
      <c r="BI48" s="135">
        <v>21</v>
      </c>
      <c r="BJ48" s="34">
        <v>23</v>
      </c>
      <c r="BK48" s="118">
        <v>17</v>
      </c>
      <c r="BL48" s="89">
        <v>10</v>
      </c>
      <c r="BM48" s="89">
        <v>12</v>
      </c>
      <c r="BN48" s="89">
        <v>12</v>
      </c>
      <c r="BO48" s="89">
        <v>15</v>
      </c>
      <c r="BP48" s="89">
        <v>8</v>
      </c>
      <c r="BQ48" s="89">
        <v>12</v>
      </c>
      <c r="BR48" s="131">
        <v>24</v>
      </c>
      <c r="BS48" s="89">
        <v>20</v>
      </c>
      <c r="BT48" s="89">
        <v>13</v>
      </c>
      <c r="BU48" s="89">
        <v>12</v>
      </c>
      <c r="BV48" s="89">
        <v>11</v>
      </c>
      <c r="BW48" s="89">
        <v>13</v>
      </c>
      <c r="BX48" s="89">
        <v>11</v>
      </c>
      <c r="BY48" s="89">
        <v>11</v>
      </c>
      <c r="BZ48" s="89">
        <v>12</v>
      </c>
      <c r="CA48" s="119">
        <v>11</v>
      </c>
      <c r="CB48" s="148">
        <f>(2.71828^(-8.3291+4.4859*K48-2.1583*L48))/(1+(2.71828^(-8.3291+4.4859*K48-2.1583*L48)))</f>
        <v>0.9999999477166972</v>
      </c>
      <c r="CC48" s="64" t="s">
        <v>781</v>
      </c>
      <c r="CH48" s="59">
        <f>COUNTIF($M48,"=13")+COUNTIF($N48,"=24")+COUNTIF($O48,"=14")+COUNTIF($P48,"=11")+COUNTIF($Q48,"=11")+COUNTIF($R48,"=14")+COUNTIF($S48,"=12")+COUNTIF($T48,"=12")+COUNTIF($U48,"=12")+COUNTIF($V48,"=13")+COUNTIF($W48,"=13")+COUNTIF($X48,"=16")</f>
        <v>12</v>
      </c>
      <c r="CI48" s="59">
        <f>COUNTIF($Y48,"=18")+COUNTIF($Z48,"=9")+COUNTIF($AA48,"=10")+COUNTIF($AB48,"=11")+COUNTIF($AC48,"=11")+COUNTIF($AD48,"=25")+COUNTIF($AE48,"=15")+COUNTIF($AF48,"=19")+COUNTIF($AG48,"=31")+COUNTIF($AH48,"=15")+COUNTIF($AI48,"=15")+COUNTIF($AJ48,"=17")+COUNTIF($AK48,"=17")</f>
        <v>10</v>
      </c>
      <c r="CJ48" s="59">
        <f>COUNTIF($AL48,"=11")+COUNTIF($AM48,"=11")+COUNTIF($AN48,"=19")+COUNTIF($AO48,"=23")+COUNTIF($AP48,"=15")+COUNTIF($AQ48,"=15")+COUNTIF($AR48,"=19")+COUNTIF($AS48,"=17")+COUNTIF($AV48,"=12")+COUNTIF($AW48,"=12")</f>
        <v>9</v>
      </c>
      <c r="CK48" s="59">
        <f>COUNTIF($AX48,"=11")+COUNTIF($AY48,"=9")+COUNTIF($AZ48,"=15")+COUNTIF($BA48,"=16")+COUNTIF($BB48,"=8")+COUNTIF($BC48,"=10")+COUNTIF($BD48,"=10")+COUNTIF($BE48,"=8")+COUNTIF($BF48,"=10")+COUNTIF($BG48,"=11")</f>
        <v>10</v>
      </c>
      <c r="CL48" s="59">
        <f>COUNTIF($BH48,"=12")+COUNTIF($BI48,"=21")+COUNTIF($BJ48,"=23")+COUNTIF($BK48,"=16")+COUNTIF($BL48,"=10")+COUNTIF($BM48,"=12")+COUNTIF($BN48,"=12")+COUNTIF($BO48,"=15")+COUNTIF($BP48,"=8")+COUNTIF($BQ48,"=12")+COUNTIF($BR48,"=24")+COUNTIF($BS48,"=20")+COUNTIF($BT48,"=13")</f>
        <v>12</v>
      </c>
      <c r="CM48" s="59">
        <f>COUNTIF($BU48,"=12")+COUNTIF($BV48,"=11")+COUNTIF($BW48,"=13")+COUNTIF($BX48,"=11")+COUNTIF($BY48,"=11")+COUNTIF($BZ48,"=12")+COUNTIF($CA48,"=11")</f>
        <v>7</v>
      </c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F48" s="85"/>
      <c r="EG48" s="85"/>
      <c r="EH48" s="85"/>
      <c r="EI48" s="85"/>
      <c r="EJ48" s="85"/>
    </row>
    <row r="49" spans="1:625" s="86" customFormat="1" x14ac:dyDescent="0.25">
      <c r="A49" s="167">
        <v>79367</v>
      </c>
      <c r="B49" s="144" t="s">
        <v>138</v>
      </c>
      <c r="C49" s="86" t="s">
        <v>2</v>
      </c>
      <c r="D49" s="138" t="s">
        <v>78</v>
      </c>
      <c r="E49" s="13" t="s">
        <v>23</v>
      </c>
      <c r="F49" s="14" t="s">
        <v>307</v>
      </c>
      <c r="G49" s="87">
        <v>41522.202777777777</v>
      </c>
      <c r="H49" s="88" t="s">
        <v>932</v>
      </c>
      <c r="I49" s="3" t="s">
        <v>414</v>
      </c>
      <c r="J49" s="75">
        <v>41277.888888888891</v>
      </c>
      <c r="K49" s="141">
        <f>+COUNTIF($Y49,"&gt;=18")+COUNTIF($AG49,"&gt;=31")+COUNTIF($AP49,"&lt;=15")+COUNTIF($AR49,"&gt;=19")+COUNTIF($BG49,"&gt;=11")+COUNTIF($BI49,"&lt;=21")+COUNTIF($BK49,"&gt;=17")+COUNTIF($BR49,"&gt;=24")+COUNTIF($CA49,"&lt;=11")</f>
        <v>8</v>
      </c>
      <c r="L49" s="142">
        <f>65-(+CH49+CI49+CJ49+CK49+CL49+CM49)</f>
        <v>6</v>
      </c>
      <c r="M49" s="6">
        <v>13</v>
      </c>
      <c r="N49" s="28">
        <v>24</v>
      </c>
      <c r="O49" s="187">
        <v>15</v>
      </c>
      <c r="P49" s="6">
        <v>11</v>
      </c>
      <c r="Q49" s="6">
        <v>11</v>
      </c>
      <c r="R49" s="6">
        <v>14</v>
      </c>
      <c r="S49" s="6">
        <v>12</v>
      </c>
      <c r="T49" s="6">
        <v>12</v>
      </c>
      <c r="U49" s="6">
        <v>12</v>
      </c>
      <c r="V49" s="28">
        <v>13</v>
      </c>
      <c r="W49" s="6">
        <v>13</v>
      </c>
      <c r="X49" s="6">
        <v>16</v>
      </c>
      <c r="Y49" s="161">
        <v>19</v>
      </c>
      <c r="Z49" s="106">
        <v>9</v>
      </c>
      <c r="AA49" s="106">
        <v>10</v>
      </c>
      <c r="AB49" s="6">
        <v>11</v>
      </c>
      <c r="AC49" s="6">
        <v>11</v>
      </c>
      <c r="AD49" s="28">
        <v>25</v>
      </c>
      <c r="AE49" s="6">
        <v>15</v>
      </c>
      <c r="AF49" s="6">
        <v>19</v>
      </c>
      <c r="AG49" s="118">
        <v>31</v>
      </c>
      <c r="AH49" s="106">
        <v>15</v>
      </c>
      <c r="AI49" s="106">
        <v>15</v>
      </c>
      <c r="AJ49" s="106">
        <v>17</v>
      </c>
      <c r="AK49" s="106">
        <v>17</v>
      </c>
      <c r="AL49" s="28">
        <v>11</v>
      </c>
      <c r="AM49" s="6">
        <v>11</v>
      </c>
      <c r="AN49" s="6">
        <v>19</v>
      </c>
      <c r="AO49" s="6">
        <v>23</v>
      </c>
      <c r="AP49" s="119">
        <v>15</v>
      </c>
      <c r="AQ49" s="118">
        <v>16</v>
      </c>
      <c r="AR49" s="6">
        <v>18</v>
      </c>
      <c r="AS49" s="6">
        <v>17</v>
      </c>
      <c r="AT49" s="6">
        <v>36</v>
      </c>
      <c r="AU49" s="106">
        <v>39</v>
      </c>
      <c r="AV49" s="6">
        <v>12</v>
      </c>
      <c r="AW49" s="6">
        <v>12</v>
      </c>
      <c r="AX49" s="6">
        <v>11</v>
      </c>
      <c r="AY49" s="6">
        <v>9</v>
      </c>
      <c r="AZ49" s="187">
        <v>16</v>
      </c>
      <c r="BA49" s="6">
        <v>16</v>
      </c>
      <c r="BB49" s="6">
        <v>8</v>
      </c>
      <c r="BC49" s="6">
        <v>10</v>
      </c>
      <c r="BD49" s="6">
        <v>10</v>
      </c>
      <c r="BE49" s="6">
        <v>8</v>
      </c>
      <c r="BF49" s="6">
        <v>10</v>
      </c>
      <c r="BG49" s="118">
        <v>11</v>
      </c>
      <c r="BH49" s="6">
        <v>12</v>
      </c>
      <c r="BI49" s="135">
        <v>21</v>
      </c>
      <c r="BJ49" s="6">
        <v>23</v>
      </c>
      <c r="BK49" s="133">
        <v>17</v>
      </c>
      <c r="BL49" s="6">
        <v>10</v>
      </c>
      <c r="BM49" s="6">
        <v>12</v>
      </c>
      <c r="BN49" s="6">
        <v>12</v>
      </c>
      <c r="BO49" s="6">
        <v>15</v>
      </c>
      <c r="BP49" s="6">
        <v>8</v>
      </c>
      <c r="BQ49" s="6">
        <v>12</v>
      </c>
      <c r="BR49" s="161">
        <v>24</v>
      </c>
      <c r="BS49" s="6">
        <v>20</v>
      </c>
      <c r="BT49" s="6">
        <v>13</v>
      </c>
      <c r="BU49" s="6">
        <v>12</v>
      </c>
      <c r="BV49" s="6">
        <v>11</v>
      </c>
      <c r="BW49" s="6">
        <v>13</v>
      </c>
      <c r="BX49" s="6">
        <v>11</v>
      </c>
      <c r="BY49" s="6">
        <v>11</v>
      </c>
      <c r="BZ49" s="6">
        <v>12</v>
      </c>
      <c r="CA49" s="119">
        <v>11</v>
      </c>
      <c r="CB49" s="148">
        <f>(2.71828^(-8.3291+4.4859*K49-2.1583*L49))/(1+(2.71828^(-8.3291+4.4859*K49-2.1583*L49)))</f>
        <v>0.99999954741517205</v>
      </c>
      <c r="CC49" s="64" t="s">
        <v>781</v>
      </c>
      <c r="CD49" s="49" t="s">
        <v>53</v>
      </c>
      <c r="CE49" s="14" t="s">
        <v>686</v>
      </c>
      <c r="CF49" s="49" t="s">
        <v>138</v>
      </c>
      <c r="CG49" s="5"/>
      <c r="CH49" s="59">
        <f>COUNTIF($M49,"=13")+COUNTIF($N49,"=24")+COUNTIF($O49,"=14")+COUNTIF($P49,"=11")+COUNTIF($Q49,"=11")+COUNTIF($R49,"=14")+COUNTIF($S49,"=12")+COUNTIF($T49,"=12")+COUNTIF($U49,"=12")+COUNTIF($V49,"=13")+COUNTIF($W49,"=13")+COUNTIF($X49,"=16")</f>
        <v>11</v>
      </c>
      <c r="CI49" s="59">
        <f>COUNTIF($Y49,"=18")+COUNTIF($Z49,"=9")+COUNTIF($AA49,"=10")+COUNTIF($AB49,"=11")+COUNTIF($AC49,"=11")+COUNTIF($AD49,"=25")+COUNTIF($AE49,"=15")+COUNTIF($AF49,"=19")+COUNTIF($AG49,"=31")+COUNTIF($AH49,"=15")+COUNTIF($AI49,"=15")+COUNTIF($AJ49,"=17")+COUNTIF($AK49,"=17")</f>
        <v>12</v>
      </c>
      <c r="CJ49" s="59">
        <f>COUNTIF($AL49,"=11")+COUNTIF($AM49,"=11")+COUNTIF($AN49,"=19")+COUNTIF($AO49,"=23")+COUNTIF($AP49,"=15")+COUNTIF($AQ49,"=15")+COUNTIF($AR49,"=19")+COUNTIF($AS49,"=17")+COUNTIF($AV49,"=12")+COUNTIF($AW49,"=12")</f>
        <v>8</v>
      </c>
      <c r="CK49" s="59">
        <f>COUNTIF($AX49,"=11")+COUNTIF($AY49,"=9")+COUNTIF($AZ49,"=15")+COUNTIF($BA49,"=16")+COUNTIF($BB49,"=8")+COUNTIF($BC49,"=10")+COUNTIF($BD49,"=10")+COUNTIF($BE49,"=8")+COUNTIF($BF49,"=10")+COUNTIF($BG49,"=11")</f>
        <v>9</v>
      </c>
      <c r="CL49" s="59">
        <f>COUNTIF($BH49,"=12")+COUNTIF($BI49,"=21")+COUNTIF($BJ49,"=23")+COUNTIF($BK49,"=16")+COUNTIF($BL49,"=10")+COUNTIF($BM49,"=12")+COUNTIF($BN49,"=12")+COUNTIF($BO49,"=15")+COUNTIF($BP49,"=8")+COUNTIF($BQ49,"=12")+COUNTIF($BR49,"=24")+COUNTIF($BS49,"=20")+COUNTIF($BT49,"=13")</f>
        <v>12</v>
      </c>
      <c r="CM49" s="59">
        <f>COUNTIF($BU49,"=12")+COUNTIF($BV49,"=11")+COUNTIF($BW49,"=13")+COUNTIF($BX49,"=11")+COUNTIF($BY49,"=11")+COUNTIF($BZ49,"=12")+COUNTIF($CA49,"=11")</f>
        <v>7</v>
      </c>
      <c r="EA49" s="85"/>
      <c r="EB49" s="85"/>
      <c r="EC49" s="85"/>
      <c r="ED49" s="85"/>
      <c r="EE49" s="85"/>
    </row>
    <row r="50" spans="1:625" s="86" customFormat="1" x14ac:dyDescent="0.25">
      <c r="A50" s="163">
        <v>458768</v>
      </c>
      <c r="B50" s="86" t="s">
        <v>365</v>
      </c>
      <c r="C50" s="86" t="s">
        <v>2</v>
      </c>
      <c r="D50" s="122" t="s">
        <v>834</v>
      </c>
      <c r="F50" s="86" t="s">
        <v>365</v>
      </c>
      <c r="G50" s="87">
        <v>43961</v>
      </c>
      <c r="H50" s="88" t="s">
        <v>886</v>
      </c>
      <c r="I50" s="3" t="s">
        <v>912</v>
      </c>
      <c r="J50" s="87">
        <v>41277.888888888891</v>
      </c>
      <c r="K50" s="141">
        <f>+COUNTIF($Y50,"&gt;=18")+COUNTIF($AG50,"&gt;=31")+COUNTIF($AP50,"&lt;=15")+COUNTIF($AR50,"&gt;=19")+COUNTIF($BG50,"&gt;=11")+COUNTIF($BI50,"&lt;=21")+COUNTIF($BK50,"&gt;=17")+COUNTIF($BR50,"&gt;=24")+COUNTIF($CA50,"&lt;=11")</f>
        <v>8</v>
      </c>
      <c r="L50" s="142">
        <f>65-(+CH50+CI50+CJ50+CK50+CL50+CM50)</f>
        <v>6</v>
      </c>
      <c r="M50" s="89">
        <v>13</v>
      </c>
      <c r="N50" s="89">
        <v>24</v>
      </c>
      <c r="O50" s="89">
        <v>14</v>
      </c>
      <c r="P50" s="89">
        <v>11</v>
      </c>
      <c r="Q50" s="43">
        <v>11</v>
      </c>
      <c r="R50" s="43">
        <v>14</v>
      </c>
      <c r="S50" s="89">
        <v>12</v>
      </c>
      <c r="T50" s="89">
        <v>12</v>
      </c>
      <c r="U50" s="89">
        <v>12</v>
      </c>
      <c r="V50" s="89">
        <v>13</v>
      </c>
      <c r="W50" s="89">
        <v>13</v>
      </c>
      <c r="X50" s="28">
        <v>16</v>
      </c>
      <c r="Y50" s="131">
        <v>20</v>
      </c>
      <c r="Z50" s="132">
        <v>8</v>
      </c>
      <c r="AA50" s="132">
        <v>9</v>
      </c>
      <c r="AB50" s="89">
        <v>11</v>
      </c>
      <c r="AC50" s="89">
        <v>11</v>
      </c>
      <c r="AD50" s="89">
        <v>25</v>
      </c>
      <c r="AE50" s="89">
        <v>15</v>
      </c>
      <c r="AF50" s="89">
        <v>19</v>
      </c>
      <c r="AG50" s="118">
        <v>31</v>
      </c>
      <c r="AH50" s="123">
        <v>15</v>
      </c>
      <c r="AI50" s="123">
        <v>15</v>
      </c>
      <c r="AJ50" s="123">
        <v>17</v>
      </c>
      <c r="AK50" s="123">
        <v>17</v>
      </c>
      <c r="AL50" s="89">
        <v>11</v>
      </c>
      <c r="AM50" s="89">
        <v>11</v>
      </c>
      <c r="AN50" s="43">
        <v>19</v>
      </c>
      <c r="AO50" s="43">
        <v>23</v>
      </c>
      <c r="AP50" s="119">
        <v>15</v>
      </c>
      <c r="AQ50" s="89">
        <v>15</v>
      </c>
      <c r="AR50" s="131">
        <v>20</v>
      </c>
      <c r="AS50" s="89">
        <v>17</v>
      </c>
      <c r="AT50" s="6">
        <v>36</v>
      </c>
      <c r="AU50" s="6">
        <v>39</v>
      </c>
      <c r="AV50" s="89">
        <v>12</v>
      </c>
      <c r="AW50" s="89">
        <v>12</v>
      </c>
      <c r="AX50" s="89">
        <v>11</v>
      </c>
      <c r="AY50" s="89">
        <v>9</v>
      </c>
      <c r="AZ50" s="43">
        <v>15</v>
      </c>
      <c r="BA50" s="43">
        <v>16</v>
      </c>
      <c r="BB50" s="89">
        <v>8</v>
      </c>
      <c r="BC50" s="89">
        <v>10</v>
      </c>
      <c r="BD50" s="89">
        <v>10</v>
      </c>
      <c r="BE50" s="89">
        <v>8</v>
      </c>
      <c r="BF50" s="89">
        <v>10</v>
      </c>
      <c r="BG50" s="118">
        <v>11</v>
      </c>
      <c r="BH50" s="89">
        <v>12</v>
      </c>
      <c r="BI50" s="28">
        <v>23</v>
      </c>
      <c r="BJ50" s="28">
        <v>23</v>
      </c>
      <c r="BK50" s="133">
        <v>17</v>
      </c>
      <c r="BL50" s="89">
        <v>10</v>
      </c>
      <c r="BM50" s="89">
        <v>12</v>
      </c>
      <c r="BN50" s="89">
        <v>12</v>
      </c>
      <c r="BO50" s="89">
        <v>15</v>
      </c>
      <c r="BP50" s="89">
        <v>8</v>
      </c>
      <c r="BQ50" s="89">
        <v>12</v>
      </c>
      <c r="BR50" s="161">
        <v>24</v>
      </c>
      <c r="BS50" s="89">
        <v>20</v>
      </c>
      <c r="BT50" s="89">
        <v>13</v>
      </c>
      <c r="BU50" s="89">
        <v>12</v>
      </c>
      <c r="BV50" s="89">
        <v>11</v>
      </c>
      <c r="BW50" s="89">
        <v>13</v>
      </c>
      <c r="BX50" s="89">
        <v>11</v>
      </c>
      <c r="BY50" s="89">
        <v>11</v>
      </c>
      <c r="BZ50" s="89">
        <v>12</v>
      </c>
      <c r="CA50" s="119">
        <v>11</v>
      </c>
      <c r="CB50" s="148">
        <f>(2.71828^(-8.3291+4.4859*K50-2.1583*L50))/(1+(2.71828^(-8.3291+4.4859*K50-2.1583*L50)))</f>
        <v>0.99999954741517205</v>
      </c>
      <c r="CC50" s="64" t="s">
        <v>781</v>
      </c>
      <c r="CH50" s="59">
        <f>COUNTIF($M50,"=13")+COUNTIF($N50,"=24")+COUNTIF($O50,"=14")+COUNTIF($P50,"=11")+COUNTIF($Q50,"=11")+COUNTIF($R50,"=14")+COUNTIF($S50,"=12")+COUNTIF($T50,"=12")+COUNTIF($U50,"=12")+COUNTIF($V50,"=13")+COUNTIF($W50,"=13")+COUNTIF($X50,"=16")</f>
        <v>12</v>
      </c>
      <c r="CI50" s="59">
        <f>COUNTIF($Y50,"=18")+COUNTIF($Z50,"=9")+COUNTIF($AA50,"=10")+COUNTIF($AB50,"=11")+COUNTIF($AC50,"=11")+COUNTIF($AD50,"=25")+COUNTIF($AE50,"=15")+COUNTIF($AF50,"=19")+COUNTIF($AG50,"=31")+COUNTIF($AH50,"=15")+COUNTIF($AI50,"=15")+COUNTIF($AJ50,"=17")+COUNTIF($AK50,"=17")</f>
        <v>10</v>
      </c>
      <c r="CJ50" s="59">
        <f>COUNTIF($AL50,"=11")+COUNTIF($AM50,"=11")+COUNTIF($AN50,"=19")+COUNTIF($AO50,"=23")+COUNTIF($AP50,"=15")+COUNTIF($AQ50,"=15")+COUNTIF($AR50,"=19")+COUNTIF($AS50,"=17")+COUNTIF($AV50,"=12")+COUNTIF($AW50,"=12")</f>
        <v>9</v>
      </c>
      <c r="CK50" s="59">
        <f>COUNTIF($AX50,"=11")+COUNTIF($AY50,"=9")+COUNTIF($AZ50,"=15")+COUNTIF($BA50,"=16")+COUNTIF($BB50,"=8")+COUNTIF($BC50,"=10")+COUNTIF($BD50,"=10")+COUNTIF($BE50,"=8")+COUNTIF($BF50,"=10")+COUNTIF($BG50,"=11")</f>
        <v>10</v>
      </c>
      <c r="CL50" s="59">
        <f>COUNTIF($BH50,"=12")+COUNTIF($BI50,"=21")+COUNTIF($BJ50,"=23")+COUNTIF($BK50,"=16")+COUNTIF($BL50,"=10")+COUNTIF($BM50,"=12")+COUNTIF($BN50,"=12")+COUNTIF($BO50,"=15")+COUNTIF($BP50,"=8")+COUNTIF($BQ50,"=12")+COUNTIF($BR50,"=24")+COUNTIF($BS50,"=20")+COUNTIF($BT50,"=13")</f>
        <v>11</v>
      </c>
      <c r="CM50" s="59">
        <f>COUNTIF($BU50,"=12")+COUNTIF($BV50,"=11")+COUNTIF($BW50,"=13")+COUNTIF($BX50,"=11")+COUNTIF($BY50,"=11")+COUNTIF($BZ50,"=12")+COUNTIF($CA50,"=11")</f>
        <v>7</v>
      </c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</row>
    <row r="51" spans="1:625" s="86" customFormat="1" x14ac:dyDescent="0.25">
      <c r="A51" s="167">
        <v>162015</v>
      </c>
      <c r="B51" s="46" t="s">
        <v>138</v>
      </c>
      <c r="C51" s="86" t="s">
        <v>2</v>
      </c>
      <c r="D51" s="122" t="s">
        <v>832</v>
      </c>
      <c r="E51" s="29" t="s">
        <v>23</v>
      </c>
      <c r="F51" s="10" t="s">
        <v>307</v>
      </c>
      <c r="G51" s="87">
        <v>41522.202777777777</v>
      </c>
      <c r="H51" s="88" t="s">
        <v>889</v>
      </c>
      <c r="I51" s="3" t="s">
        <v>915</v>
      </c>
      <c r="J51" s="87">
        <v>41277.888888888891</v>
      </c>
      <c r="K51" s="141">
        <f>+COUNTIF($Y51,"&gt;=18")+COUNTIF($AG51,"&gt;=31")+COUNTIF($AP51,"&lt;=15")+COUNTIF($AR51,"&gt;=19")+COUNTIF($BG51,"&gt;=11")+COUNTIF($BI51,"&lt;=21")+COUNTIF($BK51,"&gt;=17")+COUNTIF($BR51,"&gt;=24")+COUNTIF($CA51,"&lt;=11")</f>
        <v>8</v>
      </c>
      <c r="L51" s="142">
        <f>65-(+CH51+CI51+CJ51+CK51+CL51+CM51)</f>
        <v>7</v>
      </c>
      <c r="M51" s="28">
        <v>13</v>
      </c>
      <c r="N51" s="28">
        <v>24</v>
      </c>
      <c r="O51" s="28">
        <v>14</v>
      </c>
      <c r="P51" s="28">
        <v>11</v>
      </c>
      <c r="Q51" s="28">
        <v>11</v>
      </c>
      <c r="R51" s="28">
        <v>14</v>
      </c>
      <c r="S51" s="28">
        <v>12</v>
      </c>
      <c r="T51" s="28">
        <v>12</v>
      </c>
      <c r="U51" s="28">
        <v>12</v>
      </c>
      <c r="V51" s="28">
        <v>13</v>
      </c>
      <c r="W51" s="28">
        <v>13</v>
      </c>
      <c r="X51" s="28">
        <v>16</v>
      </c>
      <c r="Y51" s="131">
        <v>20</v>
      </c>
      <c r="Z51" s="106">
        <v>9</v>
      </c>
      <c r="AA51" s="106">
        <v>10</v>
      </c>
      <c r="AB51" s="28">
        <v>11</v>
      </c>
      <c r="AC51" s="28">
        <v>11</v>
      </c>
      <c r="AD51" s="28">
        <v>25</v>
      </c>
      <c r="AE51" s="28">
        <v>15</v>
      </c>
      <c r="AF51" s="28">
        <v>19</v>
      </c>
      <c r="AG51" s="131">
        <v>32</v>
      </c>
      <c r="AH51" s="6">
        <v>15</v>
      </c>
      <c r="AI51" s="6">
        <v>15</v>
      </c>
      <c r="AJ51" s="134">
        <v>16</v>
      </c>
      <c r="AK51" s="6">
        <v>17</v>
      </c>
      <c r="AL51" s="28">
        <v>11</v>
      </c>
      <c r="AM51" s="28">
        <v>11</v>
      </c>
      <c r="AN51" s="28">
        <v>19</v>
      </c>
      <c r="AO51" s="28">
        <v>23</v>
      </c>
      <c r="AP51" s="119">
        <v>15</v>
      </c>
      <c r="AQ51" s="118">
        <v>16</v>
      </c>
      <c r="AR51" s="28">
        <v>18</v>
      </c>
      <c r="AS51" s="28">
        <v>17</v>
      </c>
      <c r="AT51" s="150">
        <v>36</v>
      </c>
      <c r="AU51" s="115">
        <v>39</v>
      </c>
      <c r="AV51" s="28">
        <v>12</v>
      </c>
      <c r="AW51" s="28">
        <v>12</v>
      </c>
      <c r="AX51" s="28">
        <v>11</v>
      </c>
      <c r="AY51" s="28">
        <v>9</v>
      </c>
      <c r="AZ51" s="28">
        <v>15</v>
      </c>
      <c r="BA51" s="28">
        <v>16</v>
      </c>
      <c r="BB51" s="28">
        <v>8</v>
      </c>
      <c r="BC51" s="28">
        <v>10</v>
      </c>
      <c r="BD51" s="28">
        <v>10</v>
      </c>
      <c r="BE51" s="28">
        <v>8</v>
      </c>
      <c r="BF51" s="28">
        <v>10</v>
      </c>
      <c r="BG51" s="118">
        <v>11</v>
      </c>
      <c r="BH51" s="28">
        <v>12</v>
      </c>
      <c r="BI51" s="135">
        <v>21</v>
      </c>
      <c r="BJ51" s="28">
        <v>23</v>
      </c>
      <c r="BK51" s="133">
        <v>17</v>
      </c>
      <c r="BL51" s="28">
        <v>10</v>
      </c>
      <c r="BM51" s="28">
        <v>12</v>
      </c>
      <c r="BN51" s="28">
        <v>12</v>
      </c>
      <c r="BO51" s="28">
        <v>15</v>
      </c>
      <c r="BP51" s="28">
        <v>8</v>
      </c>
      <c r="BQ51" s="28">
        <v>12</v>
      </c>
      <c r="BR51" s="161">
        <v>24</v>
      </c>
      <c r="BS51" s="129">
        <v>21</v>
      </c>
      <c r="BT51" s="28">
        <v>13</v>
      </c>
      <c r="BU51" s="28">
        <v>12</v>
      </c>
      <c r="BV51" s="28">
        <v>11</v>
      </c>
      <c r="BW51" s="28">
        <v>13</v>
      </c>
      <c r="BX51" s="28">
        <v>11</v>
      </c>
      <c r="BY51" s="28">
        <v>11</v>
      </c>
      <c r="BZ51" s="28">
        <v>12</v>
      </c>
      <c r="CA51" s="119">
        <v>11</v>
      </c>
      <c r="CB51" s="148">
        <f>(2.71828^(-8.3291+4.4859*K51-2.1583*L51))/(1+(2.71828^(-8.3291+4.4859*K51-2.1583*L51)))</f>
        <v>0.99999608225977354</v>
      </c>
      <c r="CC51" s="64" t="s">
        <v>781</v>
      </c>
      <c r="CD51" s="86" t="s">
        <v>53</v>
      </c>
      <c r="CE51" s="10" t="s">
        <v>2</v>
      </c>
      <c r="CF51" s="86" t="s">
        <v>138</v>
      </c>
      <c r="CG51" s="11"/>
      <c r="CH51" s="59">
        <f>COUNTIF($M51,"=13")+COUNTIF($N51,"=24")+COUNTIF($O51,"=14")+COUNTIF($P51,"=11")+COUNTIF($Q51,"=11")+COUNTIF($R51,"=14")+COUNTIF($S51,"=12")+COUNTIF($T51,"=12")+COUNTIF($U51,"=12")+COUNTIF($V51,"=13")+COUNTIF($W51,"=13")+COUNTIF($X51,"=16")</f>
        <v>12</v>
      </c>
      <c r="CI51" s="59">
        <f>COUNTIF($Y51,"=18")+COUNTIF($Z51,"=9")+COUNTIF($AA51,"=10")+COUNTIF($AB51,"=11")+COUNTIF($AC51,"=11")+COUNTIF($AD51,"=25")+COUNTIF($AE51,"=15")+COUNTIF($AF51,"=19")+COUNTIF($AG51,"=31")+COUNTIF($AH51,"=15")+COUNTIF($AI51,"=15")+COUNTIF($AJ51,"=17")+COUNTIF($AK51,"=17")</f>
        <v>10</v>
      </c>
      <c r="CJ51" s="59">
        <f>COUNTIF($AL51,"=11")+COUNTIF($AM51,"=11")+COUNTIF($AN51,"=19")+COUNTIF($AO51,"=23")+COUNTIF($AP51,"=15")+COUNTIF($AQ51,"=15")+COUNTIF($AR51,"=19")+COUNTIF($AS51,"=17")+COUNTIF($AV51,"=12")+COUNTIF($AW51,"=12")</f>
        <v>8</v>
      </c>
      <c r="CK51" s="59">
        <f>COUNTIF($AX51,"=11")+COUNTIF($AY51,"=9")+COUNTIF($AZ51,"=15")+COUNTIF($BA51,"=16")+COUNTIF($BB51,"=8")+COUNTIF($BC51,"=10")+COUNTIF($BD51,"=10")+COUNTIF($BE51,"=8")+COUNTIF($BF51,"=10")+COUNTIF($BG51,"=11")</f>
        <v>10</v>
      </c>
      <c r="CL51" s="59">
        <f>COUNTIF($BH51,"=12")+COUNTIF($BI51,"=21")+COUNTIF($BJ51,"=23")+COUNTIF($BK51,"=16")+COUNTIF($BL51,"=10")+COUNTIF($BM51,"=12")+COUNTIF($BN51,"=12")+COUNTIF($BO51,"=15")+COUNTIF($BP51,"=8")+COUNTIF($BQ51,"=12")+COUNTIF($BR51,"=24")+COUNTIF($BS51,"=20")+COUNTIF($BT51,"=13")</f>
        <v>11</v>
      </c>
      <c r="CM51" s="59">
        <f>COUNTIF($BU51,"=12")+COUNTIF($BV51,"=11")+COUNTIF($BW51,"=13")+COUNTIF($BX51,"=11")+COUNTIF($BY51,"=11")+COUNTIF($BZ51,"=12")+COUNTIF($CA51,"=11")</f>
        <v>7</v>
      </c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</row>
    <row r="52" spans="1:625" s="86" customFormat="1" x14ac:dyDescent="0.25">
      <c r="A52" s="167" t="s">
        <v>937</v>
      </c>
      <c r="B52" s="145" t="s">
        <v>290</v>
      </c>
      <c r="C52" s="86" t="s">
        <v>2</v>
      </c>
      <c r="D52" s="138" t="s">
        <v>78</v>
      </c>
      <c r="E52" s="29" t="s">
        <v>23</v>
      </c>
      <c r="F52" s="10" t="s">
        <v>307</v>
      </c>
      <c r="G52" s="75">
        <v>41522.202777777777</v>
      </c>
      <c r="H52" s="88" t="s">
        <v>932</v>
      </c>
      <c r="I52" s="3" t="s">
        <v>414</v>
      </c>
      <c r="J52" s="75">
        <v>41277.888888888891</v>
      </c>
      <c r="K52" s="141">
        <f>+COUNTIF($Y52,"&gt;=18")+COUNTIF($AG52,"&gt;=31")+COUNTIF($AP52,"&lt;=15")+COUNTIF($AR52,"&gt;=19")+COUNTIF($BG52,"&gt;=11")+COUNTIF($BI52,"&lt;=21")+COUNTIF($BK52,"&gt;=17")+COUNTIF($BR52,"&gt;=24")+COUNTIF($CA52,"&lt;=11")</f>
        <v>7</v>
      </c>
      <c r="L52" s="142">
        <f>65-(+CH52+CI52+CJ52+CK52+CL52+CM52)</f>
        <v>5</v>
      </c>
      <c r="M52" s="6">
        <v>13</v>
      </c>
      <c r="N52" s="6">
        <v>24</v>
      </c>
      <c r="O52" s="6">
        <v>14</v>
      </c>
      <c r="P52" s="6">
        <v>11</v>
      </c>
      <c r="Q52" s="6">
        <v>11</v>
      </c>
      <c r="R52" s="6">
        <v>14</v>
      </c>
      <c r="S52" s="6">
        <v>12</v>
      </c>
      <c r="T52" s="6">
        <v>12</v>
      </c>
      <c r="U52" s="6">
        <v>12</v>
      </c>
      <c r="V52" s="6">
        <v>13</v>
      </c>
      <c r="W52" s="6">
        <v>13</v>
      </c>
      <c r="X52" s="6">
        <v>16</v>
      </c>
      <c r="Y52" s="161">
        <v>19</v>
      </c>
      <c r="Z52" s="106">
        <v>9</v>
      </c>
      <c r="AA52" s="106">
        <v>10</v>
      </c>
      <c r="AB52" s="6">
        <v>11</v>
      </c>
      <c r="AC52" s="6">
        <v>11</v>
      </c>
      <c r="AD52" s="6">
        <v>25</v>
      </c>
      <c r="AE52" s="6">
        <v>15</v>
      </c>
      <c r="AF52" s="6">
        <v>19</v>
      </c>
      <c r="AG52" s="118">
        <v>31</v>
      </c>
      <c r="AH52" s="6">
        <v>15</v>
      </c>
      <c r="AI52" s="6">
        <v>15</v>
      </c>
      <c r="AJ52" s="6">
        <v>17</v>
      </c>
      <c r="AK52" s="106">
        <v>17</v>
      </c>
      <c r="AL52" s="6">
        <v>11</v>
      </c>
      <c r="AM52" s="6">
        <v>11</v>
      </c>
      <c r="AN52" s="6">
        <v>19</v>
      </c>
      <c r="AO52" s="6">
        <v>23</v>
      </c>
      <c r="AP52" s="119">
        <v>15</v>
      </c>
      <c r="AQ52" s="118">
        <v>16</v>
      </c>
      <c r="AR52" s="6">
        <v>18</v>
      </c>
      <c r="AS52" s="6">
        <v>17</v>
      </c>
      <c r="AT52" s="234">
        <v>36</v>
      </c>
      <c r="AU52" s="234">
        <v>39</v>
      </c>
      <c r="AV52" s="6">
        <v>12</v>
      </c>
      <c r="AW52" s="6">
        <v>12</v>
      </c>
      <c r="AX52" s="6">
        <v>11</v>
      </c>
      <c r="AY52" s="6">
        <v>9</v>
      </c>
      <c r="AZ52" s="6">
        <v>15</v>
      </c>
      <c r="BA52" s="6">
        <v>16</v>
      </c>
      <c r="BB52" s="6">
        <v>8</v>
      </c>
      <c r="BC52" s="6">
        <v>10</v>
      </c>
      <c r="BD52" s="6">
        <v>10</v>
      </c>
      <c r="BE52" s="6">
        <v>8</v>
      </c>
      <c r="BF52" s="6">
        <v>10</v>
      </c>
      <c r="BG52" s="6">
        <v>10</v>
      </c>
      <c r="BH52" s="6">
        <v>12</v>
      </c>
      <c r="BI52" s="135">
        <v>21</v>
      </c>
      <c r="BJ52" s="6">
        <v>23</v>
      </c>
      <c r="BK52" s="133">
        <v>17</v>
      </c>
      <c r="BL52" s="6">
        <v>10</v>
      </c>
      <c r="BM52" s="6">
        <v>12</v>
      </c>
      <c r="BN52" s="6">
        <v>12</v>
      </c>
      <c r="BO52" s="6">
        <v>15</v>
      </c>
      <c r="BP52" s="6">
        <v>8</v>
      </c>
      <c r="BQ52" s="6">
        <v>12</v>
      </c>
      <c r="BR52" s="161">
        <v>24</v>
      </c>
      <c r="BS52" s="6">
        <v>20</v>
      </c>
      <c r="BT52" s="6">
        <v>13</v>
      </c>
      <c r="BU52" s="6">
        <v>12</v>
      </c>
      <c r="BV52" s="6">
        <v>11</v>
      </c>
      <c r="BW52" s="6">
        <v>13</v>
      </c>
      <c r="BX52" s="6">
        <v>11</v>
      </c>
      <c r="BY52" s="6">
        <v>11</v>
      </c>
      <c r="BZ52" s="6">
        <v>12</v>
      </c>
      <c r="CA52" s="119">
        <v>11</v>
      </c>
      <c r="CB52" s="148">
        <f>(2.71828^(-8.3291+4.4859*K52-2.1583*L52))/(1+(2.71828^(-8.3291+4.4859*K52-2.1583*L52)))</f>
        <v>0.9999953595368497</v>
      </c>
      <c r="CC52" s="64" t="s">
        <v>781</v>
      </c>
      <c r="CD52" s="49" t="s">
        <v>53</v>
      </c>
      <c r="CE52" s="14" t="s">
        <v>2</v>
      </c>
      <c r="CF52" s="49" t="s">
        <v>138</v>
      </c>
      <c r="CG52" s="83"/>
      <c r="CH52" s="59">
        <f>COUNTIF($M52,"=13")+COUNTIF($N52,"=24")+COUNTIF($O52,"=14")+COUNTIF($P52,"=11")+COUNTIF($Q52,"=11")+COUNTIF($R52,"=14")+COUNTIF($S52,"=12")+COUNTIF($T52,"=12")+COUNTIF($U52,"=12")+COUNTIF($V52,"=13")+COUNTIF($W52,"=13")+COUNTIF($X52,"=16")</f>
        <v>12</v>
      </c>
      <c r="CI52" s="59">
        <f>COUNTIF($Y52,"=18")+COUNTIF($Z52,"=9")+COUNTIF($AA52,"=10")+COUNTIF($AB52,"=11")+COUNTIF($AC52,"=11")+COUNTIF($AD52,"=25")+COUNTIF($AE52,"=15")+COUNTIF($AF52,"=19")+COUNTIF($AG52,"=31")+COUNTIF($AH52,"=15")+COUNTIF($AI52,"=15")+COUNTIF($AJ52,"=17")+COUNTIF($AK52,"=17")</f>
        <v>12</v>
      </c>
      <c r="CJ52" s="59">
        <f>COUNTIF($AL52,"=11")+COUNTIF($AM52,"=11")+COUNTIF($AN52,"=19")+COUNTIF($AO52,"=23")+COUNTIF($AP52,"=15")+COUNTIF($AQ52,"=15")+COUNTIF($AR52,"=19")+COUNTIF($AS52,"=17")+COUNTIF($AV52,"=12")+COUNTIF($AW52,"=12")</f>
        <v>8</v>
      </c>
      <c r="CK52" s="59">
        <f>COUNTIF($AX52,"=11")+COUNTIF($AY52,"=9")+COUNTIF($AZ52,"=15")+COUNTIF($BA52,"=16")+COUNTIF($BB52,"=8")+COUNTIF($BC52,"=10")+COUNTIF($BD52,"=10")+COUNTIF($BE52,"=8")+COUNTIF($BF52,"=10")+COUNTIF($BG52,"=11")</f>
        <v>9</v>
      </c>
      <c r="CL52" s="59">
        <f>COUNTIF($BH52,"=12")+COUNTIF($BI52,"=21")+COUNTIF($BJ52,"=23")+COUNTIF($BK52,"=16")+COUNTIF($BL52,"=10")+COUNTIF($BM52,"=12")+COUNTIF($BN52,"=12")+COUNTIF($BO52,"=15")+COUNTIF($BP52,"=8")+COUNTIF($BQ52,"=12")+COUNTIF($BR52,"=24")+COUNTIF($BS52,"=20")+COUNTIF($BT52,"=13")</f>
        <v>12</v>
      </c>
      <c r="CM52" s="59">
        <f>COUNTIF($BU52,"=12")+COUNTIF($BV52,"=11")+COUNTIF($BW52,"=13")+COUNTIF($BX52,"=11")+COUNTIF($BY52,"=11")+COUNTIF($BZ52,"=12")+COUNTIF($CA52,"=11")</f>
        <v>7</v>
      </c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</row>
    <row r="53" spans="1:625" s="86" customFormat="1" x14ac:dyDescent="0.25">
      <c r="A53" s="166">
        <v>81092</v>
      </c>
      <c r="B53" s="24" t="s">
        <v>452</v>
      </c>
      <c r="C53" s="86" t="s">
        <v>2</v>
      </c>
      <c r="D53" s="122" t="s">
        <v>1170</v>
      </c>
      <c r="E53" s="14" t="s">
        <v>23</v>
      </c>
      <c r="F53" s="10" t="s">
        <v>207</v>
      </c>
      <c r="G53" s="7">
        <v>41504.945138888892</v>
      </c>
      <c r="H53" s="88" t="s">
        <v>901</v>
      </c>
      <c r="I53" s="3" t="s">
        <v>927</v>
      </c>
      <c r="J53" s="87">
        <v>41277.888888888891</v>
      </c>
      <c r="K53" s="141">
        <f>+COUNTIF($Y53,"&gt;=18")+COUNTIF($AG53,"&gt;=31")+COUNTIF($AP53,"&lt;=15")+COUNTIF($AR53,"&gt;=19")+COUNTIF($BG53,"&gt;=11")+COUNTIF($BI53,"&lt;=21")+COUNTIF($BK53,"&gt;=17")+COUNTIF($BR53,"&gt;=24")+COUNTIF($CA53,"&lt;=11")</f>
        <v>7</v>
      </c>
      <c r="L53" s="142">
        <f>65-(+CH53+CI53+CJ53+CK53+CL53+CM53)</f>
        <v>5</v>
      </c>
      <c r="M53" s="43">
        <v>13</v>
      </c>
      <c r="N53" s="43">
        <v>24</v>
      </c>
      <c r="O53" s="43">
        <v>14</v>
      </c>
      <c r="P53" s="43">
        <v>11</v>
      </c>
      <c r="Q53" s="43">
        <v>11</v>
      </c>
      <c r="R53" s="43">
        <v>14</v>
      </c>
      <c r="S53" s="43">
        <v>12</v>
      </c>
      <c r="T53" s="43">
        <v>12</v>
      </c>
      <c r="U53" s="130">
        <v>13</v>
      </c>
      <c r="V53" s="43">
        <v>13</v>
      </c>
      <c r="W53" s="43">
        <v>13</v>
      </c>
      <c r="X53" s="43">
        <v>16</v>
      </c>
      <c r="Y53" s="118">
        <v>18</v>
      </c>
      <c r="Z53" s="34">
        <v>9</v>
      </c>
      <c r="AA53" s="34">
        <v>10</v>
      </c>
      <c r="AB53" s="43">
        <v>11</v>
      </c>
      <c r="AC53" s="43">
        <v>11</v>
      </c>
      <c r="AD53" s="43">
        <v>25</v>
      </c>
      <c r="AE53" s="43">
        <v>15</v>
      </c>
      <c r="AF53" s="43">
        <v>19</v>
      </c>
      <c r="AG53" s="118">
        <v>31</v>
      </c>
      <c r="AH53" s="34">
        <v>15</v>
      </c>
      <c r="AI53" s="34">
        <v>15</v>
      </c>
      <c r="AJ53" s="34">
        <v>17</v>
      </c>
      <c r="AK53" s="123">
        <v>17</v>
      </c>
      <c r="AL53" s="118">
        <v>12</v>
      </c>
      <c r="AM53" s="43">
        <v>11</v>
      </c>
      <c r="AN53" s="43">
        <v>19</v>
      </c>
      <c r="AO53" s="43">
        <v>23</v>
      </c>
      <c r="AP53" s="119">
        <v>15</v>
      </c>
      <c r="AQ53" s="43">
        <v>15</v>
      </c>
      <c r="AR53" s="43">
        <v>18</v>
      </c>
      <c r="AS53" s="43">
        <v>17</v>
      </c>
      <c r="AT53" s="34">
        <v>36</v>
      </c>
      <c r="AU53" s="34">
        <v>38</v>
      </c>
      <c r="AV53" s="43">
        <v>12</v>
      </c>
      <c r="AW53" s="43">
        <v>12</v>
      </c>
      <c r="AX53" s="43">
        <v>11</v>
      </c>
      <c r="AY53" s="43">
        <v>9</v>
      </c>
      <c r="AZ53" s="43">
        <v>15</v>
      </c>
      <c r="BA53" s="43">
        <v>16</v>
      </c>
      <c r="BB53" s="43">
        <v>8</v>
      </c>
      <c r="BC53" s="43">
        <v>10</v>
      </c>
      <c r="BD53" s="43">
        <v>10</v>
      </c>
      <c r="BE53" s="43">
        <v>8</v>
      </c>
      <c r="BF53" s="43">
        <v>10</v>
      </c>
      <c r="BG53" s="43">
        <v>10</v>
      </c>
      <c r="BH53" s="43">
        <v>12</v>
      </c>
      <c r="BI53" s="135">
        <v>21</v>
      </c>
      <c r="BJ53" s="43">
        <v>23</v>
      </c>
      <c r="BK53" s="118">
        <v>17</v>
      </c>
      <c r="BL53" s="43">
        <v>10</v>
      </c>
      <c r="BM53" s="43">
        <v>12</v>
      </c>
      <c r="BN53" s="43">
        <v>12</v>
      </c>
      <c r="BO53" s="43">
        <v>15</v>
      </c>
      <c r="BP53" s="43">
        <v>8</v>
      </c>
      <c r="BQ53" s="43">
        <v>12</v>
      </c>
      <c r="BR53" s="161">
        <v>24</v>
      </c>
      <c r="BS53" s="43">
        <v>20</v>
      </c>
      <c r="BT53" s="43">
        <v>13</v>
      </c>
      <c r="BU53" s="43">
        <v>12</v>
      </c>
      <c r="BV53" s="43">
        <v>11</v>
      </c>
      <c r="BW53" s="43">
        <v>13</v>
      </c>
      <c r="BX53" s="43">
        <v>11</v>
      </c>
      <c r="BY53" s="43">
        <v>11</v>
      </c>
      <c r="BZ53" s="43">
        <v>12</v>
      </c>
      <c r="CA53" s="119">
        <v>11</v>
      </c>
      <c r="CB53" s="148">
        <f>(2.71828^(-8.3291+4.4859*K53-2.1583*L53))/(1+(2.71828^(-8.3291+4.4859*K53-2.1583*L53)))</f>
        <v>0.9999953595368497</v>
      </c>
      <c r="CC53" s="64" t="s">
        <v>781</v>
      </c>
      <c r="CD53" s="25" t="s">
        <v>53</v>
      </c>
      <c r="CE53" s="10" t="s">
        <v>689</v>
      </c>
      <c r="CF53" s="86" t="s">
        <v>452</v>
      </c>
      <c r="CG53" s="11"/>
      <c r="CH53" s="59">
        <f>COUNTIF($M53,"=13")+COUNTIF($N53,"=24")+COUNTIF($O53,"=14")+COUNTIF($P53,"=11")+COUNTIF($Q53,"=11")+COUNTIF($R53,"=14")+COUNTIF($S53,"=12")+COUNTIF($T53,"=12")+COUNTIF($U53,"=12")+COUNTIF($V53,"=13")+COUNTIF($W53,"=13")+COUNTIF($X53,"=16")</f>
        <v>11</v>
      </c>
      <c r="CI53" s="59">
        <f>COUNTIF($Y53,"=18")+COUNTIF($Z53,"=9")+COUNTIF($AA53,"=10")+COUNTIF($AB53,"=11")+COUNTIF($AC53,"=11")+COUNTIF($AD53,"=25")+COUNTIF($AE53,"=15")+COUNTIF($AF53,"=19")+COUNTIF($AG53,"=31")+COUNTIF($AH53,"=15")+COUNTIF($AI53,"=15")+COUNTIF($AJ53,"=17")+COUNTIF($AK53,"=17")</f>
        <v>13</v>
      </c>
      <c r="CJ53" s="59">
        <f>COUNTIF($AL53,"=11")+COUNTIF($AM53,"=11")+COUNTIF($AN53,"=19")+COUNTIF($AO53,"=23")+COUNTIF($AP53,"=15")+COUNTIF($AQ53,"=15")+COUNTIF($AR53,"=19")+COUNTIF($AS53,"=17")+COUNTIF($AV53,"=12")+COUNTIF($AW53,"=12")</f>
        <v>8</v>
      </c>
      <c r="CK53" s="59">
        <f>COUNTIF($AX53,"=11")+COUNTIF($AY53,"=9")+COUNTIF($AZ53,"=15")+COUNTIF($BA53,"=16")+COUNTIF($BB53,"=8")+COUNTIF($BC53,"=10")+COUNTIF($BD53,"=10")+COUNTIF($BE53,"=8")+COUNTIF($BF53,"=10")+COUNTIF($BG53,"=11")</f>
        <v>9</v>
      </c>
      <c r="CL53" s="59">
        <f>COUNTIF($BH53,"=12")+COUNTIF($BI53,"=21")+COUNTIF($BJ53,"=23")+COUNTIF($BK53,"=16")+COUNTIF($BL53,"=10")+COUNTIF($BM53,"=12")+COUNTIF($BN53,"=12")+COUNTIF($BO53,"=15")+COUNTIF($BP53,"=8")+COUNTIF($BQ53,"=12")+COUNTIF($BR53,"=24")+COUNTIF($BS53,"=20")+COUNTIF($BT53,"=13")</f>
        <v>12</v>
      </c>
      <c r="CM53" s="59">
        <f>COUNTIF($BU53,"=12")+COUNTIF($BV53,"=11")+COUNTIF($BW53,"=13")+COUNTIF($BX53,"=11")+COUNTIF($BY53,"=11")+COUNTIF($BZ53,"=12")+COUNTIF($CA53,"=11")</f>
        <v>7</v>
      </c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85"/>
      <c r="EB53" s="85"/>
      <c r="EC53" s="85"/>
      <c r="ED53" s="85"/>
      <c r="EE53" s="85"/>
    </row>
    <row r="54" spans="1:625" s="86" customFormat="1" ht="17.100000000000001" customHeight="1" x14ac:dyDescent="0.25">
      <c r="A54" s="166">
        <v>84929</v>
      </c>
      <c r="B54" s="199" t="s">
        <v>138</v>
      </c>
      <c r="C54" s="86" t="s">
        <v>2</v>
      </c>
      <c r="D54" s="138" t="s">
        <v>78</v>
      </c>
      <c r="E54" s="14" t="s">
        <v>23</v>
      </c>
      <c r="F54" s="10" t="s">
        <v>307</v>
      </c>
      <c r="G54" s="75">
        <v>41522.202777777777</v>
      </c>
      <c r="H54" s="88" t="s">
        <v>932</v>
      </c>
      <c r="I54" s="3" t="s">
        <v>414</v>
      </c>
      <c r="J54" s="75">
        <v>41277.888888888891</v>
      </c>
      <c r="K54" s="141">
        <f>+COUNTIF($Y54,"&gt;=18")+COUNTIF($AG54,"&gt;=31")+COUNTIF($AP54,"&lt;=15")+COUNTIF($AR54,"&gt;=19")+COUNTIF($BG54,"&gt;=11")+COUNTIF($BI54,"&lt;=21")+COUNTIF($BK54,"&gt;=17")+COUNTIF($BR54,"&gt;=24")+COUNTIF($CA54,"&lt;=11")</f>
        <v>7</v>
      </c>
      <c r="L54" s="142">
        <f>65-(+CH54+CI54+CJ54+CK54+CL54+CM54)</f>
        <v>6</v>
      </c>
      <c r="M54" s="62">
        <v>13</v>
      </c>
      <c r="N54" s="62">
        <v>24</v>
      </c>
      <c r="O54" s="62">
        <v>14</v>
      </c>
      <c r="P54" s="62">
        <v>11</v>
      </c>
      <c r="Q54" s="62">
        <v>11</v>
      </c>
      <c r="R54" s="62">
        <v>14</v>
      </c>
      <c r="S54" s="62">
        <v>12</v>
      </c>
      <c r="T54" s="62">
        <v>12</v>
      </c>
      <c r="U54" s="130">
        <v>13</v>
      </c>
      <c r="V54" s="62">
        <v>13</v>
      </c>
      <c r="W54" s="62">
        <v>13</v>
      </c>
      <c r="X54" s="62">
        <v>16</v>
      </c>
      <c r="Y54" s="131">
        <v>20</v>
      </c>
      <c r="Z54" s="62">
        <v>9</v>
      </c>
      <c r="AA54" s="62">
        <v>10</v>
      </c>
      <c r="AB54" s="62">
        <v>11</v>
      </c>
      <c r="AC54" s="62">
        <v>11</v>
      </c>
      <c r="AD54" s="62">
        <v>25</v>
      </c>
      <c r="AE54" s="62">
        <v>15</v>
      </c>
      <c r="AF54" s="62">
        <v>19</v>
      </c>
      <c r="AG54" s="118">
        <v>31</v>
      </c>
      <c r="AH54" s="62">
        <v>15</v>
      </c>
      <c r="AI54" s="62">
        <v>15</v>
      </c>
      <c r="AJ54" s="62">
        <v>17</v>
      </c>
      <c r="AK54" s="125">
        <v>17</v>
      </c>
      <c r="AL54" s="62">
        <v>11</v>
      </c>
      <c r="AM54" s="62">
        <v>11</v>
      </c>
      <c r="AN54" s="62">
        <v>19</v>
      </c>
      <c r="AO54" s="62">
        <v>23</v>
      </c>
      <c r="AP54" s="119">
        <v>15</v>
      </c>
      <c r="AQ54" s="62">
        <v>15</v>
      </c>
      <c r="AR54" s="133">
        <v>19</v>
      </c>
      <c r="AS54" s="62">
        <v>17</v>
      </c>
      <c r="AT54" s="62">
        <v>36</v>
      </c>
      <c r="AU54" s="62">
        <v>39</v>
      </c>
      <c r="AV54" s="62">
        <v>12</v>
      </c>
      <c r="AW54" s="62">
        <v>12</v>
      </c>
      <c r="AX54" s="62">
        <v>11</v>
      </c>
      <c r="AY54" s="62">
        <v>9</v>
      </c>
      <c r="AZ54" s="62">
        <v>15</v>
      </c>
      <c r="BA54" s="62">
        <v>16</v>
      </c>
      <c r="BB54" s="62">
        <v>8</v>
      </c>
      <c r="BC54" s="62">
        <v>10</v>
      </c>
      <c r="BD54" s="62">
        <v>10</v>
      </c>
      <c r="BE54" s="62">
        <v>8</v>
      </c>
      <c r="BF54" s="62">
        <v>10</v>
      </c>
      <c r="BG54" s="62">
        <v>10</v>
      </c>
      <c r="BH54" s="62">
        <v>12</v>
      </c>
      <c r="BI54" s="62">
        <v>23</v>
      </c>
      <c r="BJ54" s="62">
        <v>23</v>
      </c>
      <c r="BK54" s="133">
        <v>17</v>
      </c>
      <c r="BL54" s="62">
        <v>10</v>
      </c>
      <c r="BM54" s="62">
        <v>12</v>
      </c>
      <c r="BN54" s="62">
        <v>12</v>
      </c>
      <c r="BO54" s="62">
        <v>15</v>
      </c>
      <c r="BP54" s="62">
        <v>8</v>
      </c>
      <c r="BQ54" s="62">
        <v>12</v>
      </c>
      <c r="BR54" s="161">
        <v>24</v>
      </c>
      <c r="BS54" s="62">
        <v>20</v>
      </c>
      <c r="BT54" s="188">
        <v>14</v>
      </c>
      <c r="BU54" s="62">
        <v>12</v>
      </c>
      <c r="BV54" s="62">
        <v>11</v>
      </c>
      <c r="BW54" s="62">
        <v>13</v>
      </c>
      <c r="BX54" s="62">
        <v>11</v>
      </c>
      <c r="BY54" s="62">
        <v>11</v>
      </c>
      <c r="BZ54" s="62">
        <v>12</v>
      </c>
      <c r="CA54" s="119">
        <v>11</v>
      </c>
      <c r="CB54" s="148">
        <f>(2.71828^(-8.3291+4.4859*K54-2.1583*L54))/(1+(2.71828^(-8.3291+4.4859*K54-2.1583*L54)))</f>
        <v>0.99995983173733971</v>
      </c>
      <c r="CC54" s="64" t="s">
        <v>781</v>
      </c>
      <c r="CD54" s="103" t="s">
        <v>53</v>
      </c>
      <c r="CE54" s="14" t="s">
        <v>698</v>
      </c>
      <c r="CF54" s="103" t="s">
        <v>138</v>
      </c>
      <c r="CG54" s="5"/>
      <c r="CH54" s="59">
        <f>COUNTIF($M54,"=13")+COUNTIF($N54,"=24")+COUNTIF($O54,"=14")+COUNTIF($P54,"=11")+COUNTIF($Q54,"=11")+COUNTIF($R54,"=14")+COUNTIF($S54,"=12")+COUNTIF($T54,"=12")+COUNTIF($U54,"=12")+COUNTIF($V54,"=13")+COUNTIF($W54,"=13")+COUNTIF($X54,"=16")</f>
        <v>11</v>
      </c>
      <c r="CI54" s="59">
        <f>COUNTIF($Y54,"=18")+COUNTIF($Z54,"=9")+COUNTIF($AA54,"=10")+COUNTIF($AB54,"=11")+COUNTIF($AC54,"=11")+COUNTIF($AD54,"=25")+COUNTIF($AE54,"=15")+COUNTIF($AF54,"=19")+COUNTIF($AG54,"=31")+COUNTIF($AH54,"=15")+COUNTIF($AI54,"=15")+COUNTIF($AJ54,"=17")+COUNTIF($AK54,"=17")</f>
        <v>12</v>
      </c>
      <c r="CJ54" s="59">
        <f>COUNTIF($AL54,"=11")+COUNTIF($AM54,"=11")+COUNTIF($AN54,"=19")+COUNTIF($AO54,"=23")+COUNTIF($AP54,"=15")+COUNTIF($AQ54,"=15")+COUNTIF($AR54,"=19")+COUNTIF($AS54,"=17")+COUNTIF($AV54,"=12")+COUNTIF($AW54,"=12")</f>
        <v>10</v>
      </c>
      <c r="CK54" s="59">
        <f>COUNTIF($AX54,"=11")+COUNTIF($AY54,"=9")+COUNTIF($AZ54,"=15")+COUNTIF($BA54,"=16")+COUNTIF($BB54,"=8")+COUNTIF($BC54,"=10")+COUNTIF($BD54,"=10")+COUNTIF($BE54,"=8")+COUNTIF($BF54,"=10")+COUNTIF($BG54,"=11")</f>
        <v>9</v>
      </c>
      <c r="CL54" s="59">
        <f>COUNTIF($BH54,"=12")+COUNTIF($BI54,"=21")+COUNTIF($BJ54,"=23")+COUNTIF($BK54,"=16")+COUNTIF($BL54,"=10")+COUNTIF($BM54,"=12")+COUNTIF($BN54,"=12")+COUNTIF($BO54,"=15")+COUNTIF($BP54,"=8")+COUNTIF($BQ54,"=12")+COUNTIF($BR54,"=24")+COUNTIF($BS54,"=20")+COUNTIF($BT54,"=13")</f>
        <v>10</v>
      </c>
      <c r="CM54" s="59">
        <f>COUNTIF($BU54,"=12")+COUNTIF($BV54,"=11")+COUNTIF($BW54,"=13")+COUNTIF($BX54,"=11")+COUNTIF($BY54,"=11")+COUNTIF($BZ54,"=12")+COUNTIF($CA54,"=11")</f>
        <v>7</v>
      </c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</row>
    <row r="55" spans="1:625" s="86" customFormat="1" ht="15" customHeight="1" x14ac:dyDescent="0.25">
      <c r="A55" s="167">
        <v>128257</v>
      </c>
      <c r="B55" s="146" t="s">
        <v>340</v>
      </c>
      <c r="C55" s="86" t="s">
        <v>2</v>
      </c>
      <c r="D55" s="138" t="s">
        <v>78</v>
      </c>
      <c r="E55" s="29" t="s">
        <v>96</v>
      </c>
      <c r="F55" s="91" t="s">
        <v>340</v>
      </c>
      <c r="G55" s="75">
        <v>41516.200694444444</v>
      </c>
      <c r="H55" s="88" t="s">
        <v>932</v>
      </c>
      <c r="I55" s="3" t="s">
        <v>414</v>
      </c>
      <c r="J55" s="75">
        <v>41277.888888888891</v>
      </c>
      <c r="K55" s="141">
        <f>+COUNTIF($Y55,"&gt;=18")+COUNTIF($AG55,"&gt;=31")+COUNTIF($AP55,"&lt;=15")+COUNTIF($AR55,"&gt;=19")+COUNTIF($BG55,"&gt;=11")+COUNTIF($BI55,"&lt;=21")+COUNTIF($BK55,"&gt;=17")+COUNTIF($BR55,"&gt;=24")+COUNTIF($CA55,"&lt;=11")</f>
        <v>7</v>
      </c>
      <c r="L55" s="142">
        <f>65-(+CH55+CI55+CJ55+CK55+CL55+CM55)</f>
        <v>6</v>
      </c>
      <c r="M55" s="90">
        <v>13</v>
      </c>
      <c r="N55" s="90">
        <v>24</v>
      </c>
      <c r="O55" s="187">
        <v>15</v>
      </c>
      <c r="P55" s="48">
        <v>11</v>
      </c>
      <c r="Q55" s="36">
        <v>11</v>
      </c>
      <c r="R55" s="36">
        <v>14</v>
      </c>
      <c r="S55" s="6">
        <v>12</v>
      </c>
      <c r="T55" s="6">
        <v>12</v>
      </c>
      <c r="U55" s="6">
        <v>12</v>
      </c>
      <c r="V55" s="6">
        <v>13</v>
      </c>
      <c r="W55" s="6">
        <v>13</v>
      </c>
      <c r="X55" s="6">
        <v>16</v>
      </c>
      <c r="Y55" s="6">
        <v>17</v>
      </c>
      <c r="Z55" s="36">
        <v>9</v>
      </c>
      <c r="AA55" s="36">
        <v>10</v>
      </c>
      <c r="AB55" s="6">
        <v>11</v>
      </c>
      <c r="AC55" s="6">
        <v>11</v>
      </c>
      <c r="AD55" s="6">
        <v>25</v>
      </c>
      <c r="AE55" s="6">
        <v>15</v>
      </c>
      <c r="AF55" s="6">
        <v>19</v>
      </c>
      <c r="AG55" s="118">
        <v>31</v>
      </c>
      <c r="AH55" s="36">
        <v>15</v>
      </c>
      <c r="AI55" s="36">
        <v>15</v>
      </c>
      <c r="AJ55" s="205">
        <v>16</v>
      </c>
      <c r="AK55" s="218">
        <v>17</v>
      </c>
      <c r="AL55" s="6">
        <v>11</v>
      </c>
      <c r="AM55" s="6">
        <v>11</v>
      </c>
      <c r="AN55" s="36">
        <v>19</v>
      </c>
      <c r="AO55" s="36">
        <v>23</v>
      </c>
      <c r="AP55" s="119">
        <v>15</v>
      </c>
      <c r="AQ55" s="6">
        <v>15</v>
      </c>
      <c r="AR55" s="131">
        <v>20</v>
      </c>
      <c r="AS55" s="6">
        <v>17</v>
      </c>
      <c r="AT55" s="36">
        <v>38</v>
      </c>
      <c r="AU55" s="36">
        <v>39</v>
      </c>
      <c r="AV55" s="6">
        <v>12</v>
      </c>
      <c r="AW55" s="6">
        <v>12</v>
      </c>
      <c r="AX55" s="6">
        <v>11</v>
      </c>
      <c r="AY55" s="6">
        <v>9</v>
      </c>
      <c r="AZ55" s="36">
        <v>15</v>
      </c>
      <c r="BA55" s="36">
        <v>16</v>
      </c>
      <c r="BB55" s="6">
        <v>8</v>
      </c>
      <c r="BC55" s="6">
        <v>10</v>
      </c>
      <c r="BD55" s="6">
        <v>10</v>
      </c>
      <c r="BE55" s="6">
        <v>8</v>
      </c>
      <c r="BF55" s="6">
        <v>10</v>
      </c>
      <c r="BG55" s="6">
        <v>10</v>
      </c>
      <c r="BH55" s="6">
        <v>12</v>
      </c>
      <c r="BI55" s="135">
        <v>21</v>
      </c>
      <c r="BJ55" s="36">
        <v>23</v>
      </c>
      <c r="BK55" s="133">
        <v>17</v>
      </c>
      <c r="BL55" s="6">
        <v>10</v>
      </c>
      <c r="BM55" s="6">
        <v>12</v>
      </c>
      <c r="BN55" s="6">
        <v>12</v>
      </c>
      <c r="BO55" s="6">
        <v>15</v>
      </c>
      <c r="BP55" s="6">
        <v>8</v>
      </c>
      <c r="BQ55" s="6">
        <v>12</v>
      </c>
      <c r="BR55" s="161">
        <v>24</v>
      </c>
      <c r="BS55" s="6">
        <v>20</v>
      </c>
      <c r="BT55" s="6">
        <v>13</v>
      </c>
      <c r="BU55" s="6">
        <v>12</v>
      </c>
      <c r="BV55" s="6">
        <v>11</v>
      </c>
      <c r="BW55" s="6">
        <v>13</v>
      </c>
      <c r="BX55" s="6">
        <v>11</v>
      </c>
      <c r="BY55" s="6">
        <v>11</v>
      </c>
      <c r="BZ55" s="6">
        <v>12</v>
      </c>
      <c r="CA55" s="119">
        <v>11</v>
      </c>
      <c r="CB55" s="148">
        <f>(2.71828^(-8.3291+4.4859*K55-2.1583*L55))/(1+(2.71828^(-8.3291+4.4859*K55-2.1583*L55)))</f>
        <v>0.99995983173733971</v>
      </c>
      <c r="CC55" s="64" t="s">
        <v>781</v>
      </c>
      <c r="CD55" s="86" t="s">
        <v>58</v>
      </c>
      <c r="CE55" s="14" t="s">
        <v>2</v>
      </c>
      <c r="CF55" s="86" t="s">
        <v>50</v>
      </c>
      <c r="CG55" s="11"/>
      <c r="CH55" s="59">
        <f>COUNTIF($M55,"=13")+COUNTIF($N55,"=24")+COUNTIF($O55,"=14")+COUNTIF($P55,"=11")+COUNTIF($Q55,"=11")+COUNTIF($R55,"=14")+COUNTIF($S55,"=12")+COUNTIF($T55,"=12")+COUNTIF($U55,"=12")+COUNTIF($V55,"=13")+COUNTIF($W55,"=13")+COUNTIF($X55,"=16")</f>
        <v>11</v>
      </c>
      <c r="CI55" s="59">
        <f>COUNTIF($Y55,"=18")+COUNTIF($Z55,"=9")+COUNTIF($AA55,"=10")+COUNTIF($AB55,"=11")+COUNTIF($AC55,"=11")+COUNTIF($AD55,"=25")+COUNTIF($AE55,"=15")+COUNTIF($AF55,"=19")+COUNTIF($AG55,"=31")+COUNTIF($AH55,"=15")+COUNTIF($AI55,"=15")+COUNTIF($AJ55,"=17")+COUNTIF($AK55,"=17")</f>
        <v>11</v>
      </c>
      <c r="CJ55" s="59">
        <f>COUNTIF($AL55,"=11")+COUNTIF($AM55,"=11")+COUNTIF($AN55,"=19")+COUNTIF($AO55,"=23")+COUNTIF($AP55,"=15")+COUNTIF($AQ55,"=15")+COUNTIF($AR55,"=19")+COUNTIF($AS55,"=17")+COUNTIF($AV55,"=12")+COUNTIF($AW55,"=12")</f>
        <v>9</v>
      </c>
      <c r="CK55" s="59">
        <f>COUNTIF($AX55,"=11")+COUNTIF($AY55,"=9")+COUNTIF($AZ55,"=15")+COUNTIF($BA55,"=16")+COUNTIF($BB55,"=8")+COUNTIF($BC55,"=10")+COUNTIF($BD55,"=10")+COUNTIF($BE55,"=8")+COUNTIF($BF55,"=10")+COUNTIF($BG55,"=11")</f>
        <v>9</v>
      </c>
      <c r="CL55" s="59">
        <f>COUNTIF($BH55,"=12")+COUNTIF($BI55,"=21")+COUNTIF($BJ55,"=23")+COUNTIF($BK55,"=16")+COUNTIF($BL55,"=10")+COUNTIF($BM55,"=12")+COUNTIF($BN55,"=12")+COUNTIF($BO55,"=15")+COUNTIF($BP55,"=8")+COUNTIF($BQ55,"=12")+COUNTIF($BR55,"=24")+COUNTIF($BS55,"=20")+COUNTIF($BT55,"=13")</f>
        <v>12</v>
      </c>
      <c r="CM55" s="59">
        <f>COUNTIF($BU55,"=12")+COUNTIF($BV55,"=11")+COUNTIF($BW55,"=13")+COUNTIF($BX55,"=11")+COUNTIF($BY55,"=11")+COUNTIF($BZ55,"=12")+COUNTIF($CA55,"=11")</f>
        <v>7</v>
      </c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89"/>
      <c r="GR55" s="89"/>
      <c r="GS55" s="89"/>
      <c r="GT55" s="89"/>
      <c r="GU55" s="89"/>
      <c r="GV55" s="89"/>
      <c r="GW55" s="89"/>
      <c r="GX55" s="89"/>
      <c r="GY55" s="89"/>
      <c r="GZ55" s="89"/>
      <c r="HA55" s="89"/>
      <c r="HB55" s="89"/>
      <c r="HC55" s="89"/>
      <c r="HD55" s="89"/>
      <c r="HE55" s="89"/>
      <c r="HF55" s="89"/>
      <c r="HG55" s="89"/>
      <c r="HH55" s="89"/>
      <c r="HI55" s="89"/>
      <c r="HJ55" s="89"/>
      <c r="HK55" s="89"/>
      <c r="HL55" s="89"/>
      <c r="HM55" s="89"/>
      <c r="HN55" s="89"/>
      <c r="HO55" s="89"/>
      <c r="HP55" s="89"/>
      <c r="HQ55" s="89"/>
      <c r="HR55" s="89"/>
      <c r="HS55" s="89"/>
      <c r="HT55" s="89"/>
      <c r="HU55" s="89"/>
      <c r="HV55" s="89"/>
      <c r="HW55" s="89"/>
      <c r="HX55" s="89"/>
      <c r="HY55" s="89"/>
      <c r="HZ55" s="89"/>
      <c r="IA55" s="89"/>
      <c r="IB55" s="89"/>
      <c r="IC55" s="89"/>
      <c r="ID55" s="89"/>
      <c r="IE55" s="89"/>
      <c r="IF55" s="89"/>
      <c r="IG55" s="89"/>
      <c r="IH55" s="89"/>
      <c r="II55" s="89"/>
      <c r="IJ55" s="89"/>
      <c r="IK55" s="89"/>
      <c r="IL55" s="89"/>
      <c r="IM55" s="89"/>
      <c r="IN55" s="89"/>
      <c r="IO55" s="89"/>
      <c r="IP55" s="89"/>
      <c r="IQ55" s="89"/>
      <c r="IR55" s="89"/>
      <c r="IS55" s="89"/>
      <c r="IT55" s="89"/>
      <c r="IU55" s="89"/>
      <c r="IV55" s="89"/>
      <c r="IW55" s="89"/>
      <c r="IX55" s="89"/>
      <c r="IY55" s="89"/>
      <c r="IZ55" s="89"/>
      <c r="JA55" s="89"/>
      <c r="JB55" s="89"/>
      <c r="JC55" s="89"/>
      <c r="JD55" s="89"/>
      <c r="JE55" s="89"/>
      <c r="JF55" s="89"/>
      <c r="JG55" s="89"/>
      <c r="JH55" s="89"/>
      <c r="JI55" s="89"/>
      <c r="JJ55" s="89"/>
      <c r="JK55" s="89"/>
      <c r="JL55" s="89"/>
      <c r="JM55" s="89"/>
      <c r="JN55" s="89"/>
      <c r="JO55" s="89"/>
      <c r="JP55" s="89"/>
      <c r="JQ55" s="89"/>
      <c r="JR55" s="89"/>
      <c r="JS55" s="89"/>
      <c r="JT55" s="89"/>
      <c r="JU55" s="89"/>
      <c r="JV55" s="89"/>
      <c r="JW55" s="89"/>
      <c r="JX55" s="89"/>
      <c r="JY55" s="89"/>
      <c r="JZ55" s="89"/>
      <c r="KA55" s="89"/>
      <c r="KB55" s="89"/>
      <c r="KC55" s="89"/>
      <c r="KD55" s="89"/>
      <c r="KE55" s="89"/>
      <c r="KF55" s="89"/>
      <c r="KG55" s="89"/>
      <c r="KH55" s="89"/>
      <c r="KI55" s="89"/>
      <c r="KJ55" s="89"/>
      <c r="KK55" s="89"/>
      <c r="KL55" s="89"/>
      <c r="KM55" s="89"/>
      <c r="KN55" s="89"/>
      <c r="KO55" s="89"/>
      <c r="KP55" s="89"/>
      <c r="KQ55" s="89"/>
      <c r="KR55" s="89"/>
      <c r="KS55" s="89"/>
      <c r="KT55" s="89"/>
      <c r="KU55" s="89"/>
      <c r="KV55" s="89"/>
      <c r="KW55" s="89"/>
      <c r="KX55" s="89"/>
      <c r="KY55" s="89"/>
      <c r="KZ55" s="89"/>
      <c r="LA55" s="89"/>
      <c r="LB55" s="89"/>
      <c r="LC55" s="89"/>
      <c r="LD55" s="89"/>
      <c r="LE55" s="89"/>
      <c r="LF55" s="89"/>
      <c r="LG55" s="89"/>
      <c r="LH55" s="89"/>
      <c r="LI55" s="89"/>
      <c r="LJ55" s="89"/>
      <c r="LK55" s="89"/>
      <c r="LL55" s="89"/>
      <c r="LM55" s="89"/>
      <c r="LN55" s="89"/>
      <c r="LO55" s="89"/>
      <c r="LP55" s="89"/>
      <c r="LQ55" s="89"/>
      <c r="LR55" s="89"/>
      <c r="LS55" s="89"/>
      <c r="LT55" s="89"/>
      <c r="LU55" s="89"/>
      <c r="LV55" s="89"/>
      <c r="LW55" s="89"/>
      <c r="LX55" s="89"/>
      <c r="LY55" s="89"/>
      <c r="LZ55" s="89"/>
      <c r="MA55" s="89"/>
      <c r="MB55" s="89"/>
      <c r="MC55" s="89"/>
      <c r="MD55" s="89"/>
      <c r="ME55" s="89"/>
      <c r="MF55" s="89"/>
      <c r="MG55" s="89"/>
      <c r="MH55" s="89"/>
      <c r="MI55" s="89"/>
      <c r="MJ55" s="89"/>
      <c r="MK55" s="89"/>
      <c r="ML55" s="89"/>
      <c r="MM55" s="89"/>
      <c r="MN55" s="89"/>
      <c r="MO55" s="89"/>
      <c r="MP55" s="89"/>
      <c r="MQ55" s="89"/>
      <c r="MR55" s="89"/>
      <c r="MS55" s="89"/>
      <c r="MT55" s="89"/>
      <c r="MU55" s="89"/>
      <c r="MV55" s="89"/>
      <c r="MW55" s="89"/>
      <c r="MX55" s="89"/>
      <c r="MY55" s="89"/>
      <c r="MZ55" s="89"/>
      <c r="NA55" s="89"/>
      <c r="NB55" s="89"/>
      <c r="NC55" s="89"/>
      <c r="ND55" s="89"/>
      <c r="NE55" s="89"/>
      <c r="NF55" s="89"/>
      <c r="NG55" s="89"/>
      <c r="NH55" s="89"/>
      <c r="NI55" s="89"/>
      <c r="NJ55" s="89"/>
      <c r="NK55" s="89"/>
      <c r="NL55" s="89"/>
      <c r="NM55" s="89"/>
      <c r="NN55" s="89"/>
      <c r="NO55" s="89"/>
      <c r="NP55" s="89"/>
      <c r="NQ55" s="89"/>
      <c r="NR55" s="89"/>
      <c r="NS55" s="89"/>
      <c r="NT55" s="89"/>
      <c r="NU55" s="89"/>
      <c r="NV55" s="89"/>
      <c r="NW55" s="89"/>
      <c r="NX55" s="89"/>
      <c r="NY55" s="89"/>
      <c r="NZ55" s="89"/>
      <c r="OA55" s="89"/>
      <c r="OB55" s="89"/>
      <c r="OC55" s="89"/>
      <c r="OD55" s="89"/>
      <c r="OE55" s="89"/>
      <c r="OF55" s="89"/>
      <c r="OG55" s="89"/>
      <c r="OH55" s="89"/>
      <c r="OI55" s="89"/>
      <c r="OJ55" s="89"/>
      <c r="OK55" s="89"/>
      <c r="OL55" s="89"/>
      <c r="OM55" s="89"/>
      <c r="ON55" s="89"/>
      <c r="OO55" s="89"/>
      <c r="OP55" s="89"/>
      <c r="OQ55" s="89"/>
      <c r="OR55" s="89"/>
      <c r="OS55" s="89"/>
      <c r="OT55" s="89"/>
      <c r="OU55" s="89"/>
      <c r="OV55" s="89"/>
      <c r="OW55" s="89"/>
      <c r="OX55" s="89"/>
      <c r="OY55" s="89"/>
      <c r="OZ55" s="89"/>
      <c r="PA55" s="89"/>
      <c r="PB55" s="89"/>
      <c r="PC55" s="89"/>
      <c r="PD55" s="89"/>
      <c r="PE55" s="89"/>
      <c r="PF55" s="89"/>
      <c r="PG55" s="89"/>
      <c r="PH55" s="89"/>
      <c r="PI55" s="89"/>
      <c r="PJ55" s="89"/>
      <c r="PK55" s="89"/>
      <c r="PL55" s="89"/>
      <c r="PM55" s="89"/>
      <c r="PN55" s="89"/>
      <c r="PO55" s="89"/>
      <c r="PP55" s="89"/>
      <c r="PQ55" s="89"/>
      <c r="PR55" s="89"/>
      <c r="PS55" s="89"/>
      <c r="PT55" s="89"/>
      <c r="PU55" s="89"/>
      <c r="PV55" s="89"/>
      <c r="PW55" s="89"/>
      <c r="PX55" s="89"/>
      <c r="PY55" s="89"/>
      <c r="PZ55" s="89"/>
      <c r="QA55" s="89"/>
      <c r="QB55" s="89"/>
      <c r="QC55" s="89"/>
      <c r="QD55" s="89"/>
      <c r="QE55" s="89"/>
      <c r="QF55" s="89"/>
      <c r="QG55" s="89"/>
      <c r="QH55" s="89"/>
      <c r="QI55" s="89"/>
      <c r="QJ55" s="89"/>
      <c r="QK55" s="89"/>
      <c r="QL55" s="89"/>
      <c r="QM55" s="89"/>
      <c r="QN55" s="89"/>
      <c r="QO55" s="89"/>
      <c r="QP55" s="89"/>
      <c r="QQ55" s="89"/>
      <c r="QR55" s="89"/>
      <c r="QS55" s="89"/>
      <c r="QT55" s="89"/>
      <c r="QU55" s="89"/>
      <c r="QV55" s="89"/>
      <c r="QW55" s="89"/>
      <c r="QX55" s="89"/>
      <c r="QY55" s="89"/>
      <c r="QZ55" s="89"/>
      <c r="RA55" s="89"/>
      <c r="RB55" s="89"/>
      <c r="RC55" s="89"/>
      <c r="RD55" s="89"/>
      <c r="RE55" s="89"/>
      <c r="RF55" s="89"/>
      <c r="RG55" s="89"/>
      <c r="RH55" s="89"/>
      <c r="RI55" s="89"/>
      <c r="RJ55" s="89"/>
      <c r="RK55" s="89"/>
      <c r="RL55" s="89"/>
      <c r="RM55" s="89"/>
      <c r="RN55" s="89"/>
      <c r="RO55" s="89"/>
      <c r="RP55" s="89"/>
      <c r="RQ55" s="89"/>
      <c r="RR55" s="89"/>
      <c r="RS55" s="89"/>
      <c r="RT55" s="89"/>
      <c r="RU55" s="89"/>
      <c r="RV55" s="89"/>
      <c r="RW55" s="89"/>
      <c r="RX55" s="89"/>
      <c r="RY55" s="89"/>
      <c r="RZ55" s="89"/>
      <c r="SA55" s="89"/>
      <c r="SB55" s="89"/>
      <c r="SC55" s="89"/>
      <c r="SD55" s="89"/>
      <c r="SE55" s="89"/>
      <c r="SF55" s="89"/>
      <c r="SG55" s="89"/>
      <c r="SH55" s="89"/>
      <c r="SI55" s="89"/>
      <c r="SJ55" s="89"/>
      <c r="SK55" s="89"/>
      <c r="SL55" s="89"/>
      <c r="SM55" s="89"/>
      <c r="SN55" s="89"/>
      <c r="SO55" s="89"/>
      <c r="SP55" s="89"/>
      <c r="SQ55" s="89"/>
      <c r="SR55" s="89"/>
      <c r="SS55" s="89"/>
      <c r="ST55" s="89"/>
      <c r="SU55" s="89"/>
      <c r="SV55" s="89"/>
      <c r="SW55" s="89"/>
      <c r="SX55" s="89"/>
      <c r="SY55" s="89"/>
      <c r="SZ55" s="89"/>
      <c r="TA55" s="89"/>
      <c r="TB55" s="89"/>
      <c r="TC55" s="89"/>
      <c r="TD55" s="89"/>
      <c r="TE55" s="89"/>
      <c r="TF55" s="89"/>
      <c r="TG55" s="89"/>
      <c r="TH55" s="89"/>
      <c r="TI55" s="89"/>
      <c r="TJ55" s="89"/>
      <c r="TK55" s="89"/>
      <c r="TL55" s="89"/>
      <c r="TM55" s="89"/>
      <c r="TN55" s="89"/>
      <c r="TO55" s="89"/>
      <c r="TP55" s="89"/>
      <c r="TQ55" s="89"/>
      <c r="TR55" s="89"/>
      <c r="TS55" s="89"/>
      <c r="TT55" s="89"/>
      <c r="TU55" s="89"/>
      <c r="TV55" s="89"/>
      <c r="TW55" s="89"/>
      <c r="TX55" s="89"/>
      <c r="TY55" s="89"/>
      <c r="TZ55" s="89"/>
      <c r="UA55" s="89"/>
      <c r="UB55" s="89"/>
      <c r="UC55" s="89"/>
      <c r="UD55" s="89"/>
      <c r="UE55" s="89"/>
      <c r="UF55" s="89"/>
      <c r="UG55" s="89"/>
      <c r="UH55" s="89"/>
      <c r="UI55" s="89"/>
      <c r="UJ55" s="89"/>
      <c r="UK55" s="89"/>
      <c r="UL55" s="89"/>
      <c r="UM55" s="89"/>
      <c r="UN55" s="89"/>
      <c r="UO55" s="89"/>
      <c r="UP55" s="89"/>
      <c r="UQ55" s="89"/>
      <c r="UR55" s="89"/>
      <c r="US55" s="89"/>
      <c r="UT55" s="89"/>
      <c r="UU55" s="89"/>
      <c r="UV55" s="89"/>
      <c r="UW55" s="89"/>
      <c r="UX55" s="89"/>
      <c r="UY55" s="89"/>
      <c r="UZ55" s="89"/>
      <c r="VA55" s="89"/>
      <c r="VB55" s="89"/>
      <c r="VC55" s="89"/>
      <c r="VD55" s="89"/>
      <c r="VE55" s="89"/>
      <c r="VF55" s="89"/>
      <c r="VG55" s="89"/>
      <c r="VH55" s="89"/>
      <c r="VI55" s="89"/>
      <c r="VJ55" s="89"/>
      <c r="VK55" s="89"/>
      <c r="VL55" s="89"/>
      <c r="VM55" s="89"/>
      <c r="VN55" s="89"/>
      <c r="VO55" s="89"/>
      <c r="VP55" s="89"/>
      <c r="VQ55" s="89"/>
      <c r="VR55" s="89"/>
      <c r="VS55" s="89"/>
      <c r="VT55" s="89"/>
      <c r="VU55" s="89"/>
      <c r="VV55" s="89"/>
      <c r="VW55" s="89"/>
      <c r="VX55" s="89"/>
      <c r="VY55" s="89"/>
      <c r="VZ55" s="89"/>
      <c r="WA55" s="89"/>
      <c r="WB55" s="89"/>
      <c r="WC55" s="89"/>
      <c r="WD55" s="89"/>
      <c r="WE55" s="89"/>
      <c r="WF55" s="89"/>
      <c r="WG55" s="89"/>
      <c r="WH55" s="89"/>
      <c r="WI55" s="89"/>
      <c r="WJ55" s="89"/>
      <c r="WK55" s="89"/>
      <c r="WL55" s="89"/>
      <c r="WM55" s="89"/>
      <c r="WN55" s="89"/>
      <c r="WO55" s="89"/>
      <c r="WP55" s="89"/>
      <c r="WQ55" s="89"/>
      <c r="WR55" s="89"/>
      <c r="WS55" s="89"/>
      <c r="WT55" s="89"/>
      <c r="WU55" s="89"/>
      <c r="WV55" s="89"/>
      <c r="WW55" s="89"/>
      <c r="WX55" s="89"/>
      <c r="WY55" s="89"/>
      <c r="WZ55" s="89"/>
      <c r="XA55" s="89"/>
    </row>
    <row r="56" spans="1:625" s="9" customFormat="1" ht="15.95" customHeight="1" x14ac:dyDescent="0.25">
      <c r="A56" s="165">
        <v>185074</v>
      </c>
      <c r="B56" s="147" t="s">
        <v>340</v>
      </c>
      <c r="C56" s="86" t="s">
        <v>2</v>
      </c>
      <c r="D56" s="138" t="s">
        <v>78</v>
      </c>
      <c r="E56" s="13" t="s">
        <v>314</v>
      </c>
      <c r="F56" s="8" t="s">
        <v>340</v>
      </c>
      <c r="G56" s="87">
        <v>41516.200694444444</v>
      </c>
      <c r="H56" s="88" t="s">
        <v>932</v>
      </c>
      <c r="I56" s="3" t="s">
        <v>414</v>
      </c>
      <c r="J56" s="87">
        <v>41277.888888888891</v>
      </c>
      <c r="K56" s="141">
        <f>+COUNTIF($Y56,"&gt;=18")+COUNTIF($AG56,"&gt;=31")+COUNTIF($AP56,"&lt;=15")+COUNTIF($AR56,"&gt;=19")+COUNTIF($BG56,"&gt;=11")+COUNTIF($BI56,"&lt;=21")+COUNTIF($BK56,"&gt;=17")+COUNTIF($BR56,"&gt;=24")+COUNTIF($CA56,"&lt;=11")</f>
        <v>7</v>
      </c>
      <c r="L56" s="142">
        <f>65-(+CH56+CI56+CJ56+CK56+CL56+CM56)</f>
        <v>6</v>
      </c>
      <c r="M56" s="90">
        <v>13</v>
      </c>
      <c r="N56" s="90">
        <v>24</v>
      </c>
      <c r="O56" s="187">
        <v>15</v>
      </c>
      <c r="P56" s="90">
        <v>11</v>
      </c>
      <c r="Q56" s="36">
        <v>11</v>
      </c>
      <c r="R56" s="36">
        <v>14</v>
      </c>
      <c r="S56" s="6">
        <v>12</v>
      </c>
      <c r="T56" s="6">
        <v>12</v>
      </c>
      <c r="U56" s="6">
        <v>12</v>
      </c>
      <c r="V56" s="6">
        <v>13</v>
      </c>
      <c r="W56" s="6">
        <v>13</v>
      </c>
      <c r="X56" s="6">
        <v>16</v>
      </c>
      <c r="Y56" s="6">
        <v>17</v>
      </c>
      <c r="Z56" s="36">
        <v>9</v>
      </c>
      <c r="AA56" s="36">
        <v>10</v>
      </c>
      <c r="AB56" s="6">
        <v>11</v>
      </c>
      <c r="AC56" s="6">
        <v>11</v>
      </c>
      <c r="AD56" s="6">
        <v>25</v>
      </c>
      <c r="AE56" s="6">
        <v>15</v>
      </c>
      <c r="AF56" s="6">
        <v>19</v>
      </c>
      <c r="AG56" s="118">
        <v>31</v>
      </c>
      <c r="AH56" s="36">
        <v>15</v>
      </c>
      <c r="AI56" s="36">
        <v>15</v>
      </c>
      <c r="AJ56" s="205">
        <v>16</v>
      </c>
      <c r="AK56" s="36">
        <v>17</v>
      </c>
      <c r="AL56" s="6">
        <v>11</v>
      </c>
      <c r="AM56" s="6">
        <v>11</v>
      </c>
      <c r="AN56" s="36">
        <v>19</v>
      </c>
      <c r="AO56" s="36">
        <v>23</v>
      </c>
      <c r="AP56" s="119">
        <v>15</v>
      </c>
      <c r="AQ56" s="6">
        <v>15</v>
      </c>
      <c r="AR56" s="131">
        <v>20</v>
      </c>
      <c r="AS56" s="6">
        <v>17</v>
      </c>
      <c r="AT56" s="36">
        <v>37</v>
      </c>
      <c r="AU56" s="36">
        <v>38</v>
      </c>
      <c r="AV56" s="6">
        <v>12</v>
      </c>
      <c r="AW56" s="6">
        <v>12</v>
      </c>
      <c r="AX56" s="6">
        <v>11</v>
      </c>
      <c r="AY56" s="6">
        <v>9</v>
      </c>
      <c r="AZ56" s="36">
        <v>15</v>
      </c>
      <c r="BA56" s="36">
        <v>16</v>
      </c>
      <c r="BB56" s="6">
        <v>8</v>
      </c>
      <c r="BC56" s="6">
        <v>10</v>
      </c>
      <c r="BD56" s="6">
        <v>10</v>
      </c>
      <c r="BE56" s="6">
        <v>8</v>
      </c>
      <c r="BF56" s="6">
        <v>10</v>
      </c>
      <c r="BG56" s="6">
        <v>10</v>
      </c>
      <c r="BH56" s="6">
        <v>12</v>
      </c>
      <c r="BI56" s="135">
        <v>21</v>
      </c>
      <c r="BJ56" s="36">
        <v>23</v>
      </c>
      <c r="BK56" s="133">
        <v>17</v>
      </c>
      <c r="BL56" s="6">
        <v>10</v>
      </c>
      <c r="BM56" s="6">
        <v>12</v>
      </c>
      <c r="BN56" s="6">
        <v>12</v>
      </c>
      <c r="BO56" s="6">
        <v>15</v>
      </c>
      <c r="BP56" s="6">
        <v>8</v>
      </c>
      <c r="BQ56" s="6">
        <v>12</v>
      </c>
      <c r="BR56" s="161">
        <v>24</v>
      </c>
      <c r="BS56" s="6">
        <v>20</v>
      </c>
      <c r="BT56" s="6">
        <v>13</v>
      </c>
      <c r="BU56" s="6">
        <v>12</v>
      </c>
      <c r="BV56" s="6">
        <v>11</v>
      </c>
      <c r="BW56" s="6">
        <v>13</v>
      </c>
      <c r="BX56" s="6">
        <v>11</v>
      </c>
      <c r="BY56" s="6">
        <v>11</v>
      </c>
      <c r="BZ56" s="6">
        <v>12</v>
      </c>
      <c r="CA56" s="119">
        <v>11</v>
      </c>
      <c r="CB56" s="148">
        <f>(2.71828^(-8.3291+4.4859*K56-2.1583*L56))/(1+(2.71828^(-8.3291+4.4859*K56-2.1583*L56)))</f>
        <v>0.99995983173733971</v>
      </c>
      <c r="CC56" s="64" t="s">
        <v>781</v>
      </c>
      <c r="CD56" s="55" t="s">
        <v>53</v>
      </c>
      <c r="CE56" s="14" t="s">
        <v>2</v>
      </c>
      <c r="CF56" s="49" t="s">
        <v>50</v>
      </c>
      <c r="CG56" s="5"/>
      <c r="CH56" s="59">
        <f>COUNTIF($M56,"=13")+COUNTIF($N56,"=24")+COUNTIF($O56,"=14")+COUNTIF($P56,"=11")+COUNTIF($Q56,"=11")+COUNTIF($R56,"=14")+COUNTIF($S56,"=12")+COUNTIF($T56,"=12")+COUNTIF($U56,"=12")+COUNTIF($V56,"=13")+COUNTIF($W56,"=13")+COUNTIF($X56,"=16")</f>
        <v>11</v>
      </c>
      <c r="CI56" s="59">
        <f>COUNTIF($Y56,"=18")+COUNTIF($Z56,"=9")+COUNTIF($AA56,"=10")+COUNTIF($AB56,"=11")+COUNTIF($AC56,"=11")+COUNTIF($AD56,"=25")+COUNTIF($AE56,"=15")+COUNTIF($AF56,"=19")+COUNTIF($AG56,"=31")+COUNTIF($AH56,"=15")+COUNTIF($AI56,"=15")+COUNTIF($AJ56,"=17")+COUNTIF($AK56,"=17")</f>
        <v>11</v>
      </c>
      <c r="CJ56" s="59">
        <f>COUNTIF($AL56,"=11")+COUNTIF($AM56,"=11")+COUNTIF($AN56,"=19")+COUNTIF($AO56,"=23")+COUNTIF($AP56,"=15")+COUNTIF($AQ56,"=15")+COUNTIF($AR56,"=19")+COUNTIF($AS56,"=17")+COUNTIF($AV56,"=12")+COUNTIF($AW56,"=12")</f>
        <v>9</v>
      </c>
      <c r="CK56" s="59">
        <f>COUNTIF($AX56,"=11")+COUNTIF($AY56,"=9")+COUNTIF($AZ56,"=15")+COUNTIF($BA56,"=16")+COUNTIF($BB56,"=8")+COUNTIF($BC56,"=10")+COUNTIF($BD56,"=10")+COUNTIF($BE56,"=8")+COUNTIF($BF56,"=10")+COUNTIF($BG56,"=11")</f>
        <v>9</v>
      </c>
      <c r="CL56" s="59">
        <f>COUNTIF($BH56,"=12")+COUNTIF($BI56,"=21")+COUNTIF($BJ56,"=23")+COUNTIF($BK56,"=16")+COUNTIF($BL56,"=10")+COUNTIF($BM56,"=12")+COUNTIF($BN56,"=12")+COUNTIF($BO56,"=15")+COUNTIF($BP56,"=8")+COUNTIF($BQ56,"=12")+COUNTIF($BR56,"=24")+COUNTIF($BS56,"=20")+COUNTIF($BT56,"=13")</f>
        <v>12</v>
      </c>
      <c r="CM56" s="59">
        <f>COUNTIF($BU56,"=12")+COUNTIF($BV56,"=11")+COUNTIF($BW56,"=13")+COUNTIF($BX56,"=11")+COUNTIF($BY56,"=11")+COUNTIF($BZ56,"=12")+COUNTIF($CA56,"=11")</f>
        <v>7</v>
      </c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6"/>
      <c r="EL56" s="86"/>
    </row>
    <row r="57" spans="1:625" s="9" customFormat="1" ht="15.95" customHeight="1" x14ac:dyDescent="0.25">
      <c r="A57" s="165">
        <v>189772</v>
      </c>
      <c r="B57" s="224" t="s">
        <v>340</v>
      </c>
      <c r="C57" s="86" t="s">
        <v>2</v>
      </c>
      <c r="D57" s="138" t="s">
        <v>78</v>
      </c>
      <c r="E57" s="29" t="s">
        <v>96</v>
      </c>
      <c r="F57" s="91" t="s">
        <v>340</v>
      </c>
      <c r="G57" s="87">
        <v>41516.200694444444</v>
      </c>
      <c r="H57" s="88" t="s">
        <v>932</v>
      </c>
      <c r="I57" s="3" t="s">
        <v>414</v>
      </c>
      <c r="J57" s="87">
        <v>41277.888888888891</v>
      </c>
      <c r="K57" s="141">
        <f>+COUNTIF($Y57,"&gt;=18")+COUNTIF($AG57,"&gt;=31")+COUNTIF($AP57,"&lt;=15")+COUNTIF($AR57,"&gt;=19")+COUNTIF($BG57,"&gt;=11")+COUNTIF($BI57,"&lt;=21")+COUNTIF($BK57,"&gt;=17")+COUNTIF($BR57,"&gt;=24")+COUNTIF($CA57,"&lt;=11")</f>
        <v>7</v>
      </c>
      <c r="L57" s="142">
        <f>65-(+CH57+CI57+CJ57+CK57+CL57+CM57)</f>
        <v>6</v>
      </c>
      <c r="M57" s="228">
        <v>13</v>
      </c>
      <c r="N57" s="90">
        <v>24</v>
      </c>
      <c r="O57" s="187">
        <v>15</v>
      </c>
      <c r="P57" s="230">
        <v>11</v>
      </c>
      <c r="Q57" s="232">
        <v>11</v>
      </c>
      <c r="R57" s="232">
        <v>14</v>
      </c>
      <c r="S57" s="234">
        <v>12</v>
      </c>
      <c r="T57" s="234">
        <v>12</v>
      </c>
      <c r="U57" s="234">
        <v>12</v>
      </c>
      <c r="V57" s="6">
        <v>13</v>
      </c>
      <c r="W57" s="234">
        <v>13</v>
      </c>
      <c r="X57" s="234">
        <v>16</v>
      </c>
      <c r="Y57" s="234">
        <v>17</v>
      </c>
      <c r="Z57" s="232">
        <v>9</v>
      </c>
      <c r="AA57" s="232">
        <v>10</v>
      </c>
      <c r="AB57" s="234">
        <v>11</v>
      </c>
      <c r="AC57" s="234">
        <v>11</v>
      </c>
      <c r="AD57" s="6">
        <v>25</v>
      </c>
      <c r="AE57" s="234">
        <v>15</v>
      </c>
      <c r="AF57" s="234">
        <v>19</v>
      </c>
      <c r="AG57" s="118">
        <v>31</v>
      </c>
      <c r="AH57" s="232">
        <v>15</v>
      </c>
      <c r="AI57" s="232">
        <v>15</v>
      </c>
      <c r="AJ57" s="205">
        <v>16</v>
      </c>
      <c r="AK57" s="232">
        <v>17</v>
      </c>
      <c r="AL57" s="6">
        <v>11</v>
      </c>
      <c r="AM57" s="6">
        <v>11</v>
      </c>
      <c r="AN57" s="232">
        <v>19</v>
      </c>
      <c r="AO57" s="232">
        <v>23</v>
      </c>
      <c r="AP57" s="119">
        <v>15</v>
      </c>
      <c r="AQ57" s="6">
        <v>15</v>
      </c>
      <c r="AR57" s="131">
        <v>20</v>
      </c>
      <c r="AS57" s="234">
        <v>17</v>
      </c>
      <c r="AT57" s="232">
        <v>38</v>
      </c>
      <c r="AU57" s="232">
        <v>38</v>
      </c>
      <c r="AV57" s="234">
        <v>12</v>
      </c>
      <c r="AW57" s="234">
        <v>12</v>
      </c>
      <c r="AX57" s="234">
        <v>11</v>
      </c>
      <c r="AY57" s="234">
        <v>9</v>
      </c>
      <c r="AZ57" s="232">
        <v>15</v>
      </c>
      <c r="BA57" s="232">
        <v>16</v>
      </c>
      <c r="BB57" s="234">
        <v>8</v>
      </c>
      <c r="BC57" s="234">
        <v>10</v>
      </c>
      <c r="BD57" s="234">
        <v>10</v>
      </c>
      <c r="BE57" s="234">
        <v>8</v>
      </c>
      <c r="BF57" s="234">
        <v>10</v>
      </c>
      <c r="BG57" s="234">
        <v>10</v>
      </c>
      <c r="BH57" s="234">
        <v>12</v>
      </c>
      <c r="BI57" s="135">
        <v>21</v>
      </c>
      <c r="BJ57" s="232">
        <v>23</v>
      </c>
      <c r="BK57" s="133">
        <v>17</v>
      </c>
      <c r="BL57" s="234">
        <v>10</v>
      </c>
      <c r="BM57" s="234">
        <v>12</v>
      </c>
      <c r="BN57" s="234">
        <v>12</v>
      </c>
      <c r="BO57" s="234">
        <v>15</v>
      </c>
      <c r="BP57" s="234">
        <v>8</v>
      </c>
      <c r="BQ57" s="234">
        <v>12</v>
      </c>
      <c r="BR57" s="161">
        <v>24</v>
      </c>
      <c r="BS57" s="234">
        <v>20</v>
      </c>
      <c r="BT57" s="234">
        <v>13</v>
      </c>
      <c r="BU57" s="234">
        <v>12</v>
      </c>
      <c r="BV57" s="234">
        <v>11</v>
      </c>
      <c r="BW57" s="234">
        <v>13</v>
      </c>
      <c r="BX57" s="234">
        <v>11</v>
      </c>
      <c r="BY57" s="234">
        <v>11</v>
      </c>
      <c r="BZ57" s="234">
        <v>12</v>
      </c>
      <c r="CA57" s="119">
        <v>11</v>
      </c>
      <c r="CB57" s="148">
        <f>(2.71828^(-8.3291+4.4859*K57-2.1583*L57))/(1+(2.71828^(-8.3291+4.4859*K57-2.1583*L57)))</f>
        <v>0.99995983173733971</v>
      </c>
      <c r="CC57" s="121" t="s">
        <v>781</v>
      </c>
      <c r="CD57" s="55" t="s">
        <v>53</v>
      </c>
      <c r="CE57" s="14" t="s">
        <v>2</v>
      </c>
      <c r="CF57" s="124" t="s">
        <v>50</v>
      </c>
      <c r="CG57" s="236"/>
      <c r="CH57" s="59">
        <f>COUNTIF($M57,"=13")+COUNTIF($N57,"=24")+COUNTIF($O57,"=14")+COUNTIF($P57,"=11")+COUNTIF($Q57,"=11")+COUNTIF($R57,"=14")+COUNTIF($S57,"=12")+COUNTIF($T57,"=12")+COUNTIF($U57,"=12")+COUNTIF($V57,"=13")+COUNTIF($W57,"=13")+COUNTIF($X57,"=16")</f>
        <v>11</v>
      </c>
      <c r="CI57" s="59">
        <f>COUNTIF($Y57,"=18")+COUNTIF($Z57,"=9")+COUNTIF($AA57,"=10")+COUNTIF($AB57,"=11")+COUNTIF($AC57,"=11")+COUNTIF($AD57,"=25")+COUNTIF($AE57,"=15")+COUNTIF($AF57,"=19")+COUNTIF($AG57,"=31")+COUNTIF($AH57,"=15")+COUNTIF($AI57,"=15")+COUNTIF($AJ57,"=17")+COUNTIF($AK57,"=17")</f>
        <v>11</v>
      </c>
      <c r="CJ57" s="59">
        <f>COUNTIF($AL57,"=11")+COUNTIF($AM57,"=11")+COUNTIF($AN57,"=19")+COUNTIF($AO57,"=23")+COUNTIF($AP57,"=15")+COUNTIF($AQ57,"=15")+COUNTIF($AR57,"=19")+COUNTIF($AS57,"=17")+COUNTIF($AV57,"=12")+COUNTIF($AW57,"=12")</f>
        <v>9</v>
      </c>
      <c r="CK57" s="59">
        <f>COUNTIF($AX57,"=11")+COUNTIF($AY57,"=9")+COUNTIF($AZ57,"=15")+COUNTIF($BA57,"=16")+COUNTIF($BB57,"=8")+COUNTIF($BC57,"=10")+COUNTIF($BD57,"=10")+COUNTIF($BE57,"=8")+COUNTIF($BF57,"=10")+COUNTIF($BG57,"=11")</f>
        <v>9</v>
      </c>
      <c r="CL57" s="59">
        <f>COUNTIF($BH57,"=12")+COUNTIF($BI57,"=21")+COUNTIF($BJ57,"=23")+COUNTIF($BK57,"=16")+COUNTIF($BL57,"=10")+COUNTIF($BM57,"=12")+COUNTIF($BN57,"=12")+COUNTIF($BO57,"=15")+COUNTIF($BP57,"=8")+COUNTIF($BQ57,"=12")+COUNTIF($BR57,"=24")+COUNTIF($BS57,"=20")+COUNTIF($BT57,"=13")</f>
        <v>12</v>
      </c>
      <c r="CM57" s="59">
        <f>COUNTIF($BU57,"=12")+COUNTIF($BV57,"=11")+COUNTIF($BW57,"=13")+COUNTIF($BX57,"=11")+COUNTIF($BY57,"=11")+COUNTIF($BZ57,"=12")+COUNTIF($CA57,"=11")</f>
        <v>7</v>
      </c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6"/>
      <c r="EL57" s="86"/>
    </row>
    <row r="58" spans="1:625" s="9" customFormat="1" ht="15.95" customHeight="1" x14ac:dyDescent="0.25">
      <c r="A58" s="173">
        <v>367302</v>
      </c>
      <c r="B58" s="49" t="s">
        <v>260</v>
      </c>
      <c r="C58" s="86" t="s">
        <v>2</v>
      </c>
      <c r="D58" s="138" t="s">
        <v>78</v>
      </c>
      <c r="E58" s="86" t="s">
        <v>314</v>
      </c>
      <c r="F58" s="86" t="s">
        <v>340</v>
      </c>
      <c r="G58" s="75">
        <v>42401.259027777778</v>
      </c>
      <c r="H58" s="88" t="s">
        <v>932</v>
      </c>
      <c r="I58" s="3" t="s">
        <v>414</v>
      </c>
      <c r="J58" s="97">
        <v>41277.888888888891</v>
      </c>
      <c r="K58" s="141">
        <f>+COUNTIF($Y58,"&gt;=18")+COUNTIF($AG58,"&gt;=31")+COUNTIF($AP58,"&lt;=15")+COUNTIF($AR58,"&gt;=19")+COUNTIF($BG58,"&gt;=11")+COUNTIF($BI58,"&lt;=21")+COUNTIF($BK58,"&gt;=17")+COUNTIF($BR58,"&gt;=24")+COUNTIF($CA58,"&lt;=11")</f>
        <v>7</v>
      </c>
      <c r="L58" s="142">
        <f>65-(+CH58+CI58+CJ58+CK58+CL58+CM58)</f>
        <v>6</v>
      </c>
      <c r="M58" s="111">
        <v>13</v>
      </c>
      <c r="N58" s="100">
        <v>24</v>
      </c>
      <c r="O58" s="187">
        <v>15</v>
      </c>
      <c r="P58" s="111">
        <v>11</v>
      </c>
      <c r="Q58" s="111">
        <v>11</v>
      </c>
      <c r="R58" s="111">
        <v>14</v>
      </c>
      <c r="S58" s="111">
        <v>12</v>
      </c>
      <c r="T58" s="111">
        <v>12</v>
      </c>
      <c r="U58" s="100">
        <v>12</v>
      </c>
      <c r="V58" s="100">
        <v>13</v>
      </c>
      <c r="W58" s="111">
        <v>13</v>
      </c>
      <c r="X58" s="111">
        <v>16</v>
      </c>
      <c r="Y58" s="111">
        <v>17</v>
      </c>
      <c r="Z58" s="111">
        <v>9</v>
      </c>
      <c r="AA58" s="111">
        <v>10</v>
      </c>
      <c r="AB58" s="111">
        <v>11</v>
      </c>
      <c r="AC58" s="111">
        <v>11</v>
      </c>
      <c r="AD58" s="100">
        <v>25</v>
      </c>
      <c r="AE58" s="111">
        <v>15</v>
      </c>
      <c r="AF58" s="111">
        <v>19</v>
      </c>
      <c r="AG58" s="118">
        <v>31</v>
      </c>
      <c r="AH58" s="111">
        <v>15</v>
      </c>
      <c r="AI58" s="111">
        <v>15</v>
      </c>
      <c r="AJ58" s="205">
        <v>16</v>
      </c>
      <c r="AK58" s="111">
        <v>17</v>
      </c>
      <c r="AL58" s="100">
        <v>11</v>
      </c>
      <c r="AM58" s="111">
        <v>11</v>
      </c>
      <c r="AN58" s="111">
        <v>19</v>
      </c>
      <c r="AO58" s="111">
        <v>23</v>
      </c>
      <c r="AP58" s="119">
        <v>15</v>
      </c>
      <c r="AQ58" s="68">
        <v>15</v>
      </c>
      <c r="AR58" s="131">
        <v>20</v>
      </c>
      <c r="AS58" s="100">
        <v>17</v>
      </c>
      <c r="AT58" s="111">
        <v>38</v>
      </c>
      <c r="AU58" s="111">
        <v>38</v>
      </c>
      <c r="AV58" s="111">
        <v>12</v>
      </c>
      <c r="AW58" s="111">
        <v>12</v>
      </c>
      <c r="AX58" s="111">
        <v>11</v>
      </c>
      <c r="AY58" s="111">
        <v>9</v>
      </c>
      <c r="AZ58" s="111">
        <v>15</v>
      </c>
      <c r="BA58" s="111">
        <v>16</v>
      </c>
      <c r="BB58" s="111">
        <v>8</v>
      </c>
      <c r="BC58" s="111">
        <v>10</v>
      </c>
      <c r="BD58" s="111">
        <v>10</v>
      </c>
      <c r="BE58" s="111">
        <v>8</v>
      </c>
      <c r="BF58" s="111">
        <v>10</v>
      </c>
      <c r="BG58" s="111">
        <v>10</v>
      </c>
      <c r="BH58" s="111">
        <v>12</v>
      </c>
      <c r="BI58" s="135">
        <v>21</v>
      </c>
      <c r="BJ58" s="111">
        <v>23</v>
      </c>
      <c r="BK58" s="133">
        <v>17</v>
      </c>
      <c r="BL58" s="111">
        <v>10</v>
      </c>
      <c r="BM58" s="111">
        <v>12</v>
      </c>
      <c r="BN58" s="111">
        <v>12</v>
      </c>
      <c r="BO58" s="100">
        <v>15</v>
      </c>
      <c r="BP58" s="111">
        <v>8</v>
      </c>
      <c r="BQ58" s="100">
        <v>12</v>
      </c>
      <c r="BR58" s="161">
        <v>24</v>
      </c>
      <c r="BS58" s="111">
        <v>20</v>
      </c>
      <c r="BT58" s="111">
        <v>13</v>
      </c>
      <c r="BU58" s="111">
        <v>12</v>
      </c>
      <c r="BV58" s="111">
        <v>11</v>
      </c>
      <c r="BW58" s="111">
        <v>13</v>
      </c>
      <c r="BX58" s="111">
        <v>11</v>
      </c>
      <c r="BY58" s="111">
        <v>11</v>
      </c>
      <c r="BZ58" s="111">
        <v>12</v>
      </c>
      <c r="CA58" s="119">
        <v>11</v>
      </c>
      <c r="CB58" s="148">
        <f>(2.71828^(-8.3291+4.4859*K58-2.1583*L58))/(1+(2.71828^(-8.3291+4.4859*K58-2.1583*L58)))</f>
        <v>0.99995983173733971</v>
      </c>
      <c r="CC58" s="107" t="s">
        <v>781</v>
      </c>
      <c r="CD58" s="204" t="s">
        <v>53</v>
      </c>
      <c r="CE58" s="49" t="s">
        <v>2</v>
      </c>
      <c r="CF58" s="112" t="s">
        <v>50</v>
      </c>
      <c r="CG58" s="112"/>
      <c r="CH58" s="59">
        <f>COUNTIF($M58,"=13")+COUNTIF($N58,"=24")+COUNTIF($O58,"=14")+COUNTIF($P58,"=11")+COUNTIF($Q58,"=11")+COUNTIF($R58,"=14")+COUNTIF($S58,"=12")+COUNTIF($T58,"=12")+COUNTIF($U58,"=12")+COUNTIF($V58,"=13")+COUNTIF($W58,"=13")+COUNTIF($X58,"=16")</f>
        <v>11</v>
      </c>
      <c r="CI58" s="59">
        <f>COUNTIF($Y58,"=18")+COUNTIF($Z58,"=9")+COUNTIF($AA58,"=10")+COUNTIF($AB58,"=11")+COUNTIF($AC58,"=11")+COUNTIF($AD58,"=25")+COUNTIF($AE58,"=15")+COUNTIF($AF58,"=19")+COUNTIF($AG58,"=31")+COUNTIF($AH58,"=15")+COUNTIF($AI58,"=15")+COUNTIF($AJ58,"=17")+COUNTIF($AK58,"=17")</f>
        <v>11</v>
      </c>
      <c r="CJ58" s="59">
        <f>COUNTIF($AL58,"=11")+COUNTIF($AM58,"=11")+COUNTIF($AN58,"=19")+COUNTIF($AO58,"=23")+COUNTIF($AP58,"=15")+COUNTIF($AQ58,"=15")+COUNTIF($AR58,"=19")+COUNTIF($AS58,"=17")+COUNTIF($AV58,"=12")+COUNTIF($AW58,"=12")</f>
        <v>9</v>
      </c>
      <c r="CK58" s="59">
        <f>COUNTIF($AX58,"=11")+COUNTIF($AY58,"=9")+COUNTIF($AZ58,"=15")+COUNTIF($BA58,"=16")+COUNTIF($BB58,"=8")+COUNTIF($BC58,"=10")+COUNTIF($BD58,"=10")+COUNTIF($BE58,"=8")+COUNTIF($BF58,"=10")+COUNTIF($BG58,"=11")</f>
        <v>9</v>
      </c>
      <c r="CL58" s="59">
        <f>COUNTIF($BH58,"=12")+COUNTIF($BI58,"=21")+COUNTIF($BJ58,"=23")+COUNTIF($BK58,"=16")+COUNTIF($BL58,"=10")+COUNTIF($BM58,"=12")+COUNTIF($BN58,"=12")+COUNTIF($BO58,"=15")+COUNTIF($BP58,"=8")+COUNTIF($BQ58,"=12")+COUNTIF($BR58,"=24")+COUNTIF($BS58,"=20")+COUNTIF($BT58,"=13")</f>
        <v>12</v>
      </c>
      <c r="CM58" s="59">
        <f>COUNTIF($BU58,"=12")+COUNTIF($BV58,"=11")+COUNTIF($BW58,"=13")+COUNTIF($BX58,"=11")+COUNTIF($BY58,"=11")+COUNTIF($BZ58,"=12")+COUNTIF($CA58,"=11")</f>
        <v>7</v>
      </c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6"/>
      <c r="EB58" s="86"/>
      <c r="EC58" s="86"/>
      <c r="ED58" s="86"/>
      <c r="EE58" s="86"/>
      <c r="EF58" s="86"/>
      <c r="EG58" s="86"/>
      <c r="EH58" s="86"/>
      <c r="EI58" s="86"/>
      <c r="EJ58" s="86"/>
      <c r="EK58" s="86"/>
      <c r="EL58" s="86"/>
    </row>
    <row r="59" spans="1:625" s="9" customFormat="1" ht="15.95" customHeight="1" x14ac:dyDescent="0.25">
      <c r="A59" s="164">
        <v>356552</v>
      </c>
      <c r="B59" s="158" t="s">
        <v>308</v>
      </c>
      <c r="C59" s="86" t="s">
        <v>2</v>
      </c>
      <c r="D59" s="138" t="s">
        <v>78</v>
      </c>
      <c r="E59" s="86" t="s">
        <v>8</v>
      </c>
      <c r="F59" s="86" t="s">
        <v>138</v>
      </c>
      <c r="G59" s="75">
        <v>42399.56527777778</v>
      </c>
      <c r="H59" s="88" t="s">
        <v>932</v>
      </c>
      <c r="I59" s="3" t="s">
        <v>414</v>
      </c>
      <c r="J59" s="75">
        <v>41277.888888888891</v>
      </c>
      <c r="K59" s="141">
        <f>+COUNTIF($Y59,"&gt;=18")+COUNTIF($AG59,"&gt;=31")+COUNTIF($AP59,"&lt;=15")+COUNTIF($AR59,"&gt;=19")+COUNTIF($BG59,"&gt;=11")+COUNTIF($BI59,"&lt;=21")+COUNTIF($BK59,"&gt;=17")+COUNTIF($BR59,"&gt;=24")+COUNTIF($CA59,"&lt;=11")</f>
        <v>6</v>
      </c>
      <c r="L59" s="142">
        <f>65-(+CH59+CI59+CJ59+CK59+CL59+CM59)</f>
        <v>4</v>
      </c>
      <c r="M59" s="111">
        <v>13</v>
      </c>
      <c r="N59" s="100">
        <v>24</v>
      </c>
      <c r="O59" s="111">
        <v>14</v>
      </c>
      <c r="P59" s="186">
        <v>11</v>
      </c>
      <c r="Q59" s="111">
        <v>11</v>
      </c>
      <c r="R59" s="111">
        <v>14</v>
      </c>
      <c r="S59" s="111">
        <v>12</v>
      </c>
      <c r="T59" s="111">
        <v>12</v>
      </c>
      <c r="U59" s="100">
        <v>12</v>
      </c>
      <c r="V59" s="111">
        <v>13</v>
      </c>
      <c r="W59" s="111">
        <v>13</v>
      </c>
      <c r="X59" s="111">
        <v>16</v>
      </c>
      <c r="Y59" s="118">
        <v>18</v>
      </c>
      <c r="Z59" s="111">
        <v>9</v>
      </c>
      <c r="AA59" s="111">
        <v>10</v>
      </c>
      <c r="AB59" s="111">
        <v>11</v>
      </c>
      <c r="AC59" s="111">
        <v>11</v>
      </c>
      <c r="AD59" s="100">
        <v>25</v>
      </c>
      <c r="AE59" s="111">
        <v>15</v>
      </c>
      <c r="AF59" s="111">
        <v>19</v>
      </c>
      <c r="AG59" s="111">
        <v>30</v>
      </c>
      <c r="AH59" s="111">
        <v>15</v>
      </c>
      <c r="AI59" s="111">
        <v>15</v>
      </c>
      <c r="AJ59" s="111">
        <v>17</v>
      </c>
      <c r="AK59" s="111">
        <v>17</v>
      </c>
      <c r="AL59" s="111">
        <v>11</v>
      </c>
      <c r="AM59" s="111">
        <v>11</v>
      </c>
      <c r="AN59" s="111">
        <v>19</v>
      </c>
      <c r="AO59" s="111">
        <v>23</v>
      </c>
      <c r="AP59" s="119">
        <v>15</v>
      </c>
      <c r="AQ59" s="111">
        <v>15</v>
      </c>
      <c r="AR59" s="205">
        <v>17</v>
      </c>
      <c r="AS59" s="111">
        <v>17</v>
      </c>
      <c r="AT59" s="111">
        <v>36</v>
      </c>
      <c r="AU59" s="111">
        <v>39</v>
      </c>
      <c r="AV59" s="111">
        <v>12</v>
      </c>
      <c r="AW59" s="111">
        <v>12</v>
      </c>
      <c r="AX59" s="111">
        <v>11</v>
      </c>
      <c r="AY59" s="111">
        <v>9</v>
      </c>
      <c r="AZ59" s="111">
        <v>15</v>
      </c>
      <c r="BA59" s="111">
        <v>16</v>
      </c>
      <c r="BB59" s="111">
        <v>8</v>
      </c>
      <c r="BC59" s="111">
        <v>10</v>
      </c>
      <c r="BD59" s="111">
        <v>10</v>
      </c>
      <c r="BE59" s="111">
        <v>8</v>
      </c>
      <c r="BF59" s="111">
        <v>10</v>
      </c>
      <c r="BG59" s="111">
        <v>10</v>
      </c>
      <c r="BH59" s="111">
        <v>12</v>
      </c>
      <c r="BI59" s="135">
        <v>21</v>
      </c>
      <c r="BJ59" s="111">
        <v>23</v>
      </c>
      <c r="BK59" s="133">
        <v>17</v>
      </c>
      <c r="BL59" s="111">
        <v>10</v>
      </c>
      <c r="BM59" s="111">
        <v>12</v>
      </c>
      <c r="BN59" s="111">
        <v>12</v>
      </c>
      <c r="BO59" s="111">
        <v>15</v>
      </c>
      <c r="BP59" s="111">
        <v>8</v>
      </c>
      <c r="BQ59" s="100">
        <v>12</v>
      </c>
      <c r="BR59" s="161">
        <v>24</v>
      </c>
      <c r="BS59" s="111">
        <v>20</v>
      </c>
      <c r="BT59" s="111">
        <v>13</v>
      </c>
      <c r="BU59" s="111">
        <v>12</v>
      </c>
      <c r="BV59" s="111">
        <v>11</v>
      </c>
      <c r="BW59" s="111">
        <v>13</v>
      </c>
      <c r="BX59" s="111">
        <v>11</v>
      </c>
      <c r="BY59" s="111">
        <v>11</v>
      </c>
      <c r="BZ59" s="111">
        <v>12</v>
      </c>
      <c r="CA59" s="119">
        <v>11</v>
      </c>
      <c r="CB59" s="148">
        <f>(2.71828^(-8.3291+4.4859*K59-2.1583*L59))/(1+(2.71828^(-8.3291+4.4859*K59-2.1583*L59)))</f>
        <v>0.9999524220378565</v>
      </c>
      <c r="CC59" s="107" t="s">
        <v>781</v>
      </c>
      <c r="CD59" s="86" t="s">
        <v>53</v>
      </c>
      <c r="CE59" s="86" t="s">
        <v>2</v>
      </c>
      <c r="CF59" s="112" t="s">
        <v>308</v>
      </c>
      <c r="CG59" s="112" t="s">
        <v>293</v>
      </c>
      <c r="CH59" s="59">
        <f>COUNTIF($M59,"=13")+COUNTIF($N59,"=24")+COUNTIF($O59,"=14")+COUNTIF($P59,"=11")+COUNTIF($Q59,"=11")+COUNTIF($R59,"=14")+COUNTIF($S59,"=12")+COUNTIF($T59,"=12")+COUNTIF($U59,"=12")+COUNTIF($V59,"=13")+COUNTIF($W59,"=13")+COUNTIF($X59,"=16")</f>
        <v>12</v>
      </c>
      <c r="CI59" s="59">
        <f>COUNTIF($Y59,"=18")+COUNTIF($Z59,"=9")+COUNTIF($AA59,"=10")+COUNTIF($AB59,"=11")+COUNTIF($AC59,"=11")+COUNTIF($AD59,"=25")+COUNTIF($AE59,"=15")+COUNTIF($AF59,"=19")+COUNTIF($AG59,"=31")+COUNTIF($AH59,"=15")+COUNTIF($AI59,"=15")+COUNTIF($AJ59,"=17")+COUNTIF($AK59,"=17")</f>
        <v>12</v>
      </c>
      <c r="CJ59" s="59">
        <f>COUNTIF($AL59,"=11")+COUNTIF($AM59,"=11")+COUNTIF($AN59,"=19")+COUNTIF($AO59,"=23")+COUNTIF($AP59,"=15")+COUNTIF($AQ59,"=15")+COUNTIF($AR59,"=19")+COUNTIF($AS59,"=17")+COUNTIF($AV59,"=12")+COUNTIF($AW59,"=12")</f>
        <v>9</v>
      </c>
      <c r="CK59" s="59">
        <f>COUNTIF($AX59,"=11")+COUNTIF($AY59,"=9")+COUNTIF($AZ59,"=15")+COUNTIF($BA59,"=16")+COUNTIF($BB59,"=8")+COUNTIF($BC59,"=10")+COUNTIF($BD59,"=10")+COUNTIF($BE59,"=8")+COUNTIF($BF59,"=10")+COUNTIF($BG59,"=11")</f>
        <v>9</v>
      </c>
      <c r="CL59" s="59">
        <f>COUNTIF($BH59,"=12")+COUNTIF($BI59,"=21")+COUNTIF($BJ59,"=23")+COUNTIF($BK59,"=16")+COUNTIF($BL59,"=10")+COUNTIF($BM59,"=12")+COUNTIF($BN59,"=12")+COUNTIF($BO59,"=15")+COUNTIF($BP59,"=8")+COUNTIF($BQ59,"=12")+COUNTIF($BR59,"=24")+COUNTIF($BS59,"=20")+COUNTIF($BT59,"=13")</f>
        <v>12</v>
      </c>
      <c r="CM59" s="59">
        <f>COUNTIF($BU59,"=12")+COUNTIF($BV59,"=11")+COUNTIF($BW59,"=13")+COUNTIF($BX59,"=11")+COUNTIF($BY59,"=11")+COUNTIF($BZ59,"=12")+COUNTIF($CA59,"=11")</f>
        <v>7</v>
      </c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6"/>
      <c r="EB59" s="86"/>
      <c r="EC59" s="86"/>
      <c r="ED59" s="86"/>
      <c r="EE59" s="86"/>
      <c r="EF59" s="86"/>
      <c r="EG59" s="86"/>
      <c r="EH59" s="86"/>
      <c r="EI59" s="86"/>
      <c r="EJ59" s="86"/>
      <c r="EK59" s="86"/>
      <c r="EL59" s="86"/>
    </row>
    <row r="60" spans="1:625" s="9" customFormat="1" ht="15.95" customHeight="1" x14ac:dyDescent="0.25">
      <c r="A60" s="164">
        <v>292015</v>
      </c>
      <c r="B60" s="158" t="s">
        <v>138</v>
      </c>
      <c r="C60" s="86" t="s">
        <v>2</v>
      </c>
      <c r="D60" s="138" t="s">
        <v>78</v>
      </c>
      <c r="E60" s="3" t="s">
        <v>314</v>
      </c>
      <c r="F60" s="3" t="s">
        <v>307</v>
      </c>
      <c r="G60" s="75">
        <v>41602.960416666669</v>
      </c>
      <c r="H60" s="88" t="s">
        <v>932</v>
      </c>
      <c r="I60" s="3" t="s">
        <v>414</v>
      </c>
      <c r="J60" s="96">
        <v>41277.888888888891</v>
      </c>
      <c r="K60" s="141">
        <f>+COUNTIF($Y60,"&gt;=18")+COUNTIF($AG60,"&gt;=31")+COUNTIF($AP60,"&lt;=15")+COUNTIF($AR60,"&gt;=19")+COUNTIF($BG60,"&gt;=11")+COUNTIF($BI60,"&lt;=21")+COUNTIF($BK60,"&gt;=17")+COUNTIF($BR60,"&gt;=24")+COUNTIF($CA60,"&lt;=11")</f>
        <v>6</v>
      </c>
      <c r="L60" s="142">
        <f>65-(+CH60+CI60+CJ60+CK60+CL60+CM60)</f>
        <v>6</v>
      </c>
      <c r="M60" s="111">
        <v>13</v>
      </c>
      <c r="N60" s="111">
        <v>24</v>
      </c>
      <c r="O60" s="111">
        <v>14</v>
      </c>
      <c r="P60" s="100">
        <v>11</v>
      </c>
      <c r="Q60" s="111">
        <v>11</v>
      </c>
      <c r="R60" s="111">
        <v>14</v>
      </c>
      <c r="S60" s="111">
        <v>12</v>
      </c>
      <c r="T60" s="111">
        <v>12</v>
      </c>
      <c r="U60" s="111">
        <v>12</v>
      </c>
      <c r="V60" s="111">
        <v>13</v>
      </c>
      <c r="W60" s="111">
        <v>13</v>
      </c>
      <c r="X60" s="111">
        <v>16</v>
      </c>
      <c r="Y60" s="161">
        <v>19</v>
      </c>
      <c r="Z60" s="111">
        <v>9</v>
      </c>
      <c r="AA60" s="111">
        <v>10</v>
      </c>
      <c r="AB60" s="111">
        <v>11</v>
      </c>
      <c r="AC60" s="111">
        <v>11</v>
      </c>
      <c r="AD60" s="111">
        <v>25</v>
      </c>
      <c r="AE60" s="111">
        <v>15</v>
      </c>
      <c r="AF60" s="111">
        <v>19</v>
      </c>
      <c r="AG60" s="133">
        <v>31</v>
      </c>
      <c r="AH60" s="111">
        <v>15</v>
      </c>
      <c r="AI60" s="111">
        <v>15</v>
      </c>
      <c r="AJ60" s="111">
        <v>17</v>
      </c>
      <c r="AK60" s="111">
        <v>17</v>
      </c>
      <c r="AL60" s="111">
        <v>11</v>
      </c>
      <c r="AM60" s="111">
        <v>11</v>
      </c>
      <c r="AN60" s="111">
        <v>19</v>
      </c>
      <c r="AO60" s="111">
        <v>23</v>
      </c>
      <c r="AP60" s="119">
        <v>15</v>
      </c>
      <c r="AQ60" s="111">
        <v>15</v>
      </c>
      <c r="AR60" s="111">
        <v>18</v>
      </c>
      <c r="AS60" s="111">
        <v>17</v>
      </c>
      <c r="AT60" s="111">
        <v>36</v>
      </c>
      <c r="AU60" s="111">
        <v>37</v>
      </c>
      <c r="AV60" s="111">
        <v>12</v>
      </c>
      <c r="AW60" s="111">
        <v>12</v>
      </c>
      <c r="AX60" s="111">
        <v>11</v>
      </c>
      <c r="AY60" s="111">
        <v>9</v>
      </c>
      <c r="AZ60" s="111">
        <v>15</v>
      </c>
      <c r="BA60" s="111">
        <v>16</v>
      </c>
      <c r="BB60" s="111">
        <v>8</v>
      </c>
      <c r="BC60" s="111">
        <v>10</v>
      </c>
      <c r="BD60" s="111">
        <v>10</v>
      </c>
      <c r="BE60" s="111">
        <v>8</v>
      </c>
      <c r="BF60" s="111">
        <v>10</v>
      </c>
      <c r="BG60" s="118">
        <v>11</v>
      </c>
      <c r="BH60" s="111">
        <v>12</v>
      </c>
      <c r="BI60" s="111">
        <v>23</v>
      </c>
      <c r="BJ60" s="111">
        <v>23</v>
      </c>
      <c r="BK60" s="161">
        <v>18</v>
      </c>
      <c r="BL60" s="111">
        <v>10</v>
      </c>
      <c r="BM60" s="111">
        <v>12</v>
      </c>
      <c r="BN60" s="111">
        <v>12</v>
      </c>
      <c r="BO60" s="111">
        <v>15</v>
      </c>
      <c r="BP60" s="111">
        <v>8</v>
      </c>
      <c r="BQ60" s="111">
        <v>12</v>
      </c>
      <c r="BR60" s="187">
        <v>23</v>
      </c>
      <c r="BS60" s="111">
        <v>20</v>
      </c>
      <c r="BT60" s="188">
        <v>14</v>
      </c>
      <c r="BU60" s="111">
        <v>12</v>
      </c>
      <c r="BV60" s="111">
        <v>11</v>
      </c>
      <c r="BW60" s="111">
        <v>13</v>
      </c>
      <c r="BX60" s="111">
        <v>11</v>
      </c>
      <c r="BY60" s="111">
        <v>11</v>
      </c>
      <c r="BZ60" s="111">
        <v>12</v>
      </c>
      <c r="CA60" s="119">
        <v>11</v>
      </c>
      <c r="CB60" s="148">
        <f>(2.71828^(-8.3291+4.4859*K60-2.1583*L60))/(1+(2.71828^(-8.3291+4.4859*K60-2.1583*L60)))</f>
        <v>0.99644732773011246</v>
      </c>
      <c r="CC60" s="64" t="s">
        <v>781</v>
      </c>
      <c r="CD60" s="214" t="s">
        <v>53</v>
      </c>
      <c r="CE60" s="38" t="s">
        <v>633</v>
      </c>
      <c r="CF60" s="49" t="s">
        <v>138</v>
      </c>
      <c r="CG60" s="49" t="s">
        <v>634</v>
      </c>
      <c r="CH60" s="59">
        <f>COUNTIF($M60,"=13")+COUNTIF($N60,"=24")+COUNTIF($O60,"=14")+COUNTIF($P60,"=11")+COUNTIF($Q60,"=11")+COUNTIF($R60,"=14")+COUNTIF($S60,"=12")+COUNTIF($T60,"=12")+COUNTIF($U60,"=12")+COUNTIF($V60,"=13")+COUNTIF($W60,"=13")+COUNTIF($X60,"=16")</f>
        <v>12</v>
      </c>
      <c r="CI60" s="59">
        <f>COUNTIF($Y60,"=18")+COUNTIF($Z60,"=9")+COUNTIF($AA60,"=10")+COUNTIF($AB60,"=11")+COUNTIF($AC60,"=11")+COUNTIF($AD60,"=25")+COUNTIF($AE60,"=15")+COUNTIF($AF60,"=19")+COUNTIF($AG60,"=31")+COUNTIF($AH60,"=15")+COUNTIF($AI60,"=15")+COUNTIF($AJ60,"=17")+COUNTIF($AK60,"=17")</f>
        <v>12</v>
      </c>
      <c r="CJ60" s="59">
        <f>COUNTIF($AL60,"=11")+COUNTIF($AM60,"=11")+COUNTIF($AN60,"=19")+COUNTIF($AO60,"=23")+COUNTIF($AP60,"=15")+COUNTIF($AQ60,"=15")+COUNTIF($AR60,"=19")+COUNTIF($AS60,"=17")+COUNTIF($AV60,"=12")+COUNTIF($AW60,"=12")</f>
        <v>9</v>
      </c>
      <c r="CK60" s="59">
        <f>COUNTIF($AX60,"=11")+COUNTIF($AY60,"=9")+COUNTIF($AZ60,"=15")+COUNTIF($BA60,"=16")+COUNTIF($BB60,"=8")+COUNTIF($BC60,"=10")+COUNTIF($BD60,"=10")+COUNTIF($BE60,"=8")+COUNTIF($BF60,"=10")+COUNTIF($BG60,"=11")</f>
        <v>10</v>
      </c>
      <c r="CL60" s="59">
        <f>COUNTIF($BH60,"=12")+COUNTIF($BI60,"=21")+COUNTIF($BJ60,"=23")+COUNTIF($BK60,"=16")+COUNTIF($BL60,"=10")+COUNTIF($BM60,"=12")+COUNTIF($BN60,"=12")+COUNTIF($BO60,"=15")+COUNTIF($BP60,"=8")+COUNTIF($BQ60,"=12")+COUNTIF($BR60,"=24")+COUNTIF($BS60,"=20")+COUNTIF($BT60,"=13")</f>
        <v>9</v>
      </c>
      <c r="CM60" s="59">
        <f>COUNTIF($BU60,"=12")+COUNTIF($BV60,"=11")+COUNTIF($BW60,"=13")+COUNTIF($BX60,"=11")+COUNTIF($BY60,"=11")+COUNTIF($BZ60,"=12")+COUNTIF($CA60,"=11")</f>
        <v>7</v>
      </c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6"/>
      <c r="EB60" s="86"/>
      <c r="EC60" s="86"/>
      <c r="ED60" s="86"/>
      <c r="EE60" s="86"/>
      <c r="EF60" s="86"/>
      <c r="EG60" s="86"/>
      <c r="EH60" s="86"/>
      <c r="EI60" s="86"/>
      <c r="EJ60" s="86"/>
      <c r="EK60" s="86"/>
      <c r="EL60" s="86"/>
    </row>
    <row r="61" spans="1:625" s="9" customFormat="1" ht="15.95" customHeight="1" x14ac:dyDescent="0.25">
      <c r="A61" s="167">
        <v>159039</v>
      </c>
      <c r="B61" s="46" t="s">
        <v>503</v>
      </c>
      <c r="C61" s="86" t="s">
        <v>2</v>
      </c>
      <c r="D61" s="122" t="s">
        <v>829</v>
      </c>
      <c r="E61" s="29" t="s">
        <v>23</v>
      </c>
      <c r="F61" s="10" t="s">
        <v>207</v>
      </c>
      <c r="G61" s="74">
        <v>41504.945138888892</v>
      </c>
      <c r="H61" s="88" t="s">
        <v>900</v>
      </c>
      <c r="I61" s="3" t="s">
        <v>926</v>
      </c>
      <c r="J61" s="87">
        <v>41277.888888888891</v>
      </c>
      <c r="K61" s="141">
        <f>+COUNTIF($Y61,"&gt;=18")+COUNTIF($AG61,"&gt;=31")+COUNTIF($AP61,"&lt;=15")+COUNTIF($AR61,"&gt;=19")+COUNTIF($BG61,"&gt;=11")+COUNTIF($BI61,"&lt;=21")+COUNTIF($BK61,"&gt;=17")+COUNTIF($BR61,"&gt;=24")+COUNTIF($CA61,"&lt;=11")</f>
        <v>6</v>
      </c>
      <c r="L61" s="142">
        <f>65-(+CH61+CI61+CJ61+CK61+CL61+CM61)</f>
        <v>6</v>
      </c>
      <c r="M61" s="106">
        <v>13</v>
      </c>
      <c r="N61" s="106">
        <v>24</v>
      </c>
      <c r="O61" s="106">
        <v>14</v>
      </c>
      <c r="P61" s="6">
        <v>11</v>
      </c>
      <c r="Q61" s="106">
        <v>11</v>
      </c>
      <c r="R61" s="106">
        <v>14</v>
      </c>
      <c r="S61" s="106">
        <v>12</v>
      </c>
      <c r="T61" s="106">
        <v>12</v>
      </c>
      <c r="U61" s="106">
        <v>12</v>
      </c>
      <c r="V61" s="106">
        <v>13</v>
      </c>
      <c r="W61" s="106">
        <v>13</v>
      </c>
      <c r="X61" s="106">
        <v>16</v>
      </c>
      <c r="Y61" s="142">
        <v>18</v>
      </c>
      <c r="Z61" s="106">
        <v>9</v>
      </c>
      <c r="AA61" s="106">
        <v>10</v>
      </c>
      <c r="AB61" s="106">
        <v>11</v>
      </c>
      <c r="AC61" s="106">
        <v>11</v>
      </c>
      <c r="AD61" s="106">
        <v>25</v>
      </c>
      <c r="AE61" s="106">
        <v>15</v>
      </c>
      <c r="AF61" s="106">
        <v>19</v>
      </c>
      <c r="AG61" s="106">
        <v>30</v>
      </c>
      <c r="AH61" s="106">
        <v>15</v>
      </c>
      <c r="AI61" s="106">
        <v>15</v>
      </c>
      <c r="AJ61" s="106">
        <v>17</v>
      </c>
      <c r="AK61" s="106">
        <v>17</v>
      </c>
      <c r="AL61" s="142">
        <v>12</v>
      </c>
      <c r="AM61" s="106">
        <v>11</v>
      </c>
      <c r="AN61" s="106">
        <v>19</v>
      </c>
      <c r="AO61" s="106">
        <v>23</v>
      </c>
      <c r="AP61" s="132">
        <v>15</v>
      </c>
      <c r="AQ61" s="106">
        <v>15</v>
      </c>
      <c r="AR61" s="205">
        <v>17</v>
      </c>
      <c r="AS61" s="106">
        <v>17</v>
      </c>
      <c r="AT61" s="106">
        <v>36</v>
      </c>
      <c r="AU61" s="106">
        <v>39</v>
      </c>
      <c r="AV61" s="106">
        <v>12</v>
      </c>
      <c r="AW61" s="106">
        <v>12</v>
      </c>
      <c r="AX61" s="106">
        <v>11</v>
      </c>
      <c r="AY61" s="106">
        <v>9</v>
      </c>
      <c r="AZ61" s="106">
        <v>15</v>
      </c>
      <c r="BA61" s="106">
        <v>16</v>
      </c>
      <c r="BB61" s="106">
        <v>8</v>
      </c>
      <c r="BC61" s="106">
        <v>10</v>
      </c>
      <c r="BD61" s="106">
        <v>10</v>
      </c>
      <c r="BE61" s="106">
        <v>8</v>
      </c>
      <c r="BF61" s="142">
        <v>11</v>
      </c>
      <c r="BG61" s="106">
        <v>10</v>
      </c>
      <c r="BH61" s="106">
        <v>12</v>
      </c>
      <c r="BI61" s="220">
        <v>21</v>
      </c>
      <c r="BJ61" s="106">
        <v>23</v>
      </c>
      <c r="BK61" s="142">
        <v>17</v>
      </c>
      <c r="BL61" s="106">
        <v>10</v>
      </c>
      <c r="BM61" s="106">
        <v>12</v>
      </c>
      <c r="BN61" s="106">
        <v>12</v>
      </c>
      <c r="BO61" s="106">
        <v>15</v>
      </c>
      <c r="BP61" s="106">
        <v>8</v>
      </c>
      <c r="BQ61" s="106">
        <v>12</v>
      </c>
      <c r="BR61" s="217">
        <v>24</v>
      </c>
      <c r="BS61" s="106">
        <v>20</v>
      </c>
      <c r="BT61" s="106">
        <v>13</v>
      </c>
      <c r="BU61" s="106">
        <v>12</v>
      </c>
      <c r="BV61" s="106">
        <v>11</v>
      </c>
      <c r="BW61" s="106">
        <v>13</v>
      </c>
      <c r="BX61" s="106">
        <v>11</v>
      </c>
      <c r="BY61" s="106">
        <v>11</v>
      </c>
      <c r="BZ61" s="106">
        <v>12</v>
      </c>
      <c r="CA61" s="132">
        <v>11</v>
      </c>
      <c r="CB61" s="148">
        <f>(2.71828^(-8.3291+4.4859*K61-2.1583*L61))/(1+(2.71828^(-8.3291+4.4859*K61-2.1583*L61)))</f>
        <v>0.99644732773011246</v>
      </c>
      <c r="CC61" s="107" t="s">
        <v>781</v>
      </c>
      <c r="CD61" s="86" t="s">
        <v>491</v>
      </c>
      <c r="CE61" s="14" t="s">
        <v>550</v>
      </c>
      <c r="CF61" s="86" t="s">
        <v>503</v>
      </c>
      <c r="CG61" s="11"/>
      <c r="CH61" s="59">
        <f>COUNTIF($M61,"=13")+COUNTIF($N61,"=24")+COUNTIF($O61,"=14")+COUNTIF($P61,"=11")+COUNTIF($Q61,"=11")+COUNTIF($R61,"=14")+COUNTIF($S61,"=12")+COUNTIF($T61,"=12")+COUNTIF($U61,"=12")+COUNTIF($V61,"=13")+COUNTIF($W61,"=13")+COUNTIF($X61,"=16")</f>
        <v>12</v>
      </c>
      <c r="CI61" s="59">
        <f>COUNTIF($Y61,"=18")+COUNTIF($Z61,"=9")+COUNTIF($AA61,"=10")+COUNTIF($AB61,"=11")+COUNTIF($AC61,"=11")+COUNTIF($AD61,"=25")+COUNTIF($AE61,"=15")+COUNTIF($AF61,"=19")+COUNTIF($AG61,"=31")+COUNTIF($AH61,"=15")+COUNTIF($AI61,"=15")+COUNTIF($AJ61,"=17")+COUNTIF($AK61,"=17")</f>
        <v>12</v>
      </c>
      <c r="CJ61" s="59">
        <f>COUNTIF($AL61,"=11")+COUNTIF($AM61,"=11")+COUNTIF($AN61,"=19")+COUNTIF($AO61,"=23")+COUNTIF($AP61,"=15")+COUNTIF($AQ61,"=15")+COUNTIF($AR61,"=19")+COUNTIF($AS61,"=17")+COUNTIF($AV61,"=12")+COUNTIF($AW61,"=12")</f>
        <v>8</v>
      </c>
      <c r="CK61" s="59">
        <f>COUNTIF($AX61,"=11")+COUNTIF($AY61,"=9")+COUNTIF($AZ61,"=15")+COUNTIF($BA61,"=16")+COUNTIF($BB61,"=8")+COUNTIF($BC61,"=10")+COUNTIF($BD61,"=10")+COUNTIF($BE61,"=8")+COUNTIF($BF61,"=10")+COUNTIF($BG61,"=11")</f>
        <v>8</v>
      </c>
      <c r="CL61" s="59">
        <f>COUNTIF($BH61,"=12")+COUNTIF($BI61,"=21")+COUNTIF($BJ61,"=23")+COUNTIF($BK61,"=16")+COUNTIF($BL61,"=10")+COUNTIF($BM61,"=12")+COUNTIF($BN61,"=12")+COUNTIF($BO61,"=15")+COUNTIF($BP61,"=8")+COUNTIF($BQ61,"=12")+COUNTIF($BR61,"=24")+COUNTIF($BS61,"=20")+COUNTIF($BT61,"=13")</f>
        <v>12</v>
      </c>
      <c r="CM61" s="59">
        <f>COUNTIF($BU61,"=12")+COUNTIF($BV61,"=11")+COUNTIF($BW61,"=13")+COUNTIF($BX61,"=11")+COUNTIF($BY61,"=11")+COUNTIF($BZ61,"=12")+COUNTIF($CA61,"=11")</f>
        <v>7</v>
      </c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6"/>
      <c r="EL61" s="86"/>
    </row>
    <row r="62" spans="1:625" s="9" customFormat="1" ht="15.95" customHeight="1" x14ac:dyDescent="0.25">
      <c r="A62" s="168">
        <v>69336</v>
      </c>
      <c r="B62" s="8" t="s">
        <v>144</v>
      </c>
      <c r="C62" s="86" t="s">
        <v>2</v>
      </c>
      <c r="D62" s="138" t="s">
        <v>78</v>
      </c>
      <c r="E62" s="10" t="s">
        <v>20</v>
      </c>
      <c r="F62" s="91" t="s">
        <v>144</v>
      </c>
      <c r="G62" s="73">
        <v>41622</v>
      </c>
      <c r="H62" s="88" t="s">
        <v>932</v>
      </c>
      <c r="I62" s="3" t="s">
        <v>414</v>
      </c>
      <c r="J62" s="75">
        <v>41277.888888888891</v>
      </c>
      <c r="K62" s="141">
        <f>+COUNTIF($Y62,"&gt;=18")+COUNTIF($AG62,"&gt;=31")+COUNTIF($AP62,"&lt;=15")+COUNTIF($AR62,"&gt;=19")+COUNTIF($BG62,"&gt;=11")+COUNTIF($BI62,"&lt;=21")+COUNTIF($BK62,"&gt;=17")+COUNTIF($BR62,"&gt;=24")+COUNTIF($CA62,"&lt;=11")</f>
        <v>7</v>
      </c>
      <c r="L62" s="142">
        <f>65-(+CH62+CI62+CJ62+CK62+CL62+CM62)</f>
        <v>9</v>
      </c>
      <c r="M62" s="123">
        <v>13</v>
      </c>
      <c r="N62" s="123">
        <v>24</v>
      </c>
      <c r="O62" s="123">
        <v>14</v>
      </c>
      <c r="P62" s="34">
        <v>11</v>
      </c>
      <c r="Q62" s="123">
        <v>11</v>
      </c>
      <c r="R62" s="248">
        <v>15</v>
      </c>
      <c r="S62" s="123">
        <v>12</v>
      </c>
      <c r="T62" s="123">
        <v>12</v>
      </c>
      <c r="U62" s="123">
        <v>12</v>
      </c>
      <c r="V62" s="248">
        <v>14</v>
      </c>
      <c r="W62" s="123">
        <v>13</v>
      </c>
      <c r="X62" s="123">
        <v>16</v>
      </c>
      <c r="Y62" s="118">
        <v>18</v>
      </c>
      <c r="Z62" s="123">
        <v>9</v>
      </c>
      <c r="AA62" s="123">
        <v>10</v>
      </c>
      <c r="AB62" s="123">
        <v>11</v>
      </c>
      <c r="AC62" s="123">
        <v>11</v>
      </c>
      <c r="AD62" s="123">
        <v>24</v>
      </c>
      <c r="AE62" s="123">
        <v>15</v>
      </c>
      <c r="AF62" s="250">
        <v>18</v>
      </c>
      <c r="AG62" s="131">
        <v>32</v>
      </c>
      <c r="AH62" s="123">
        <v>15</v>
      </c>
      <c r="AI62" s="123">
        <v>15</v>
      </c>
      <c r="AJ62" s="123">
        <v>17</v>
      </c>
      <c r="AK62" s="123">
        <v>17</v>
      </c>
      <c r="AL62" s="123">
        <v>11</v>
      </c>
      <c r="AM62" s="123">
        <v>11</v>
      </c>
      <c r="AN62" s="136">
        <v>19</v>
      </c>
      <c r="AO62" s="136">
        <v>23</v>
      </c>
      <c r="AP62" s="119">
        <v>15</v>
      </c>
      <c r="AQ62" s="136">
        <v>15</v>
      </c>
      <c r="AR62" s="133">
        <v>19</v>
      </c>
      <c r="AS62" s="136">
        <v>17</v>
      </c>
      <c r="AT62" s="136">
        <v>36</v>
      </c>
      <c r="AU62" s="136">
        <v>40</v>
      </c>
      <c r="AV62" s="136">
        <v>12</v>
      </c>
      <c r="AW62" s="136">
        <v>12</v>
      </c>
      <c r="AX62" s="136">
        <v>11</v>
      </c>
      <c r="AY62" s="136">
        <v>9</v>
      </c>
      <c r="AZ62" s="136">
        <v>15</v>
      </c>
      <c r="BA62" s="136">
        <v>16</v>
      </c>
      <c r="BB62" s="123">
        <v>8</v>
      </c>
      <c r="BC62" s="123">
        <v>10</v>
      </c>
      <c r="BD62" s="123">
        <v>10</v>
      </c>
      <c r="BE62" s="123">
        <v>8</v>
      </c>
      <c r="BF62" s="123">
        <v>10</v>
      </c>
      <c r="BG62" s="118">
        <v>11</v>
      </c>
      <c r="BH62" s="123">
        <v>12</v>
      </c>
      <c r="BI62" s="123">
        <v>23</v>
      </c>
      <c r="BJ62" s="123">
        <v>23</v>
      </c>
      <c r="BK62" s="142">
        <v>17</v>
      </c>
      <c r="BL62" s="123">
        <v>10</v>
      </c>
      <c r="BM62" s="123">
        <v>12</v>
      </c>
      <c r="BN62" s="123">
        <v>12</v>
      </c>
      <c r="BO62" s="123">
        <v>15</v>
      </c>
      <c r="BP62" s="123">
        <v>8</v>
      </c>
      <c r="BQ62" s="248">
        <v>13</v>
      </c>
      <c r="BR62" s="217">
        <v>24</v>
      </c>
      <c r="BS62" s="123">
        <v>20</v>
      </c>
      <c r="BT62" s="123">
        <v>13</v>
      </c>
      <c r="BU62" s="123">
        <v>12</v>
      </c>
      <c r="BV62" s="123">
        <v>11</v>
      </c>
      <c r="BW62" s="123">
        <v>13</v>
      </c>
      <c r="BX62" s="123">
        <v>11</v>
      </c>
      <c r="BY62" s="123">
        <v>11</v>
      </c>
      <c r="BZ62" s="123">
        <v>12</v>
      </c>
      <c r="CA62" s="123">
        <v>12</v>
      </c>
      <c r="CB62" s="148">
        <f>(2.71828^(-8.3291+4.4859*K62-2.1583*L62))/(1+(2.71828^(-8.3291+4.4859*K62-2.1583*L62)))</f>
        <v>0.97460543535166444</v>
      </c>
      <c r="CC62" s="107" t="s">
        <v>781</v>
      </c>
      <c r="CD62" s="55" t="s">
        <v>53</v>
      </c>
      <c r="CE62" s="14" t="s">
        <v>671</v>
      </c>
      <c r="CF62" s="55" t="s">
        <v>144</v>
      </c>
      <c r="CG62" s="5"/>
      <c r="CH62" s="59">
        <f>COUNTIF($M62,"=13")+COUNTIF($N62,"=24")+COUNTIF($O62,"=14")+COUNTIF($P62,"=11")+COUNTIF($Q62,"=11")+COUNTIF($R62,"=14")+COUNTIF($S62,"=12")+COUNTIF($T62,"=12")+COUNTIF($U62,"=12")+COUNTIF($V62,"=13")+COUNTIF($W62,"=13")+COUNTIF($X62,"=16")</f>
        <v>10</v>
      </c>
      <c r="CI62" s="59">
        <f>COUNTIF($Y62,"=18")+COUNTIF($Z62,"=9")+COUNTIF($AA62,"=10")+COUNTIF($AB62,"=11")+COUNTIF($AC62,"=11")+COUNTIF($AD62,"=25")+COUNTIF($AE62,"=15")+COUNTIF($AF62,"=19")+COUNTIF($AG62,"=31")+COUNTIF($AH62,"=15")+COUNTIF($AI62,"=15")+COUNTIF($AJ62,"=17")+COUNTIF($AK62,"=17")</f>
        <v>10</v>
      </c>
      <c r="CJ62" s="59">
        <f>COUNTIF($AL62,"=11")+COUNTIF($AM62,"=11")+COUNTIF($AN62,"=19")+COUNTIF($AO62,"=23")+COUNTIF($AP62,"=15")+COUNTIF($AQ62,"=15")+COUNTIF($AR62,"=19")+COUNTIF($AS62,"=17")+COUNTIF($AV62,"=12")+COUNTIF($AW62,"=12")</f>
        <v>10</v>
      </c>
      <c r="CK62" s="59">
        <f>COUNTIF($AX62,"=11")+COUNTIF($AY62,"=9")+COUNTIF($AZ62,"=15")+COUNTIF($BA62,"=16")+COUNTIF($BB62,"=8")+COUNTIF($BC62,"=10")+COUNTIF($BD62,"=10")+COUNTIF($BE62,"=8")+COUNTIF($BF62,"=10")+COUNTIF($BG62,"=11")</f>
        <v>10</v>
      </c>
      <c r="CL62" s="59">
        <f>COUNTIF($BH62,"=12")+COUNTIF($BI62,"=21")+COUNTIF($BJ62,"=23")+COUNTIF($BK62,"=16")+COUNTIF($BL62,"=10")+COUNTIF($BM62,"=12")+COUNTIF($BN62,"=12")+COUNTIF($BO62,"=15")+COUNTIF($BP62,"=8")+COUNTIF($BQ62,"=12")+COUNTIF($BR62,"=24")+COUNTIF($BS62,"=20")+COUNTIF($BT62,"=13")</f>
        <v>10</v>
      </c>
      <c r="CM62" s="59">
        <f>COUNTIF($BU62,"=12")+COUNTIF($BV62,"=11")+COUNTIF($BW62,"=13")+COUNTIF($BX62,"=11")+COUNTIF($BY62,"=11")+COUNTIF($BZ62,"=12")+COUNTIF($CA62,"=11")</f>
        <v>6</v>
      </c>
      <c r="CN62" s="86"/>
      <c r="CO62" s="86"/>
      <c r="CP62" s="86"/>
      <c r="CQ62" s="86"/>
      <c r="CR62" s="86"/>
      <c r="CS62" s="86"/>
      <c r="CT62" s="86"/>
      <c r="CU62" s="86"/>
      <c r="CV62" s="86"/>
      <c r="CW62" s="86"/>
      <c r="CX62" s="86"/>
      <c r="CY62" s="86"/>
      <c r="CZ62" s="86"/>
      <c r="DA62" s="86"/>
      <c r="DB62" s="86"/>
      <c r="DC62" s="86"/>
      <c r="DD62" s="86"/>
      <c r="DE62" s="86"/>
      <c r="DF62" s="86"/>
      <c r="DG62" s="86"/>
      <c r="DH62" s="86"/>
      <c r="DI62" s="86"/>
      <c r="DJ62" s="86"/>
      <c r="DK62" s="86"/>
      <c r="DL62" s="86"/>
      <c r="DM62" s="86"/>
      <c r="DN62" s="86"/>
      <c r="DO62" s="86"/>
      <c r="DP62" s="86"/>
      <c r="DQ62" s="86"/>
      <c r="DR62" s="86"/>
      <c r="DS62" s="86"/>
      <c r="DT62" s="86"/>
      <c r="DU62" s="86"/>
      <c r="DV62" s="86"/>
      <c r="DW62" s="86"/>
      <c r="DX62" s="86"/>
      <c r="DY62" s="86"/>
      <c r="DZ62" s="86"/>
      <c r="EA62" s="86"/>
      <c r="EB62" s="86"/>
      <c r="EC62" s="86"/>
      <c r="ED62" s="86"/>
      <c r="EE62" s="86"/>
      <c r="EF62" s="85"/>
      <c r="EG62" s="85"/>
      <c r="EH62" s="85"/>
      <c r="EI62" s="85"/>
      <c r="EJ62" s="85"/>
      <c r="EK62" s="113"/>
      <c r="EL62" s="108"/>
      <c r="EM62" s="23"/>
      <c r="EN62" s="23"/>
      <c r="EO62" s="23"/>
      <c r="EP62" s="23"/>
      <c r="EQ62" s="23"/>
    </row>
    <row r="63" spans="1:625" s="9" customFormat="1" ht="15.95" customHeight="1" x14ac:dyDescent="0.25">
      <c r="A63" s="174" t="s">
        <v>1088</v>
      </c>
      <c r="B63" s="3" t="s">
        <v>452</v>
      </c>
      <c r="C63" s="191" t="s">
        <v>2</v>
      </c>
      <c r="D63" s="138" t="s">
        <v>78</v>
      </c>
      <c r="E63" s="63" t="s">
        <v>23</v>
      </c>
      <c r="F63" s="27" t="s">
        <v>1089</v>
      </c>
      <c r="G63" s="87">
        <v>43961</v>
      </c>
      <c r="H63" s="88" t="s">
        <v>932</v>
      </c>
      <c r="I63" s="3" t="s">
        <v>414</v>
      </c>
      <c r="J63" s="27" t="s">
        <v>998</v>
      </c>
      <c r="K63" s="141">
        <f>+COUNTIF($Y63,"&gt;=18")+COUNTIF($AG63,"&gt;=31")+COUNTIF($AP63,"&lt;=15")+COUNTIF($AR63,"&gt;=19")+COUNTIF($BG63,"&gt;=11")+COUNTIF($BI63,"&lt;=21")+COUNTIF($BK63,"&gt;=17")+COUNTIF($BR63,"&gt;=24")+COUNTIF($CA63,"&lt;=11")</f>
        <v>6</v>
      </c>
      <c r="L63" s="142">
        <f>65-(+CH63+CI63+CJ63+CK63+CL63+CM63)</f>
        <v>7</v>
      </c>
      <c r="M63" s="219">
        <v>13</v>
      </c>
      <c r="N63" s="219">
        <v>24</v>
      </c>
      <c r="O63" s="219">
        <v>14</v>
      </c>
      <c r="P63" s="89">
        <v>11</v>
      </c>
      <c r="Q63" s="231">
        <v>11</v>
      </c>
      <c r="R63" s="231">
        <v>14</v>
      </c>
      <c r="S63" s="219">
        <v>12</v>
      </c>
      <c r="T63" s="219">
        <v>12</v>
      </c>
      <c r="U63" s="219">
        <v>12</v>
      </c>
      <c r="V63" s="219">
        <v>13</v>
      </c>
      <c r="W63" s="219">
        <v>13</v>
      </c>
      <c r="X63" s="219">
        <v>16</v>
      </c>
      <c r="Y63" s="118">
        <v>18</v>
      </c>
      <c r="Z63" s="231">
        <v>9</v>
      </c>
      <c r="AA63" s="231">
        <v>10</v>
      </c>
      <c r="AB63" s="219">
        <v>11</v>
      </c>
      <c r="AC63" s="219">
        <v>11</v>
      </c>
      <c r="AD63" s="219">
        <v>25</v>
      </c>
      <c r="AE63" s="219">
        <v>15</v>
      </c>
      <c r="AF63" s="219">
        <v>19</v>
      </c>
      <c r="AG63" s="219">
        <v>30</v>
      </c>
      <c r="AH63" s="231">
        <v>15</v>
      </c>
      <c r="AI63" s="231">
        <v>15</v>
      </c>
      <c r="AJ63" s="231">
        <v>17</v>
      </c>
      <c r="AK63" s="231">
        <v>17</v>
      </c>
      <c r="AL63" s="118">
        <v>12</v>
      </c>
      <c r="AM63" s="219">
        <v>11</v>
      </c>
      <c r="AN63" s="197">
        <v>19</v>
      </c>
      <c r="AO63" s="197">
        <v>23</v>
      </c>
      <c r="AP63" s="119">
        <v>15</v>
      </c>
      <c r="AQ63" s="89">
        <v>15</v>
      </c>
      <c r="AR63" s="89">
        <v>18</v>
      </c>
      <c r="AS63" s="89">
        <v>18</v>
      </c>
      <c r="AT63" s="197">
        <v>36</v>
      </c>
      <c r="AU63" s="208">
        <v>40</v>
      </c>
      <c r="AV63" s="89">
        <v>12</v>
      </c>
      <c r="AW63" s="89">
        <v>12</v>
      </c>
      <c r="AX63" s="89">
        <v>11</v>
      </c>
      <c r="AY63" s="89">
        <v>9</v>
      </c>
      <c r="AZ63" s="197">
        <v>15</v>
      </c>
      <c r="BA63" s="197">
        <v>16</v>
      </c>
      <c r="BB63" s="219">
        <v>8</v>
      </c>
      <c r="BC63" s="219">
        <v>10</v>
      </c>
      <c r="BD63" s="219">
        <v>10</v>
      </c>
      <c r="BE63" s="219">
        <v>8</v>
      </c>
      <c r="BF63" s="133">
        <v>11</v>
      </c>
      <c r="BG63" s="219">
        <v>10</v>
      </c>
      <c r="BH63" s="219">
        <v>12</v>
      </c>
      <c r="BI63" s="135">
        <v>21</v>
      </c>
      <c r="BJ63" s="231">
        <v>23</v>
      </c>
      <c r="BK63" s="142">
        <v>17</v>
      </c>
      <c r="BL63" s="219">
        <v>10</v>
      </c>
      <c r="BM63" s="219">
        <v>12</v>
      </c>
      <c r="BN63" s="219">
        <v>12</v>
      </c>
      <c r="BO63" s="219">
        <v>15</v>
      </c>
      <c r="BP63" s="219">
        <v>8</v>
      </c>
      <c r="BQ63" s="219">
        <v>12</v>
      </c>
      <c r="BR63" s="217">
        <v>24</v>
      </c>
      <c r="BS63" s="219">
        <v>20</v>
      </c>
      <c r="BT63" s="219">
        <v>13</v>
      </c>
      <c r="BU63" s="219">
        <v>12</v>
      </c>
      <c r="BV63" s="219">
        <v>11</v>
      </c>
      <c r="BW63" s="219">
        <v>13</v>
      </c>
      <c r="BX63" s="219">
        <v>11</v>
      </c>
      <c r="BY63" s="219">
        <v>11</v>
      </c>
      <c r="BZ63" s="219">
        <v>12</v>
      </c>
      <c r="CA63" s="119">
        <v>11</v>
      </c>
      <c r="CB63" s="148">
        <f>(2.71828^(-8.3291+4.4859*K63-2.1583*L63))/(1+(2.71828^(-8.3291+4.4859*K63-2.1583*L63)))</f>
        <v>0.97006101982338722</v>
      </c>
      <c r="CC63" s="200"/>
      <c r="CD63" s="3" t="s">
        <v>452</v>
      </c>
      <c r="CE63" s="27" t="s">
        <v>2</v>
      </c>
      <c r="CF63" s="59"/>
      <c r="CG63" s="59"/>
      <c r="CH63" s="59">
        <f>COUNTIF($M63,"=13")+COUNTIF($N63,"=24")+COUNTIF($O63,"=14")+COUNTIF($P63,"=11")+COUNTIF($Q63,"=11")+COUNTIF($R63,"=14")+COUNTIF($S63,"=12")+COUNTIF($T63,"=12")+COUNTIF($U63,"=12")+COUNTIF($V63,"=13")+COUNTIF($W63,"=13")+COUNTIF($X63,"=16")</f>
        <v>12</v>
      </c>
      <c r="CI63" s="59">
        <f>COUNTIF($Y63,"=18")+COUNTIF($Z63,"=9")+COUNTIF($AA63,"=10")+COUNTIF($AB63,"=11")+COUNTIF($AC63,"=11")+COUNTIF($AD63,"=25")+COUNTIF($AE63,"=15")+COUNTIF($AF63,"=19")+COUNTIF($AG63,"=31")+COUNTIF($AH63,"=15")+COUNTIF($AI63,"=15")+COUNTIF($AJ63,"=17")+COUNTIF($AK63,"=17")</f>
        <v>12</v>
      </c>
      <c r="CJ63" s="59">
        <f>COUNTIF($AL63,"=11")+COUNTIF($AM63,"=11")+COUNTIF($AN63,"=19")+COUNTIF($AO63,"=23")+COUNTIF($AP63,"=15")+COUNTIF($AQ63,"=15")+COUNTIF($AR63,"=19")+COUNTIF($AS63,"=17")+COUNTIF($AV63,"=12")+COUNTIF($AW63,"=12")</f>
        <v>7</v>
      </c>
      <c r="CK63" s="59">
        <f>COUNTIF($AX63,"=11")+COUNTIF($AY63,"=9")+COUNTIF($AZ63,"=15")+COUNTIF($BA63,"=16")+COUNTIF($BB63,"=8")+COUNTIF($BC63,"=10")+COUNTIF($BD63,"=10")+COUNTIF($BE63,"=8")+COUNTIF($BF63,"=10")+COUNTIF($BG63,"=11")</f>
        <v>8</v>
      </c>
      <c r="CL63" s="59">
        <f>COUNTIF($BH63,"=12")+COUNTIF($BI63,"=21")+COUNTIF($BJ63,"=23")+COUNTIF($BK63,"=16")+COUNTIF($BL63,"=10")+COUNTIF($BM63,"=12")+COUNTIF($BN63,"=12")+COUNTIF($BO63,"=15")+COUNTIF($BP63,"=8")+COUNTIF($BQ63,"=12")+COUNTIF($BR63,"=24")+COUNTIF($BS63,"=20")+COUNTIF($BT63,"=13")</f>
        <v>12</v>
      </c>
      <c r="CM63" s="59">
        <f>COUNTIF($BU63,"=12")+COUNTIF($BV63,"=11")+COUNTIF($BW63,"=13")+COUNTIF($BX63,"=11")+COUNTIF($BY63,"=11")+COUNTIF($BZ63,"=12")+COUNTIF($CA63,"=11")</f>
        <v>7</v>
      </c>
      <c r="CN63" s="192" t="s">
        <v>2</v>
      </c>
      <c r="CO63" s="192" t="s">
        <v>2</v>
      </c>
      <c r="CP63" s="192" t="s">
        <v>2</v>
      </c>
      <c r="CQ63" s="192" t="s">
        <v>2</v>
      </c>
      <c r="CR63" s="192" t="s">
        <v>2</v>
      </c>
      <c r="CS63" s="192" t="s">
        <v>2</v>
      </c>
      <c r="CT63" s="192" t="s">
        <v>2</v>
      </c>
      <c r="CU63" s="192" t="s">
        <v>2</v>
      </c>
      <c r="CV63" s="192" t="s">
        <v>2</v>
      </c>
      <c r="CW63" s="192" t="s">
        <v>2</v>
      </c>
      <c r="CX63" s="192" t="s">
        <v>2</v>
      </c>
      <c r="CY63" s="192" t="s">
        <v>2</v>
      </c>
      <c r="CZ63" s="192" t="s">
        <v>2</v>
      </c>
      <c r="DA63" s="192" t="s">
        <v>2</v>
      </c>
      <c r="DB63" s="192" t="s">
        <v>2</v>
      </c>
      <c r="DC63" s="192" t="s">
        <v>2</v>
      </c>
      <c r="DD63" s="192" t="s">
        <v>2</v>
      </c>
      <c r="DE63" s="192" t="s">
        <v>2</v>
      </c>
      <c r="DF63" s="192" t="s">
        <v>2</v>
      </c>
      <c r="DG63" s="192" t="s">
        <v>2</v>
      </c>
      <c r="DH63" s="192" t="s">
        <v>2</v>
      </c>
      <c r="DI63" s="192" t="s">
        <v>2</v>
      </c>
      <c r="DJ63" s="192" t="s">
        <v>2</v>
      </c>
      <c r="DK63" s="192" t="s">
        <v>2</v>
      </c>
      <c r="DL63" s="192" t="s">
        <v>2</v>
      </c>
      <c r="DM63" s="192" t="s">
        <v>2</v>
      </c>
      <c r="DN63" s="192" t="s">
        <v>2</v>
      </c>
      <c r="DO63" s="192" t="s">
        <v>2</v>
      </c>
      <c r="DP63" s="192" t="s">
        <v>2</v>
      </c>
      <c r="DQ63" s="192" t="s">
        <v>2</v>
      </c>
      <c r="DR63" s="192" t="s">
        <v>2</v>
      </c>
      <c r="DS63" s="192" t="s">
        <v>2</v>
      </c>
      <c r="DT63" s="192" t="s">
        <v>2</v>
      </c>
      <c r="DU63" s="192" t="s">
        <v>2</v>
      </c>
      <c r="DV63" s="192" t="s">
        <v>2</v>
      </c>
      <c r="DW63" s="192" t="s">
        <v>2</v>
      </c>
      <c r="DX63" s="192" t="s">
        <v>2</v>
      </c>
      <c r="DY63" s="192" t="s">
        <v>2</v>
      </c>
      <c r="DZ63" s="192" t="s">
        <v>2</v>
      </c>
      <c r="EA63" s="192" t="s">
        <v>2</v>
      </c>
      <c r="EB63" s="192" t="s">
        <v>2</v>
      </c>
      <c r="EC63" s="192" t="s">
        <v>2</v>
      </c>
      <c r="ED63" s="192" t="s">
        <v>2</v>
      </c>
      <c r="EE63" s="192" t="s">
        <v>2</v>
      </c>
      <c r="EF63" s="85"/>
      <c r="EG63" s="85"/>
      <c r="EH63" s="85"/>
      <c r="EI63" s="85"/>
      <c r="EJ63" s="85"/>
      <c r="EK63" s="113"/>
      <c r="EL63" s="108"/>
      <c r="EM63" s="23"/>
      <c r="EN63" s="23"/>
      <c r="EO63" s="23"/>
      <c r="EP63" s="23"/>
      <c r="EQ63" s="23"/>
    </row>
    <row r="64" spans="1:625" s="1" customFormat="1" ht="15.95" customHeight="1" x14ac:dyDescent="0.25">
      <c r="A64" s="165">
        <v>108030</v>
      </c>
      <c r="B64" s="223" t="s">
        <v>503</v>
      </c>
      <c r="C64" s="86" t="s">
        <v>2</v>
      </c>
      <c r="D64" s="138" t="s">
        <v>75</v>
      </c>
      <c r="E64" s="14" t="s">
        <v>23</v>
      </c>
      <c r="F64" s="10" t="s">
        <v>207</v>
      </c>
      <c r="G64" s="7">
        <v>41504.945138888892</v>
      </c>
      <c r="H64" s="88" t="s">
        <v>932</v>
      </c>
      <c r="I64" s="88" t="s">
        <v>907</v>
      </c>
      <c r="J64" s="87">
        <v>41277.888888888891</v>
      </c>
      <c r="K64" s="141">
        <f>+COUNTIF($Y64,"&gt;=18")+COUNTIF($AG64,"&gt;=31")+COUNTIF($AP64,"&lt;=15")+COUNTIF($AR64,"&gt;=19")+COUNTIF($BG64,"&gt;=11")+COUNTIF($BI64,"&lt;=21")+COUNTIF($BK64,"&gt;=17")+COUNTIF($BR64,"&gt;=24")+COUNTIF($CA64,"&lt;=11")</f>
        <v>6</v>
      </c>
      <c r="L64" s="142">
        <f>65-(+CH64+CI64+CJ64+CK64+CL64+CM64)</f>
        <v>7</v>
      </c>
      <c r="M64" s="6">
        <v>13</v>
      </c>
      <c r="N64" s="6">
        <v>24</v>
      </c>
      <c r="O64" s="6">
        <v>14</v>
      </c>
      <c r="P64" s="28">
        <v>11</v>
      </c>
      <c r="Q64" s="6">
        <v>11</v>
      </c>
      <c r="R64" s="6">
        <v>14</v>
      </c>
      <c r="S64" s="6">
        <v>12</v>
      </c>
      <c r="T64" s="6">
        <v>12</v>
      </c>
      <c r="U64" s="6">
        <v>12</v>
      </c>
      <c r="V64" s="6">
        <v>13</v>
      </c>
      <c r="W64" s="6">
        <v>13</v>
      </c>
      <c r="X64" s="6">
        <v>16</v>
      </c>
      <c r="Y64" s="118">
        <v>18</v>
      </c>
      <c r="Z64" s="6">
        <v>9</v>
      </c>
      <c r="AA64" s="6">
        <v>10</v>
      </c>
      <c r="AB64" s="6">
        <v>11</v>
      </c>
      <c r="AC64" s="6">
        <v>11</v>
      </c>
      <c r="AD64" s="6">
        <v>25</v>
      </c>
      <c r="AE64" s="6">
        <v>15</v>
      </c>
      <c r="AF64" s="6">
        <v>19</v>
      </c>
      <c r="AG64" s="6">
        <v>30</v>
      </c>
      <c r="AH64" s="6">
        <v>15</v>
      </c>
      <c r="AI64" s="6">
        <v>15</v>
      </c>
      <c r="AJ64" s="6">
        <v>17</v>
      </c>
      <c r="AK64" s="6">
        <v>17</v>
      </c>
      <c r="AL64" s="118">
        <v>12</v>
      </c>
      <c r="AM64" s="6">
        <v>11</v>
      </c>
      <c r="AN64" s="6">
        <v>19</v>
      </c>
      <c r="AO64" s="6">
        <v>23</v>
      </c>
      <c r="AP64" s="119">
        <v>15</v>
      </c>
      <c r="AQ64" s="6">
        <v>15</v>
      </c>
      <c r="AR64" s="6">
        <v>18</v>
      </c>
      <c r="AS64" s="6">
        <v>18</v>
      </c>
      <c r="AT64" s="28">
        <v>36</v>
      </c>
      <c r="AU64" s="6">
        <v>39</v>
      </c>
      <c r="AV64" s="28">
        <v>12</v>
      </c>
      <c r="AW64" s="6">
        <v>12</v>
      </c>
      <c r="AX64" s="6">
        <v>11</v>
      </c>
      <c r="AY64" s="6">
        <v>9</v>
      </c>
      <c r="AZ64" s="6">
        <v>15</v>
      </c>
      <c r="BA64" s="6">
        <v>16</v>
      </c>
      <c r="BB64" s="6">
        <v>8</v>
      </c>
      <c r="BC64" s="6">
        <v>10</v>
      </c>
      <c r="BD64" s="6">
        <v>10</v>
      </c>
      <c r="BE64" s="6">
        <v>8</v>
      </c>
      <c r="BF64" s="133">
        <v>11</v>
      </c>
      <c r="BG64" s="6">
        <v>10</v>
      </c>
      <c r="BH64" s="6">
        <v>12</v>
      </c>
      <c r="BI64" s="135">
        <v>21</v>
      </c>
      <c r="BJ64" s="6">
        <v>23</v>
      </c>
      <c r="BK64" s="142">
        <v>17</v>
      </c>
      <c r="BL64" s="6">
        <v>10</v>
      </c>
      <c r="BM64" s="6">
        <v>12</v>
      </c>
      <c r="BN64" s="6">
        <v>12</v>
      </c>
      <c r="BO64" s="6">
        <v>15</v>
      </c>
      <c r="BP64" s="6">
        <v>8</v>
      </c>
      <c r="BQ64" s="6">
        <v>12</v>
      </c>
      <c r="BR64" s="217">
        <v>24</v>
      </c>
      <c r="BS64" s="6">
        <v>20</v>
      </c>
      <c r="BT64" s="6">
        <v>13</v>
      </c>
      <c r="BU64" s="6">
        <v>12</v>
      </c>
      <c r="BV64" s="6">
        <v>11</v>
      </c>
      <c r="BW64" s="6">
        <v>13</v>
      </c>
      <c r="BX64" s="6">
        <v>11</v>
      </c>
      <c r="BY64" s="6">
        <v>11</v>
      </c>
      <c r="BZ64" s="6">
        <v>12</v>
      </c>
      <c r="CA64" s="119">
        <v>11</v>
      </c>
      <c r="CB64" s="148">
        <f>(2.71828^(-8.3291+4.4859*K64-2.1583*L64))/(1+(2.71828^(-8.3291+4.4859*K64-2.1583*L64)))</f>
        <v>0.97006101982338722</v>
      </c>
      <c r="CC64" s="107" t="s">
        <v>781</v>
      </c>
      <c r="CD64" s="86" t="s">
        <v>67</v>
      </c>
      <c r="CE64" s="10" t="s">
        <v>2</v>
      </c>
      <c r="CF64" s="86" t="s">
        <v>50</v>
      </c>
      <c r="CG64" s="11"/>
      <c r="CH64" s="59">
        <f>COUNTIF($M64,"=13")+COUNTIF($N64,"=24")+COUNTIF($O64,"=14")+COUNTIF($P64,"=11")+COUNTIF($Q64,"=11")+COUNTIF($R64,"=14")+COUNTIF($S64,"=12")+COUNTIF($T64,"=12")+COUNTIF($U64,"=12")+COUNTIF($V64,"=13")+COUNTIF($W64,"=13")+COUNTIF($X64,"=16")</f>
        <v>12</v>
      </c>
      <c r="CI64" s="59">
        <f>COUNTIF($Y64,"=18")+COUNTIF($Z64,"=9")+COUNTIF($AA64,"=10")+COUNTIF($AB64,"=11")+COUNTIF($AC64,"=11")+COUNTIF($AD64,"=25")+COUNTIF($AE64,"=15")+COUNTIF($AF64,"=19")+COUNTIF($AG64,"=31")+COUNTIF($AH64,"=15")+COUNTIF($AI64,"=15")+COUNTIF($AJ64,"=17")+COUNTIF($AK64,"=17")</f>
        <v>12</v>
      </c>
      <c r="CJ64" s="59">
        <f>COUNTIF($AL64,"=11")+COUNTIF($AM64,"=11")+COUNTIF($AN64,"=19")+COUNTIF($AO64,"=23")+COUNTIF($AP64,"=15")+COUNTIF($AQ64,"=15")+COUNTIF($AR64,"=19")+COUNTIF($AS64,"=17")+COUNTIF($AV64,"=12")+COUNTIF($AW64,"=12")</f>
        <v>7</v>
      </c>
      <c r="CK64" s="59">
        <f>COUNTIF($AX64,"=11")+COUNTIF($AY64,"=9")+COUNTIF($AZ64,"=15")+COUNTIF($BA64,"=16")+COUNTIF($BB64,"=8")+COUNTIF($BC64,"=10")+COUNTIF($BD64,"=10")+COUNTIF($BE64,"=8")+COUNTIF($BF64,"=10")+COUNTIF($BG64,"=11")</f>
        <v>8</v>
      </c>
      <c r="CL64" s="59">
        <f>COUNTIF($BH64,"=12")+COUNTIF($BI64,"=21")+COUNTIF($BJ64,"=23")+COUNTIF($BK64,"=16")+COUNTIF($BL64,"=10")+COUNTIF($BM64,"=12")+COUNTIF($BN64,"=12")+COUNTIF($BO64,"=15")+COUNTIF($BP64,"=8")+COUNTIF($BQ64,"=12")+COUNTIF($BR64,"=24")+COUNTIF($BS64,"=20")+COUNTIF($BT64,"=13")</f>
        <v>12</v>
      </c>
      <c r="CM64" s="59">
        <f>COUNTIF($BU64,"=12")+COUNTIF($BV64,"=11")+COUNTIF($BW64,"=13")+COUNTIF($BX64,"=11")+COUNTIF($BY64,"=11")+COUNTIF($BZ64,"=12")+COUNTIF($CA64,"=11")</f>
        <v>7</v>
      </c>
      <c r="CN64" s="86"/>
      <c r="CO64" s="86"/>
      <c r="CP64" s="86"/>
      <c r="CQ64" s="86"/>
      <c r="CR64" s="86"/>
      <c r="CS64" s="86"/>
      <c r="CT64" s="86"/>
      <c r="CU64" s="86"/>
      <c r="CV64" s="86"/>
      <c r="CW64" s="86"/>
      <c r="CX64" s="86"/>
      <c r="CY64" s="86"/>
      <c r="CZ64" s="86"/>
      <c r="DA64" s="86"/>
      <c r="DB64" s="86"/>
      <c r="DC64" s="86"/>
      <c r="DD64" s="86"/>
      <c r="DE64" s="86"/>
      <c r="DF64" s="86"/>
      <c r="DG64" s="86"/>
      <c r="DH64" s="86"/>
      <c r="DI64" s="86"/>
      <c r="DJ64" s="86"/>
      <c r="DK64" s="86"/>
      <c r="DL64" s="86"/>
      <c r="DM64" s="86"/>
      <c r="DN64" s="86"/>
      <c r="DO64" s="86"/>
      <c r="DP64" s="86"/>
      <c r="DQ64" s="86"/>
      <c r="DR64" s="86"/>
      <c r="DS64" s="86"/>
      <c r="DT64" s="86"/>
      <c r="DU64" s="86"/>
      <c r="DV64" s="86"/>
      <c r="DW64" s="86"/>
      <c r="DX64" s="86"/>
      <c r="DY64" s="86"/>
      <c r="DZ64" s="86"/>
      <c r="EA64" s="85"/>
      <c r="EB64" s="85"/>
      <c r="EC64" s="85"/>
      <c r="ED64" s="85"/>
      <c r="EE64" s="85"/>
      <c r="EF64" s="86"/>
      <c r="EG64" s="86"/>
      <c r="EH64" s="86"/>
      <c r="EI64" s="86"/>
      <c r="EJ64" s="86"/>
      <c r="EK64" s="47"/>
      <c r="EL64" s="47"/>
    </row>
    <row r="65" spans="1:16384" s="1" customFormat="1" ht="15.95" customHeight="1" x14ac:dyDescent="0.25">
      <c r="A65" s="167">
        <v>132540</v>
      </c>
      <c r="B65" s="225" t="s">
        <v>452</v>
      </c>
      <c r="C65" s="86" t="s">
        <v>2</v>
      </c>
      <c r="D65" s="138" t="s">
        <v>75</v>
      </c>
      <c r="E65" s="29" t="s">
        <v>23</v>
      </c>
      <c r="F65" s="38" t="s">
        <v>493</v>
      </c>
      <c r="G65" s="74">
        <v>41504.952777777777</v>
      </c>
      <c r="H65" s="88" t="s">
        <v>932</v>
      </c>
      <c r="I65" s="88" t="s">
        <v>907</v>
      </c>
      <c r="J65" s="87">
        <v>41277.888888888891</v>
      </c>
      <c r="K65" s="141">
        <f>+COUNTIF($Y65,"&gt;=18")+COUNTIF($AG65,"&gt;=31")+COUNTIF($AP65,"&lt;=15")+COUNTIF($AR65,"&gt;=19")+COUNTIF($BG65,"&gt;=11")+COUNTIF($BI65,"&lt;=21")+COUNTIF($BK65,"&gt;=17")+COUNTIF($BR65,"&gt;=24")+COUNTIF($CA65,"&lt;=11")</f>
        <v>6</v>
      </c>
      <c r="L65" s="142">
        <f>65-(+CH65+CI65+CJ65+CK65+CL65+CM65)</f>
        <v>7</v>
      </c>
      <c r="M65" s="28">
        <v>13</v>
      </c>
      <c r="N65" s="6">
        <v>24</v>
      </c>
      <c r="O65" s="28">
        <v>14</v>
      </c>
      <c r="P65" s="129">
        <v>12</v>
      </c>
      <c r="Q65" s="28">
        <v>11</v>
      </c>
      <c r="R65" s="28">
        <v>14</v>
      </c>
      <c r="S65" s="28">
        <v>12</v>
      </c>
      <c r="T65" s="28">
        <v>13</v>
      </c>
      <c r="U65" s="28">
        <v>12</v>
      </c>
      <c r="V65" s="28">
        <v>13</v>
      </c>
      <c r="W65" s="28">
        <v>13</v>
      </c>
      <c r="X65" s="28">
        <v>16</v>
      </c>
      <c r="Y65" s="161">
        <v>19</v>
      </c>
      <c r="Z65" s="6">
        <v>9</v>
      </c>
      <c r="AA65" s="6">
        <v>10</v>
      </c>
      <c r="AB65" s="28">
        <v>11</v>
      </c>
      <c r="AC65" s="28">
        <v>11</v>
      </c>
      <c r="AD65" s="28">
        <v>25</v>
      </c>
      <c r="AE65" s="28">
        <v>15</v>
      </c>
      <c r="AF65" s="28">
        <v>19</v>
      </c>
      <c r="AG65" s="28">
        <v>30</v>
      </c>
      <c r="AH65" s="28">
        <v>15</v>
      </c>
      <c r="AI65" s="6">
        <v>15</v>
      </c>
      <c r="AJ65" s="6">
        <v>17</v>
      </c>
      <c r="AK65" s="6">
        <v>17</v>
      </c>
      <c r="AL65" s="28">
        <v>11</v>
      </c>
      <c r="AM65" s="28">
        <v>11</v>
      </c>
      <c r="AN65" s="28">
        <v>19</v>
      </c>
      <c r="AO65" s="28">
        <v>23</v>
      </c>
      <c r="AP65" s="119">
        <v>15</v>
      </c>
      <c r="AQ65" s="28">
        <v>15</v>
      </c>
      <c r="AR65" s="28">
        <v>18</v>
      </c>
      <c r="AS65" s="28">
        <v>17</v>
      </c>
      <c r="AT65" s="28">
        <v>36</v>
      </c>
      <c r="AU65" s="28">
        <v>39</v>
      </c>
      <c r="AV65" s="6">
        <v>12</v>
      </c>
      <c r="AW65" s="28">
        <v>12</v>
      </c>
      <c r="AX65" s="28">
        <v>11</v>
      </c>
      <c r="AY65" s="28">
        <v>9</v>
      </c>
      <c r="AZ65" s="28">
        <v>15</v>
      </c>
      <c r="BA65" s="28">
        <v>16</v>
      </c>
      <c r="BB65" s="28">
        <v>8</v>
      </c>
      <c r="BC65" s="28">
        <v>10</v>
      </c>
      <c r="BD65" s="28">
        <v>10</v>
      </c>
      <c r="BE65" s="28">
        <v>8</v>
      </c>
      <c r="BF65" s="28">
        <v>10</v>
      </c>
      <c r="BG65" s="28">
        <v>10</v>
      </c>
      <c r="BH65" s="28">
        <v>12</v>
      </c>
      <c r="BI65" s="135">
        <v>21</v>
      </c>
      <c r="BJ65" s="28">
        <v>23</v>
      </c>
      <c r="BK65" s="142">
        <v>17</v>
      </c>
      <c r="BL65" s="28">
        <v>10</v>
      </c>
      <c r="BM65" s="28">
        <v>12</v>
      </c>
      <c r="BN65" s="28">
        <v>12</v>
      </c>
      <c r="BO65" s="28">
        <v>15</v>
      </c>
      <c r="BP65" s="28">
        <v>8</v>
      </c>
      <c r="BQ65" s="28">
        <v>12</v>
      </c>
      <c r="BR65" s="217">
        <v>24</v>
      </c>
      <c r="BS65" s="28">
        <v>20</v>
      </c>
      <c r="BT65" s="28">
        <v>13</v>
      </c>
      <c r="BU65" s="28">
        <v>12</v>
      </c>
      <c r="BV65" s="28">
        <v>11</v>
      </c>
      <c r="BW65" s="28">
        <v>13</v>
      </c>
      <c r="BX65" s="28">
        <v>11</v>
      </c>
      <c r="BY65" s="28">
        <v>11</v>
      </c>
      <c r="BZ65" s="28">
        <v>12</v>
      </c>
      <c r="CA65" s="119">
        <v>11</v>
      </c>
      <c r="CB65" s="148">
        <f>(2.71828^(-8.3291+4.4859*K65-2.1583*L65))/(1+(2.71828^(-8.3291+4.4859*K65-2.1583*L65)))</f>
        <v>0.97006101982338722</v>
      </c>
      <c r="CC65" s="107" t="s">
        <v>781</v>
      </c>
      <c r="CD65" s="86" t="s">
        <v>67</v>
      </c>
      <c r="CE65" s="10" t="s">
        <v>524</v>
      </c>
      <c r="CF65" s="86" t="s">
        <v>50</v>
      </c>
      <c r="CG65" s="11"/>
      <c r="CH65" s="59">
        <f>COUNTIF($M65,"=13")+COUNTIF($N65,"=24")+COUNTIF($O65,"=14")+COUNTIF($P65,"=11")+COUNTIF($Q65,"=11")+COUNTIF($R65,"=14")+COUNTIF($S65,"=12")+COUNTIF($T65,"=12")+COUNTIF($U65,"=12")+COUNTIF($V65,"=13")+COUNTIF($W65,"=13")+COUNTIF($X65,"=16")</f>
        <v>10</v>
      </c>
      <c r="CI65" s="59">
        <f>COUNTIF($Y65,"=18")+COUNTIF($Z65,"=9")+COUNTIF($AA65,"=10")+COUNTIF($AB65,"=11")+COUNTIF($AC65,"=11")+COUNTIF($AD65,"=25")+COUNTIF($AE65,"=15")+COUNTIF($AF65,"=19")+COUNTIF($AG65,"=31")+COUNTIF($AH65,"=15")+COUNTIF($AI65,"=15")+COUNTIF($AJ65,"=17")+COUNTIF($AK65,"=17")</f>
        <v>11</v>
      </c>
      <c r="CJ65" s="59">
        <f>COUNTIF($AL65,"=11")+COUNTIF($AM65,"=11")+COUNTIF($AN65,"=19")+COUNTIF($AO65,"=23")+COUNTIF($AP65,"=15")+COUNTIF($AQ65,"=15")+COUNTIF($AR65,"=19")+COUNTIF($AS65,"=17")+COUNTIF($AV65,"=12")+COUNTIF($AW65,"=12")</f>
        <v>9</v>
      </c>
      <c r="CK65" s="59">
        <f>COUNTIF($AX65,"=11")+COUNTIF($AY65,"=9")+COUNTIF($AZ65,"=15")+COUNTIF($BA65,"=16")+COUNTIF($BB65,"=8")+COUNTIF($BC65,"=10")+COUNTIF($BD65,"=10")+COUNTIF($BE65,"=8")+COUNTIF($BF65,"=10")+COUNTIF($BG65,"=11")</f>
        <v>9</v>
      </c>
      <c r="CL65" s="59">
        <f>COUNTIF($BH65,"=12")+COUNTIF($BI65,"=21")+COUNTIF($BJ65,"=23")+COUNTIF($BK65,"=16")+COUNTIF($BL65,"=10")+COUNTIF($BM65,"=12")+COUNTIF($BN65,"=12")+COUNTIF($BO65,"=15")+COUNTIF($BP65,"=8")+COUNTIF($BQ65,"=12")+COUNTIF($BR65,"=24")+COUNTIF($BS65,"=20")+COUNTIF($BT65,"=13")</f>
        <v>12</v>
      </c>
      <c r="CM65" s="59">
        <f>COUNTIF($BU65,"=12")+COUNTIF($BV65,"=11")+COUNTIF($BW65,"=13")+COUNTIF($BX65,"=11")+COUNTIF($BY65,"=11")+COUNTIF($BZ65,"=12")+COUNTIF($CA65,"=11")</f>
        <v>7</v>
      </c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6"/>
      <c r="EG65" s="86"/>
      <c r="EH65" s="86"/>
      <c r="EI65" s="86"/>
      <c r="EJ65" s="86"/>
      <c r="EK65" s="47"/>
      <c r="EL65" s="47"/>
    </row>
    <row r="66" spans="1:16384" s="1" customFormat="1" ht="15.95" customHeight="1" x14ac:dyDescent="0.25">
      <c r="A66" s="164" t="s">
        <v>957</v>
      </c>
      <c r="B66" s="203" t="s">
        <v>227</v>
      </c>
      <c r="C66" s="86" t="s">
        <v>2</v>
      </c>
      <c r="D66" s="138" t="s">
        <v>78</v>
      </c>
      <c r="E66" s="49" t="s">
        <v>28</v>
      </c>
      <c r="F66" s="86" t="s">
        <v>86</v>
      </c>
      <c r="G66" s="87">
        <v>42382.838194444441</v>
      </c>
      <c r="H66" s="88" t="s">
        <v>932</v>
      </c>
      <c r="I66" s="3" t="s">
        <v>414</v>
      </c>
      <c r="J66" s="87">
        <v>41277.888888888891</v>
      </c>
      <c r="K66" s="141">
        <f>+COUNTIF($Y66,"&gt;=18")+COUNTIF($AG66,"&gt;=31")+COUNTIF($AP66,"&lt;=15")+COUNTIF($AR66,"&gt;=19")+COUNTIF($BG66,"&gt;=11")+COUNTIF($BI66,"&lt;=21")+COUNTIF($BK66,"&gt;=17")+COUNTIF($BR66,"&gt;=24")+COUNTIF($CA66,"&lt;=11")</f>
        <v>6</v>
      </c>
      <c r="L66" s="142">
        <f>65-(+CH66+CI66+CJ66+CK66+CL66+CM66)</f>
        <v>7</v>
      </c>
      <c r="M66" s="68">
        <v>13</v>
      </c>
      <c r="N66" s="68">
        <v>24</v>
      </c>
      <c r="O66" s="68">
        <v>14</v>
      </c>
      <c r="P66" s="68">
        <v>11</v>
      </c>
      <c r="Q66" s="68">
        <v>11</v>
      </c>
      <c r="R66" s="68">
        <v>14</v>
      </c>
      <c r="S66" s="68">
        <v>12</v>
      </c>
      <c r="T66" s="68">
        <v>12</v>
      </c>
      <c r="U66" s="68">
        <v>12</v>
      </c>
      <c r="V66" s="248">
        <v>14</v>
      </c>
      <c r="W66" s="68">
        <v>13</v>
      </c>
      <c r="X66" s="68">
        <v>16</v>
      </c>
      <c r="Y66" s="119">
        <v>16</v>
      </c>
      <c r="Z66" s="100">
        <v>9</v>
      </c>
      <c r="AA66" s="100">
        <v>10</v>
      </c>
      <c r="AB66" s="68">
        <v>11</v>
      </c>
      <c r="AC66" s="68">
        <v>11</v>
      </c>
      <c r="AD66" s="119">
        <v>24</v>
      </c>
      <c r="AE66" s="68">
        <v>15</v>
      </c>
      <c r="AF66" s="68">
        <v>19</v>
      </c>
      <c r="AG66" s="133">
        <v>31</v>
      </c>
      <c r="AH66" s="100">
        <v>14</v>
      </c>
      <c r="AI66" s="100">
        <v>15</v>
      </c>
      <c r="AJ66" s="205">
        <v>16</v>
      </c>
      <c r="AK66" s="100">
        <v>17</v>
      </c>
      <c r="AL66" s="68">
        <v>11</v>
      </c>
      <c r="AM66" s="68">
        <v>11</v>
      </c>
      <c r="AN66" s="100">
        <v>19</v>
      </c>
      <c r="AO66" s="100">
        <v>22</v>
      </c>
      <c r="AP66" s="119">
        <v>15</v>
      </c>
      <c r="AQ66" s="100">
        <v>15</v>
      </c>
      <c r="AR66" s="133">
        <v>19</v>
      </c>
      <c r="AS66" s="100">
        <v>17</v>
      </c>
      <c r="AT66" s="100">
        <v>36</v>
      </c>
      <c r="AU66" s="68">
        <v>37</v>
      </c>
      <c r="AV66" s="100">
        <v>12</v>
      </c>
      <c r="AW66" s="100">
        <v>12</v>
      </c>
      <c r="AX66" s="100">
        <v>11</v>
      </c>
      <c r="AY66" s="100">
        <v>9</v>
      </c>
      <c r="AZ66" s="100">
        <v>15</v>
      </c>
      <c r="BA66" s="100">
        <v>16</v>
      </c>
      <c r="BB66" s="68">
        <v>8</v>
      </c>
      <c r="BC66" s="68">
        <v>10</v>
      </c>
      <c r="BD66" s="68">
        <v>10</v>
      </c>
      <c r="BE66" s="68">
        <v>8</v>
      </c>
      <c r="BF66" s="68">
        <v>10</v>
      </c>
      <c r="BG66" s="118">
        <v>11</v>
      </c>
      <c r="BH66" s="68">
        <v>12</v>
      </c>
      <c r="BI66" s="135">
        <v>21</v>
      </c>
      <c r="BJ66" s="68">
        <v>23</v>
      </c>
      <c r="BK66" s="68">
        <v>16</v>
      </c>
      <c r="BL66" s="68">
        <v>10</v>
      </c>
      <c r="BM66" s="68">
        <v>12</v>
      </c>
      <c r="BN66" s="68">
        <v>12</v>
      </c>
      <c r="BO66" s="68">
        <v>15</v>
      </c>
      <c r="BP66" s="68">
        <v>8</v>
      </c>
      <c r="BQ66" s="68">
        <v>12</v>
      </c>
      <c r="BR66" s="217">
        <v>24</v>
      </c>
      <c r="BS66" s="68">
        <v>20</v>
      </c>
      <c r="BT66" s="68">
        <v>13</v>
      </c>
      <c r="BU66" s="68">
        <v>12</v>
      </c>
      <c r="BV66" s="68">
        <v>11</v>
      </c>
      <c r="BW66" s="68">
        <v>13</v>
      </c>
      <c r="BX66" s="68">
        <v>11</v>
      </c>
      <c r="BY66" s="68">
        <v>11</v>
      </c>
      <c r="BZ66" s="68">
        <v>12</v>
      </c>
      <c r="CA66" s="68">
        <v>12</v>
      </c>
      <c r="CB66" s="148">
        <f>(2.71828^(-8.3291+4.4859*K66-2.1583*L66))/(1+(2.71828^(-8.3291+4.4859*K66-2.1583*L66)))</f>
        <v>0.97006101982338722</v>
      </c>
      <c r="CC66" s="107" t="s">
        <v>781</v>
      </c>
      <c r="CD66" s="86" t="s">
        <v>53</v>
      </c>
      <c r="CE66" s="86" t="s">
        <v>2</v>
      </c>
      <c r="CF66" s="86" t="s">
        <v>227</v>
      </c>
      <c r="CG66" s="86"/>
      <c r="CH66" s="59">
        <f>COUNTIF($M66,"=13")+COUNTIF($N66,"=24")+COUNTIF($O66,"=14")+COUNTIF($P66,"=11")+COUNTIF($Q66,"=11")+COUNTIF($R66,"=14")+COUNTIF($S66,"=12")+COUNTIF($T66,"=12")+COUNTIF($U66,"=12")+COUNTIF($V66,"=13")+COUNTIF($W66,"=13")+COUNTIF($X66,"=16")</f>
        <v>11</v>
      </c>
      <c r="CI66" s="59">
        <f>COUNTIF($Y66,"=18")+COUNTIF($Z66,"=9")+COUNTIF($AA66,"=10")+COUNTIF($AB66,"=11")+COUNTIF($AC66,"=11")+COUNTIF($AD66,"=25")+COUNTIF($AE66,"=15")+COUNTIF($AF66,"=19")+COUNTIF($AG66,"=31")+COUNTIF($AH66,"=15")+COUNTIF($AI66,"=15")+COUNTIF($AJ66,"=17")+COUNTIF($AK66,"=17")</f>
        <v>9</v>
      </c>
      <c r="CJ66" s="59">
        <f>COUNTIF($AL66,"=11")+COUNTIF($AM66,"=11")+COUNTIF($AN66,"=19")+COUNTIF($AO66,"=23")+COUNTIF($AP66,"=15")+COUNTIF($AQ66,"=15")+COUNTIF($AR66,"=19")+COUNTIF($AS66,"=17")+COUNTIF($AV66,"=12")+COUNTIF($AW66,"=12")</f>
        <v>9</v>
      </c>
      <c r="CK66" s="59">
        <f>COUNTIF($AX66,"=11")+COUNTIF($AY66,"=9")+COUNTIF($AZ66,"=15")+COUNTIF($BA66,"=16")+COUNTIF($BB66,"=8")+COUNTIF($BC66,"=10")+COUNTIF($BD66,"=10")+COUNTIF($BE66,"=8")+COUNTIF($BF66,"=10")+COUNTIF($BG66,"=11")</f>
        <v>10</v>
      </c>
      <c r="CL66" s="59">
        <f>COUNTIF($BH66,"=12")+COUNTIF($BI66,"=21")+COUNTIF($BJ66,"=23")+COUNTIF($BK66,"=16")+COUNTIF($BL66,"=10")+COUNTIF($BM66,"=12")+COUNTIF($BN66,"=12")+COUNTIF($BO66,"=15")+COUNTIF($BP66,"=8")+COUNTIF($BQ66,"=12")+COUNTIF($BR66,"=24")+COUNTIF($BS66,"=20")+COUNTIF($BT66,"=13")</f>
        <v>13</v>
      </c>
      <c r="CM66" s="59">
        <f>COUNTIF($BU66,"=12")+COUNTIF($BV66,"=11")+COUNTIF($BW66,"=13")+COUNTIF($BX66,"=11")+COUNTIF($BY66,"=11")+COUNTIF($BZ66,"=12")+COUNTIF($CA66,"=11")</f>
        <v>6</v>
      </c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6"/>
      <c r="EG66" s="86"/>
      <c r="EH66" s="86"/>
      <c r="EI66" s="86"/>
      <c r="EJ66" s="86"/>
      <c r="EK66" s="47"/>
      <c r="EL66" s="47"/>
    </row>
    <row r="67" spans="1:16384" x14ac:dyDescent="0.25">
      <c r="A67" s="167" t="s">
        <v>939</v>
      </c>
      <c r="B67" s="145" t="s">
        <v>452</v>
      </c>
      <c r="C67" s="86" t="s">
        <v>2</v>
      </c>
      <c r="D67" s="138" t="s">
        <v>75</v>
      </c>
      <c r="E67" s="29" t="s">
        <v>23</v>
      </c>
      <c r="F67" s="10" t="s">
        <v>207</v>
      </c>
      <c r="G67" s="7">
        <v>41504.945138888892</v>
      </c>
      <c r="H67" s="88" t="s">
        <v>932</v>
      </c>
      <c r="I67" s="88" t="s">
        <v>907</v>
      </c>
      <c r="J67" s="87">
        <v>41277.888888888891</v>
      </c>
      <c r="K67" s="141">
        <f>+COUNTIF($Y67,"&gt;=18")+COUNTIF($AG67,"&gt;=31")+COUNTIF($AP67,"&lt;=15")+COUNTIF($AR67,"&gt;=19")+COUNTIF($BG67,"&gt;=11")+COUNTIF($BI67,"&lt;=21")+COUNTIF($BK67,"&gt;=17")+COUNTIF($BR67,"&gt;=24")+COUNTIF($CA67,"&lt;=11")</f>
        <v>6</v>
      </c>
      <c r="L67" s="142">
        <f>65-(+CH67+CI67+CJ67+CK67+CL67+CM67)</f>
        <v>7</v>
      </c>
      <c r="M67" s="28">
        <v>13</v>
      </c>
      <c r="N67" s="28">
        <v>24</v>
      </c>
      <c r="O67" s="28">
        <v>14</v>
      </c>
      <c r="P67" s="129">
        <v>12</v>
      </c>
      <c r="Q67" s="28">
        <v>11</v>
      </c>
      <c r="R67" s="28">
        <v>14</v>
      </c>
      <c r="S67" s="28">
        <v>12</v>
      </c>
      <c r="T67" s="28">
        <v>12</v>
      </c>
      <c r="U67" s="28">
        <v>12</v>
      </c>
      <c r="V67" s="28">
        <v>13</v>
      </c>
      <c r="W67" s="28">
        <v>13</v>
      </c>
      <c r="X67" s="28">
        <v>16</v>
      </c>
      <c r="Y67" s="131">
        <v>20</v>
      </c>
      <c r="Z67" s="6">
        <v>9</v>
      </c>
      <c r="AA67" s="6">
        <v>10</v>
      </c>
      <c r="AB67" s="28">
        <v>11</v>
      </c>
      <c r="AC67" s="28">
        <v>11</v>
      </c>
      <c r="AD67" s="28">
        <v>25</v>
      </c>
      <c r="AE67" s="28">
        <v>15</v>
      </c>
      <c r="AF67" s="28">
        <v>19</v>
      </c>
      <c r="AG67" s="28">
        <v>30</v>
      </c>
      <c r="AH67" s="28">
        <v>15</v>
      </c>
      <c r="AI67" s="6">
        <v>15</v>
      </c>
      <c r="AJ67" s="205">
        <v>16</v>
      </c>
      <c r="AK67" s="6">
        <v>17</v>
      </c>
      <c r="AL67" s="28">
        <v>11</v>
      </c>
      <c r="AM67" s="28">
        <v>11</v>
      </c>
      <c r="AN67" s="28">
        <v>19</v>
      </c>
      <c r="AO67" s="28">
        <v>23</v>
      </c>
      <c r="AP67" s="119">
        <v>15</v>
      </c>
      <c r="AQ67" s="28">
        <v>15</v>
      </c>
      <c r="AR67" s="28">
        <v>18</v>
      </c>
      <c r="AS67" s="28">
        <v>17</v>
      </c>
      <c r="AT67" s="6">
        <v>35</v>
      </c>
      <c r="AU67" s="28">
        <v>39</v>
      </c>
      <c r="AV67" s="28">
        <v>12</v>
      </c>
      <c r="AW67" s="28">
        <v>12</v>
      </c>
      <c r="AX67" s="28">
        <v>11</v>
      </c>
      <c r="AY67" s="28">
        <v>9</v>
      </c>
      <c r="AZ67" s="28">
        <v>15</v>
      </c>
      <c r="BA67" s="28">
        <v>16</v>
      </c>
      <c r="BB67" s="28">
        <v>8</v>
      </c>
      <c r="BC67" s="28">
        <v>10</v>
      </c>
      <c r="BD67" s="28">
        <v>10</v>
      </c>
      <c r="BE67" s="28">
        <v>8</v>
      </c>
      <c r="BF67" s="28">
        <v>10</v>
      </c>
      <c r="BG67" s="28">
        <v>10</v>
      </c>
      <c r="BH67" s="28">
        <v>12</v>
      </c>
      <c r="BI67" s="135">
        <v>21</v>
      </c>
      <c r="BJ67" s="28">
        <v>23</v>
      </c>
      <c r="BK67" s="142">
        <v>17</v>
      </c>
      <c r="BL67" s="28">
        <v>10</v>
      </c>
      <c r="BM67" s="28">
        <v>12</v>
      </c>
      <c r="BN67" s="28">
        <v>12</v>
      </c>
      <c r="BO67" s="28">
        <v>15</v>
      </c>
      <c r="BP67" s="28">
        <v>8</v>
      </c>
      <c r="BQ67" s="28">
        <v>12</v>
      </c>
      <c r="BR67" s="217">
        <v>24</v>
      </c>
      <c r="BS67" s="28">
        <v>20</v>
      </c>
      <c r="BT67" s="28">
        <v>13</v>
      </c>
      <c r="BU67" s="28">
        <v>12</v>
      </c>
      <c r="BV67" s="28">
        <v>11</v>
      </c>
      <c r="BW67" s="28">
        <v>13</v>
      </c>
      <c r="BX67" s="28">
        <v>11</v>
      </c>
      <c r="BY67" s="28">
        <v>11</v>
      </c>
      <c r="BZ67" s="28">
        <v>12</v>
      </c>
      <c r="CA67" s="119">
        <v>11</v>
      </c>
      <c r="CB67" s="148">
        <f>(2.71828^(-8.3291+4.4859*K67-2.1583*L67))/(1+(2.71828^(-8.3291+4.4859*K67-2.1583*L67)))</f>
        <v>0.97006101982338722</v>
      </c>
      <c r="CC67" s="107" t="s">
        <v>781</v>
      </c>
      <c r="CD67" s="86" t="s">
        <v>67</v>
      </c>
      <c r="CE67" s="14" t="s">
        <v>730</v>
      </c>
      <c r="CF67" s="86" t="s">
        <v>452</v>
      </c>
      <c r="CG67" s="15"/>
      <c r="CH67" s="59">
        <f>COUNTIF($M67,"=13")+COUNTIF($N67,"=24")+COUNTIF($O67,"=14")+COUNTIF($P67,"=11")+COUNTIF($Q67,"=11")+COUNTIF($R67,"=14")+COUNTIF($S67,"=12")+COUNTIF($T67,"=12")+COUNTIF($U67,"=12")+COUNTIF($V67,"=13")+COUNTIF($W67,"=13")+COUNTIF($X67,"=16")</f>
        <v>11</v>
      </c>
      <c r="CI67" s="59">
        <f>COUNTIF($Y67,"=18")+COUNTIF($Z67,"=9")+COUNTIF($AA67,"=10")+COUNTIF($AB67,"=11")+COUNTIF($AC67,"=11")+COUNTIF($AD67,"=25")+COUNTIF($AE67,"=15")+COUNTIF($AF67,"=19")+COUNTIF($AG67,"=31")+COUNTIF($AH67,"=15")+COUNTIF($AI67,"=15")+COUNTIF($AJ67,"=17")+COUNTIF($AK67,"=17")</f>
        <v>10</v>
      </c>
      <c r="CJ67" s="59">
        <f>COUNTIF($AL67,"=11")+COUNTIF($AM67,"=11")+COUNTIF($AN67,"=19")+COUNTIF($AO67,"=23")+COUNTIF($AP67,"=15")+COUNTIF($AQ67,"=15")+COUNTIF($AR67,"=19")+COUNTIF($AS67,"=17")+COUNTIF($AV67,"=12")+COUNTIF($AW67,"=12")</f>
        <v>9</v>
      </c>
      <c r="CK67" s="59">
        <f>COUNTIF($AX67,"=11")+COUNTIF($AY67,"=9")+COUNTIF($AZ67,"=15")+COUNTIF($BA67,"=16")+COUNTIF($BB67,"=8")+COUNTIF($BC67,"=10")+COUNTIF($BD67,"=10")+COUNTIF($BE67,"=8")+COUNTIF($BF67,"=10")+COUNTIF($BG67,"=11")</f>
        <v>9</v>
      </c>
      <c r="CL67" s="59">
        <f>COUNTIF($BH67,"=12")+COUNTIF($BI67,"=21")+COUNTIF($BJ67,"=23")+COUNTIF($BK67,"=16")+COUNTIF($BL67,"=10")+COUNTIF($BM67,"=12")+COUNTIF($BN67,"=12")+COUNTIF($BO67,"=15")+COUNTIF($BP67,"=8")+COUNTIF($BQ67,"=12")+COUNTIF($BR67,"=24")+COUNTIF($BS67,"=20")+COUNTIF($BT67,"=13")</f>
        <v>12</v>
      </c>
      <c r="CM67" s="59">
        <f>COUNTIF($BU67,"=12")+COUNTIF($BV67,"=11")+COUNTIF($BW67,"=13")+COUNTIF($BX67,"=11")+COUNTIF($BY67,"=11")+COUNTIF($BZ67,"=12")+COUNTIF($CA67,"=11")</f>
        <v>7</v>
      </c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  <c r="DK67" s="85"/>
      <c r="DL67" s="85"/>
      <c r="DM67" s="85"/>
      <c r="DN67" s="85"/>
      <c r="DO67" s="85"/>
      <c r="DP67" s="85"/>
      <c r="DQ67" s="85"/>
      <c r="DR67" s="85"/>
      <c r="DS67" s="85"/>
      <c r="DT67" s="85"/>
      <c r="DU67" s="85"/>
      <c r="DV67" s="85"/>
      <c r="DW67" s="85"/>
      <c r="DX67" s="85"/>
      <c r="DY67" s="85"/>
      <c r="DZ67" s="85"/>
      <c r="EA67" s="85"/>
      <c r="EB67" s="85"/>
      <c r="EC67" s="85"/>
      <c r="ED67" s="85"/>
      <c r="EE67" s="85"/>
      <c r="EF67" s="86"/>
      <c r="EG67" s="86"/>
      <c r="EH67" s="86"/>
      <c r="EI67" s="86"/>
      <c r="EJ67" s="86"/>
      <c r="EK67" s="47"/>
      <c r="EL67" s="47"/>
    </row>
    <row r="68" spans="1:16384" s="9" customFormat="1" ht="15.95" customHeight="1" x14ac:dyDescent="0.2">
      <c r="A68" s="167">
        <v>60472</v>
      </c>
      <c r="B68" s="12" t="s">
        <v>340</v>
      </c>
      <c r="C68" s="86" t="s">
        <v>2</v>
      </c>
      <c r="D68" s="122" t="s">
        <v>830</v>
      </c>
      <c r="E68" s="13" t="s">
        <v>96</v>
      </c>
      <c r="F68" s="91" t="s">
        <v>340</v>
      </c>
      <c r="G68" s="87">
        <v>41516.200694444444</v>
      </c>
      <c r="H68" s="88" t="s">
        <v>893</v>
      </c>
      <c r="I68" s="3" t="s">
        <v>919</v>
      </c>
      <c r="J68" s="87">
        <v>41277.888888888891</v>
      </c>
      <c r="K68" s="141">
        <f>+COUNTIF($Y68,"&gt;=18")+COUNTIF($AG68,"&gt;=31")+COUNTIF($AP68,"&lt;=15")+COUNTIF($AR68,"&gt;=19")+COUNTIF($BG68,"&gt;=11")+COUNTIF($BI68,"&lt;=21")+COUNTIF($BK68,"&gt;=17")+COUNTIF($BR68,"&gt;=24")+COUNTIF($CA68,"&lt;=11")</f>
        <v>6</v>
      </c>
      <c r="L68" s="142">
        <f>65-(+CH68+CI68+CJ68+CK68+CL68+CM68)</f>
        <v>7</v>
      </c>
      <c r="M68" s="28">
        <v>13</v>
      </c>
      <c r="N68" s="28">
        <v>24</v>
      </c>
      <c r="O68" s="129">
        <v>15</v>
      </c>
      <c r="P68" s="28">
        <v>11</v>
      </c>
      <c r="Q68" s="28">
        <v>11</v>
      </c>
      <c r="R68" s="28">
        <v>14</v>
      </c>
      <c r="S68" s="28">
        <v>12</v>
      </c>
      <c r="T68" s="28">
        <v>12</v>
      </c>
      <c r="U68" s="28">
        <v>12</v>
      </c>
      <c r="V68" s="28">
        <v>13</v>
      </c>
      <c r="W68" s="28">
        <v>13</v>
      </c>
      <c r="X68" s="28">
        <v>16</v>
      </c>
      <c r="Y68" s="28">
        <v>17</v>
      </c>
      <c r="Z68" s="6">
        <v>9</v>
      </c>
      <c r="AA68" s="6">
        <v>10</v>
      </c>
      <c r="AB68" s="28">
        <v>11</v>
      </c>
      <c r="AC68" s="28">
        <v>11</v>
      </c>
      <c r="AD68" s="28">
        <v>25</v>
      </c>
      <c r="AE68" s="28">
        <v>15</v>
      </c>
      <c r="AF68" s="28">
        <v>19</v>
      </c>
      <c r="AG68" s="118">
        <v>31</v>
      </c>
      <c r="AH68" s="6">
        <v>15</v>
      </c>
      <c r="AI68" s="6">
        <v>15</v>
      </c>
      <c r="AJ68" s="134">
        <v>16</v>
      </c>
      <c r="AK68" s="6">
        <v>17</v>
      </c>
      <c r="AL68" s="28">
        <v>11</v>
      </c>
      <c r="AM68" s="28">
        <v>11</v>
      </c>
      <c r="AN68" s="28">
        <v>19</v>
      </c>
      <c r="AO68" s="28">
        <v>23</v>
      </c>
      <c r="AP68" s="119">
        <v>15</v>
      </c>
      <c r="AQ68" s="28">
        <v>15</v>
      </c>
      <c r="AR68" s="131">
        <v>20</v>
      </c>
      <c r="AS68" s="28">
        <v>17</v>
      </c>
      <c r="AT68" s="6">
        <v>38</v>
      </c>
      <c r="AU68" s="6">
        <v>38</v>
      </c>
      <c r="AV68" s="28">
        <v>12</v>
      </c>
      <c r="AW68" s="28">
        <v>12</v>
      </c>
      <c r="AX68" s="28">
        <v>11</v>
      </c>
      <c r="AY68" s="28">
        <v>9</v>
      </c>
      <c r="AZ68" s="28">
        <v>15</v>
      </c>
      <c r="BA68" s="28">
        <v>16</v>
      </c>
      <c r="BB68" s="28">
        <v>8</v>
      </c>
      <c r="BC68" s="28">
        <v>10</v>
      </c>
      <c r="BD68" s="28">
        <v>10</v>
      </c>
      <c r="BE68" s="28">
        <v>8</v>
      </c>
      <c r="BF68" s="28">
        <v>10</v>
      </c>
      <c r="BG68" s="28">
        <v>10</v>
      </c>
      <c r="BH68" s="28">
        <v>12</v>
      </c>
      <c r="BI68" s="28">
        <v>23</v>
      </c>
      <c r="BJ68" s="28">
        <v>23</v>
      </c>
      <c r="BK68" s="118">
        <v>17</v>
      </c>
      <c r="BL68" s="28">
        <v>10</v>
      </c>
      <c r="BM68" s="28">
        <v>12</v>
      </c>
      <c r="BN68" s="28">
        <v>12</v>
      </c>
      <c r="BO68" s="28">
        <v>15</v>
      </c>
      <c r="BP68" s="28">
        <v>8</v>
      </c>
      <c r="BQ68" s="28">
        <v>12</v>
      </c>
      <c r="BR68" s="131">
        <v>24</v>
      </c>
      <c r="BS68" s="28">
        <v>20</v>
      </c>
      <c r="BT68" s="28">
        <v>13</v>
      </c>
      <c r="BU68" s="28">
        <v>12</v>
      </c>
      <c r="BV68" s="28">
        <v>11</v>
      </c>
      <c r="BW68" s="28">
        <v>13</v>
      </c>
      <c r="BX68" s="28">
        <v>11</v>
      </c>
      <c r="BY68" s="28">
        <v>11</v>
      </c>
      <c r="BZ68" s="28">
        <v>12</v>
      </c>
      <c r="CA68" s="119">
        <v>11</v>
      </c>
      <c r="CB68" s="148">
        <f>(2.71828^(-8.3291+4.4859*K68-2.1583*L68))/(1+(2.71828^(-8.3291+4.4859*K68-2.1583*L68)))</f>
        <v>0.97006101982338722</v>
      </c>
      <c r="CC68" s="107" t="s">
        <v>781</v>
      </c>
      <c r="CD68" s="209" t="s">
        <v>67</v>
      </c>
      <c r="CE68" s="14" t="s">
        <v>665</v>
      </c>
      <c r="CF68" s="86" t="s">
        <v>50</v>
      </c>
      <c r="CG68" s="39"/>
      <c r="CH68" s="59">
        <f>COUNTIF($M68,"=13")+COUNTIF($N68,"=24")+COUNTIF($O68,"=14")+COUNTIF($P68,"=11")+COUNTIF($Q68,"=11")+COUNTIF($R68,"=14")+COUNTIF($S68,"=12")+COUNTIF($T68,"=12")+COUNTIF($U68,"=12")+COUNTIF($V68,"=13")+COUNTIF($W68,"=13")+COUNTIF($X68,"=16")</f>
        <v>11</v>
      </c>
      <c r="CI68" s="59">
        <f>COUNTIF($Y68,"=18")+COUNTIF($Z68,"=9")+COUNTIF($AA68,"=10")+COUNTIF($AB68,"=11")+COUNTIF($AC68,"=11")+COUNTIF($AD68,"=25")+COUNTIF($AE68,"=15")+COUNTIF($AF68,"=19")+COUNTIF($AG68,"=31")+COUNTIF($AH68,"=15")+COUNTIF($AI68,"=15")+COUNTIF($AJ68,"=17")+COUNTIF($AK68,"=17")</f>
        <v>11</v>
      </c>
      <c r="CJ68" s="59">
        <f>COUNTIF($AL68,"=11")+COUNTIF($AM68,"=11")+COUNTIF($AN68,"=19")+COUNTIF($AO68,"=23")+COUNTIF($AP68,"=15")+COUNTIF($AQ68,"=15")+COUNTIF($AR68,"=19")+COUNTIF($AS68,"=17")+COUNTIF($AV68,"=12")+COUNTIF($AW68,"=12")</f>
        <v>9</v>
      </c>
      <c r="CK68" s="59">
        <f>COUNTIF($AX68,"=11")+COUNTIF($AY68,"=9")+COUNTIF($AZ68,"=15")+COUNTIF($BA68,"=16")+COUNTIF($BB68,"=8")+COUNTIF($BC68,"=10")+COUNTIF($BD68,"=10")+COUNTIF($BE68,"=8")+COUNTIF($BF68,"=10")+COUNTIF($BG68,"=11")</f>
        <v>9</v>
      </c>
      <c r="CL68" s="59">
        <f>COUNTIF($BH68,"=12")+COUNTIF($BI68,"=21")+COUNTIF($BJ68,"=23")+COUNTIF($BK68,"=16")+COUNTIF($BL68,"=10")+COUNTIF($BM68,"=12")+COUNTIF($BN68,"=12")+COUNTIF($BO68,"=15")+COUNTIF($BP68,"=8")+COUNTIF($BQ68,"=12")+COUNTIF($BR68,"=24")+COUNTIF($BS68,"=20")+COUNTIF($BT68,"=13")</f>
        <v>11</v>
      </c>
      <c r="CM68" s="59">
        <f>COUNTIF($BU68,"=12")+COUNTIF($BV68,"=11")+COUNTIF($BW68,"=13")+COUNTIF($BX68,"=11")+COUNTIF($BY68,"=11")+COUNTIF($BZ68,"=12")+COUNTIF($CA68,"=11")</f>
        <v>7</v>
      </c>
      <c r="CN68" s="86"/>
      <c r="CO68" s="86"/>
      <c r="CP68" s="86"/>
      <c r="CQ68" s="86"/>
      <c r="CR68" s="86"/>
      <c r="CS68" s="86"/>
      <c r="CT68" s="86"/>
      <c r="CU68" s="86"/>
      <c r="CV68" s="86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F68" s="86"/>
      <c r="EG68" s="86"/>
      <c r="EH68" s="86"/>
      <c r="EI68" s="86"/>
      <c r="EJ68" s="86"/>
      <c r="EK68" s="47"/>
      <c r="EL68" s="47"/>
    </row>
    <row r="69" spans="1:16384" x14ac:dyDescent="0.25">
      <c r="A69" s="163" t="s">
        <v>938</v>
      </c>
      <c r="B69" s="49" t="s">
        <v>429</v>
      </c>
      <c r="C69" s="86" t="s">
        <v>2</v>
      </c>
      <c r="D69" s="122" t="s">
        <v>833</v>
      </c>
      <c r="E69" s="49"/>
      <c r="F69" s="64" t="s">
        <v>138</v>
      </c>
      <c r="G69" s="75">
        <v>43961</v>
      </c>
      <c r="H69" s="88" t="s">
        <v>887</v>
      </c>
      <c r="I69" s="3" t="s">
        <v>913</v>
      </c>
      <c r="J69" s="87">
        <v>41277.888888888891</v>
      </c>
      <c r="K69" s="141">
        <f>+COUNTIF($Y69,"&gt;=18")+COUNTIF($AG69,"&gt;=31")+COUNTIF($AP69,"&lt;=15")+COUNTIF($AR69,"&gt;=19")+COUNTIF($BG69,"&gt;=11")+COUNTIF($BI69,"&lt;=21")+COUNTIF($BK69,"&gt;=17")+COUNTIF($BR69,"&gt;=24")+COUNTIF($CA69,"&lt;=11")</f>
        <v>6</v>
      </c>
      <c r="L69" s="142">
        <f>65-(+CH69+CI69+CJ69+CK69+CL69+CM69)</f>
        <v>7</v>
      </c>
      <c r="M69" s="159">
        <v>13</v>
      </c>
      <c r="N69" s="159">
        <v>24</v>
      </c>
      <c r="O69" s="159">
        <v>14</v>
      </c>
      <c r="P69" s="89">
        <v>11</v>
      </c>
      <c r="Q69" s="34">
        <v>11</v>
      </c>
      <c r="R69" s="34">
        <v>14</v>
      </c>
      <c r="S69" s="159">
        <v>12</v>
      </c>
      <c r="T69" s="159">
        <v>12</v>
      </c>
      <c r="U69" s="159">
        <v>12</v>
      </c>
      <c r="V69" s="159">
        <v>13</v>
      </c>
      <c r="W69" s="159">
        <v>13</v>
      </c>
      <c r="X69" s="6">
        <v>16</v>
      </c>
      <c r="Y69" s="133">
        <v>18</v>
      </c>
      <c r="Z69" s="34">
        <v>9</v>
      </c>
      <c r="AA69" s="34">
        <v>10</v>
      </c>
      <c r="AB69" s="159">
        <v>11</v>
      </c>
      <c r="AC69" s="159">
        <v>11</v>
      </c>
      <c r="AD69" s="159">
        <v>25</v>
      </c>
      <c r="AE69" s="159">
        <v>15</v>
      </c>
      <c r="AF69" s="159">
        <v>19</v>
      </c>
      <c r="AG69" s="159">
        <v>30</v>
      </c>
      <c r="AH69" s="6">
        <v>15</v>
      </c>
      <c r="AI69" s="6">
        <v>15</v>
      </c>
      <c r="AJ69" s="205">
        <v>16</v>
      </c>
      <c r="AK69" s="6">
        <v>17</v>
      </c>
      <c r="AL69" s="133">
        <v>12</v>
      </c>
      <c r="AM69" s="159">
        <v>11</v>
      </c>
      <c r="AN69" s="43">
        <v>19</v>
      </c>
      <c r="AO69" s="43">
        <v>23</v>
      </c>
      <c r="AP69" s="119">
        <v>15</v>
      </c>
      <c r="AQ69" s="89">
        <v>15</v>
      </c>
      <c r="AR69" s="89">
        <v>18</v>
      </c>
      <c r="AS69" s="118">
        <v>18</v>
      </c>
      <c r="AT69" s="6">
        <v>36</v>
      </c>
      <c r="AU69" s="6">
        <v>39</v>
      </c>
      <c r="AV69" s="89">
        <v>12</v>
      </c>
      <c r="AW69" s="89">
        <v>12</v>
      </c>
      <c r="AX69" s="89">
        <v>11</v>
      </c>
      <c r="AY69" s="89">
        <v>9</v>
      </c>
      <c r="AZ69" s="43">
        <v>15</v>
      </c>
      <c r="BA69" s="43">
        <v>16</v>
      </c>
      <c r="BB69" s="159">
        <v>8</v>
      </c>
      <c r="BC69" s="159">
        <v>10</v>
      </c>
      <c r="BD69" s="159">
        <v>10</v>
      </c>
      <c r="BE69" s="159">
        <v>8</v>
      </c>
      <c r="BF69" s="159">
        <v>10</v>
      </c>
      <c r="BG69" s="159">
        <v>10</v>
      </c>
      <c r="BH69" s="159">
        <v>12</v>
      </c>
      <c r="BI69" s="135">
        <v>21</v>
      </c>
      <c r="BJ69" s="34">
        <v>23</v>
      </c>
      <c r="BK69" s="133">
        <v>17</v>
      </c>
      <c r="BL69" s="159">
        <v>10</v>
      </c>
      <c r="BM69" s="159">
        <v>12</v>
      </c>
      <c r="BN69" s="159">
        <v>12</v>
      </c>
      <c r="BO69" s="159">
        <v>15</v>
      </c>
      <c r="BP69" s="159">
        <v>8</v>
      </c>
      <c r="BQ69" s="159">
        <v>12</v>
      </c>
      <c r="BR69" s="161">
        <v>24</v>
      </c>
      <c r="BS69" s="159">
        <v>20</v>
      </c>
      <c r="BT69" s="159">
        <v>13</v>
      </c>
      <c r="BU69" s="159">
        <v>12</v>
      </c>
      <c r="BV69" s="159">
        <v>11</v>
      </c>
      <c r="BW69" s="159">
        <v>13</v>
      </c>
      <c r="BX69" s="159">
        <v>11</v>
      </c>
      <c r="BY69" s="159">
        <v>11</v>
      </c>
      <c r="BZ69" s="159">
        <v>12</v>
      </c>
      <c r="CA69" s="119">
        <v>11</v>
      </c>
      <c r="CB69" s="148">
        <f>(2.71828^(-8.3291+4.4859*K69-2.1583*L69))/(1+(2.71828^(-8.3291+4.4859*K69-2.1583*L69)))</f>
        <v>0.97006101982338722</v>
      </c>
      <c r="CC69" s="107" t="s">
        <v>781</v>
      </c>
      <c r="CD69" s="86"/>
      <c r="CE69" s="86"/>
      <c r="CF69" s="86"/>
      <c r="CG69" s="86"/>
      <c r="CH69" s="59">
        <f>COUNTIF($M69,"=13")+COUNTIF($N69,"=24")+COUNTIF($O69,"=14")+COUNTIF($P69,"=11")+COUNTIF($Q69,"=11")+COUNTIF($R69,"=14")+COUNTIF($S69,"=12")+COUNTIF($T69,"=12")+COUNTIF($U69,"=12")+COUNTIF($V69,"=13")+COUNTIF($W69,"=13")+COUNTIF($X69,"=16")</f>
        <v>12</v>
      </c>
      <c r="CI69" s="59">
        <f>COUNTIF($Y69,"=18")+COUNTIF($Z69,"=9")+COUNTIF($AA69,"=10")+COUNTIF($AB69,"=11")+COUNTIF($AC69,"=11")+COUNTIF($AD69,"=25")+COUNTIF($AE69,"=15")+COUNTIF($AF69,"=19")+COUNTIF($AG69,"=31")+COUNTIF($AH69,"=15")+COUNTIF($AI69,"=15")+COUNTIF($AJ69,"=17")+COUNTIF($AK69,"=17")</f>
        <v>11</v>
      </c>
      <c r="CJ69" s="59">
        <f>COUNTIF($AL69,"=11")+COUNTIF($AM69,"=11")+COUNTIF($AN69,"=19")+COUNTIF($AO69,"=23")+COUNTIF($AP69,"=15")+COUNTIF($AQ69,"=15")+COUNTIF($AR69,"=19")+COUNTIF($AS69,"=17")+COUNTIF($AV69,"=12")+COUNTIF($AW69,"=12")</f>
        <v>7</v>
      </c>
      <c r="CK69" s="59">
        <f>COUNTIF($AX69,"=11")+COUNTIF($AY69,"=9")+COUNTIF($AZ69,"=15")+COUNTIF($BA69,"=16")+COUNTIF($BB69,"=8")+COUNTIF($BC69,"=10")+COUNTIF($BD69,"=10")+COUNTIF($BE69,"=8")+COUNTIF($BF69,"=10")+COUNTIF($BG69,"=11")</f>
        <v>9</v>
      </c>
      <c r="CL69" s="59">
        <f>COUNTIF($BH69,"=12")+COUNTIF($BI69,"=21")+COUNTIF($BJ69,"=23")+COUNTIF($BK69,"=16")+COUNTIF($BL69,"=10")+COUNTIF($BM69,"=12")+COUNTIF($BN69,"=12")+COUNTIF($BO69,"=15")+COUNTIF($BP69,"=8")+COUNTIF($BQ69,"=12")+COUNTIF($BR69,"=24")+COUNTIF($BS69,"=20")+COUNTIF($BT69,"=13")</f>
        <v>12</v>
      </c>
      <c r="CM69" s="59">
        <f>COUNTIF($BU69,"=12")+COUNTIF($BV69,"=11")+COUNTIF($BW69,"=13")+COUNTIF($BX69,"=11")+COUNTIF($BY69,"=11")+COUNTIF($BZ69,"=12")+COUNTIF($CA69,"=11")</f>
        <v>7</v>
      </c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6"/>
      <c r="EB69" s="86"/>
      <c r="EC69" s="86"/>
      <c r="ED69" s="86"/>
      <c r="EE69" s="86"/>
      <c r="EF69" s="85"/>
      <c r="EG69" s="85"/>
      <c r="EH69" s="85"/>
      <c r="EI69" s="85"/>
      <c r="EJ69" s="85"/>
      <c r="EK69" s="86"/>
      <c r="EL69" s="86"/>
    </row>
    <row r="70" spans="1:16384" x14ac:dyDescent="0.25">
      <c r="A70" s="174">
        <v>313674</v>
      </c>
      <c r="B70" s="38" t="s">
        <v>403</v>
      </c>
      <c r="C70" s="191" t="s">
        <v>2</v>
      </c>
      <c r="D70" s="138" t="s">
        <v>78</v>
      </c>
      <c r="E70" s="27" t="s">
        <v>23</v>
      </c>
      <c r="F70" s="27" t="s">
        <v>1085</v>
      </c>
      <c r="G70" s="87">
        <v>43961</v>
      </c>
      <c r="H70" s="88" t="s">
        <v>932</v>
      </c>
      <c r="I70" s="3" t="s">
        <v>414</v>
      </c>
      <c r="J70" s="63" t="s">
        <v>998</v>
      </c>
      <c r="K70" s="141">
        <f>+COUNTIF($Y70,"&gt;=18")+COUNTIF($AG70,"&gt;=31")+COUNTIF($AP70,"&lt;=15")+COUNTIF($AR70,"&gt;=19")+COUNTIF($BG70,"&gt;=11")+COUNTIF($BI70,"&lt;=21")+COUNTIF($BK70,"&gt;=17")+COUNTIF($BR70,"&gt;=24")+COUNTIF($CA70,"&lt;=11")</f>
        <v>7</v>
      </c>
      <c r="L70" s="142">
        <f>65-(+CH70+CI70+CJ70+CK70+CL70+CM70)</f>
        <v>10</v>
      </c>
      <c r="M70" s="207">
        <v>13</v>
      </c>
      <c r="N70" s="207">
        <v>24</v>
      </c>
      <c r="O70" s="207">
        <v>14</v>
      </c>
      <c r="P70" s="247">
        <v>10</v>
      </c>
      <c r="Q70" s="208">
        <v>11</v>
      </c>
      <c r="R70" s="208">
        <v>14</v>
      </c>
      <c r="S70" s="207">
        <v>12</v>
      </c>
      <c r="T70" s="207">
        <v>12</v>
      </c>
      <c r="U70" s="130">
        <v>13</v>
      </c>
      <c r="V70" s="207">
        <v>13</v>
      </c>
      <c r="W70" s="207">
        <v>13</v>
      </c>
      <c r="X70" s="207">
        <v>16</v>
      </c>
      <c r="Y70" s="133">
        <v>18</v>
      </c>
      <c r="Z70" s="208">
        <v>9</v>
      </c>
      <c r="AA70" s="208">
        <v>10</v>
      </c>
      <c r="AB70" s="207">
        <v>11</v>
      </c>
      <c r="AC70" s="207">
        <v>11</v>
      </c>
      <c r="AD70" s="207">
        <v>25</v>
      </c>
      <c r="AE70" s="207">
        <v>15</v>
      </c>
      <c r="AF70" s="207">
        <v>19</v>
      </c>
      <c r="AG70" s="238">
        <v>31</v>
      </c>
      <c r="AH70" s="208">
        <v>14</v>
      </c>
      <c r="AI70" s="208">
        <v>15</v>
      </c>
      <c r="AJ70" s="205">
        <v>16</v>
      </c>
      <c r="AK70" s="208">
        <v>17</v>
      </c>
      <c r="AL70" s="207">
        <v>11</v>
      </c>
      <c r="AM70" s="207">
        <v>11</v>
      </c>
      <c r="AN70" s="208">
        <v>19</v>
      </c>
      <c r="AO70" s="208">
        <v>23</v>
      </c>
      <c r="AP70" s="207">
        <v>16</v>
      </c>
      <c r="AQ70" s="207">
        <v>15</v>
      </c>
      <c r="AR70" s="131">
        <v>20</v>
      </c>
      <c r="AS70" s="207">
        <v>16</v>
      </c>
      <c r="AT70" s="208">
        <v>38</v>
      </c>
      <c r="AU70" s="208">
        <v>39</v>
      </c>
      <c r="AV70" s="207">
        <v>12</v>
      </c>
      <c r="AW70" s="207">
        <v>12</v>
      </c>
      <c r="AX70" s="207">
        <v>11</v>
      </c>
      <c r="AY70" s="207">
        <v>9</v>
      </c>
      <c r="AZ70" s="208">
        <v>15</v>
      </c>
      <c r="BA70" s="208">
        <v>16</v>
      </c>
      <c r="BB70" s="207">
        <v>8</v>
      </c>
      <c r="BC70" s="207">
        <v>10</v>
      </c>
      <c r="BD70" s="207">
        <v>10</v>
      </c>
      <c r="BE70" s="207">
        <v>8</v>
      </c>
      <c r="BF70" s="207">
        <v>10</v>
      </c>
      <c r="BG70" s="118">
        <v>11</v>
      </c>
      <c r="BH70" s="207">
        <v>12</v>
      </c>
      <c r="BI70" s="135">
        <v>21</v>
      </c>
      <c r="BJ70" s="208">
        <v>23</v>
      </c>
      <c r="BK70" s="142">
        <v>17</v>
      </c>
      <c r="BL70" s="207">
        <v>10</v>
      </c>
      <c r="BM70" s="207">
        <v>12</v>
      </c>
      <c r="BN70" s="207">
        <v>12</v>
      </c>
      <c r="BO70" s="207">
        <v>15</v>
      </c>
      <c r="BP70" s="207">
        <v>8</v>
      </c>
      <c r="BQ70" s="207">
        <v>12</v>
      </c>
      <c r="BR70" s="207">
        <v>22</v>
      </c>
      <c r="BS70" s="207">
        <v>20</v>
      </c>
      <c r="BT70" s="188">
        <v>14</v>
      </c>
      <c r="BU70" s="207">
        <v>12</v>
      </c>
      <c r="BV70" s="207">
        <v>11</v>
      </c>
      <c r="BW70" s="207">
        <v>13</v>
      </c>
      <c r="BX70" s="207">
        <v>11</v>
      </c>
      <c r="BY70" s="207">
        <v>11</v>
      </c>
      <c r="BZ70" s="207">
        <v>12</v>
      </c>
      <c r="CA70" s="119">
        <v>11</v>
      </c>
      <c r="CB70" s="148">
        <f>(2.71828^(-8.3291+4.4859*K70-2.1583*L70))/(1+(2.71828^(-8.3291+4.4859*K70-2.1583*L70)))</f>
        <v>0.81595801616816432</v>
      </c>
      <c r="CC70" s="200"/>
      <c r="CD70" s="38" t="s">
        <v>403</v>
      </c>
      <c r="CE70" s="27" t="s">
        <v>1086</v>
      </c>
      <c r="CF70" s="59"/>
      <c r="CG70" s="59"/>
      <c r="CH70" s="59">
        <f>COUNTIF($M70,"=13")+COUNTIF($N70,"=24")+COUNTIF($O70,"=14")+COUNTIF($P70,"=11")+COUNTIF($Q70,"=11")+COUNTIF($R70,"=14")+COUNTIF($S70,"=12")+COUNTIF($T70,"=12")+COUNTIF($U70,"=12")+COUNTIF($V70,"=13")+COUNTIF($W70,"=13")+COUNTIF($X70,"=16")</f>
        <v>10</v>
      </c>
      <c r="CI70" s="59">
        <f>COUNTIF($Y70,"=18")+COUNTIF($Z70,"=9")+COUNTIF($AA70,"=10")+COUNTIF($AB70,"=11")+COUNTIF($AC70,"=11")+COUNTIF($AD70,"=25")+COUNTIF($AE70,"=15")+COUNTIF($AF70,"=19")+COUNTIF($AG70,"=31")+COUNTIF($AH70,"=15")+COUNTIF($AI70,"=15")+COUNTIF($AJ70,"=17")+COUNTIF($AK70,"=17")</f>
        <v>11</v>
      </c>
      <c r="CJ70" s="59">
        <f>COUNTIF($AL70,"=11")+COUNTIF($AM70,"=11")+COUNTIF($AN70,"=19")+COUNTIF($AO70,"=23")+COUNTIF($AP70,"=15")+COUNTIF($AQ70,"=15")+COUNTIF($AR70,"=19")+COUNTIF($AS70,"=17")+COUNTIF($AV70,"=12")+COUNTIF($AW70,"=12")</f>
        <v>7</v>
      </c>
      <c r="CK70" s="59">
        <f>COUNTIF($AX70,"=11")+COUNTIF($AY70,"=9")+COUNTIF($AZ70,"=15")+COUNTIF($BA70,"=16")+COUNTIF($BB70,"=8")+COUNTIF($BC70,"=10")+COUNTIF($BD70,"=10")+COUNTIF($BE70,"=8")+COUNTIF($BF70,"=10")+COUNTIF($BG70,"=11")</f>
        <v>10</v>
      </c>
      <c r="CL70" s="59">
        <f>COUNTIF($BH70,"=12")+COUNTIF($BI70,"=21")+COUNTIF($BJ70,"=23")+COUNTIF($BK70,"=16")+COUNTIF($BL70,"=10")+COUNTIF($BM70,"=12")+COUNTIF($BN70,"=12")+COUNTIF($BO70,"=15")+COUNTIF($BP70,"=8")+COUNTIF($BQ70,"=12")+COUNTIF($BR70,"=24")+COUNTIF($BS70,"=20")+COUNTIF($BT70,"=13")</f>
        <v>10</v>
      </c>
      <c r="CM70" s="59">
        <f>COUNTIF($BU70,"=12")+COUNTIF($BV70,"=11")+COUNTIF($BW70,"=13")+COUNTIF($BX70,"=11")+COUNTIF($BY70,"=11")+COUNTIF($BZ70,"=12")+COUNTIF($CA70,"=11")</f>
        <v>7</v>
      </c>
      <c r="CN70" s="192">
        <v>34</v>
      </c>
      <c r="CO70" s="192">
        <v>15</v>
      </c>
      <c r="CP70" s="192">
        <v>9</v>
      </c>
      <c r="CQ70" s="192">
        <v>16</v>
      </c>
      <c r="CR70" s="192">
        <v>12</v>
      </c>
      <c r="CS70" s="192">
        <v>25</v>
      </c>
      <c r="CT70" s="192">
        <v>27</v>
      </c>
      <c r="CU70" s="192">
        <v>19</v>
      </c>
      <c r="CV70" s="192">
        <v>12</v>
      </c>
      <c r="CW70" s="192">
        <v>11</v>
      </c>
      <c r="CX70" s="192">
        <v>14</v>
      </c>
      <c r="CY70" s="192">
        <v>12</v>
      </c>
      <c r="CZ70" s="192">
        <v>11</v>
      </c>
      <c r="DA70" s="192">
        <v>9</v>
      </c>
      <c r="DB70" s="192">
        <v>13</v>
      </c>
      <c r="DC70" s="192">
        <v>12</v>
      </c>
      <c r="DD70" s="192">
        <v>11</v>
      </c>
      <c r="DE70" s="192">
        <v>11</v>
      </c>
      <c r="DF70" s="192">
        <v>11</v>
      </c>
      <c r="DG70" s="192">
        <v>29</v>
      </c>
      <c r="DH70" s="192">
        <v>12</v>
      </c>
      <c r="DI70" s="192">
        <v>13</v>
      </c>
      <c r="DJ70" s="192">
        <v>24</v>
      </c>
      <c r="DK70" s="192">
        <v>13</v>
      </c>
      <c r="DL70" s="192">
        <v>10</v>
      </c>
      <c r="DM70" s="192">
        <v>10</v>
      </c>
      <c r="DN70" s="192">
        <v>21</v>
      </c>
      <c r="DO70" s="192">
        <v>15</v>
      </c>
      <c r="DP70" s="192">
        <v>19</v>
      </c>
      <c r="DQ70" s="192">
        <v>13</v>
      </c>
      <c r="DR70" s="192">
        <v>25</v>
      </c>
      <c r="DS70" s="192">
        <v>17</v>
      </c>
      <c r="DT70" s="192">
        <v>12</v>
      </c>
      <c r="DU70" s="192">
        <v>16</v>
      </c>
      <c r="DV70" s="192">
        <v>24</v>
      </c>
      <c r="DW70" s="192">
        <v>12</v>
      </c>
      <c r="DX70" s="192">
        <v>23</v>
      </c>
      <c r="DY70" s="192">
        <v>18</v>
      </c>
      <c r="DZ70" s="192">
        <v>10</v>
      </c>
      <c r="EA70" s="192">
        <v>14</v>
      </c>
      <c r="EB70" s="192">
        <v>17</v>
      </c>
      <c r="EC70" s="192">
        <v>9</v>
      </c>
      <c r="ED70" s="192">
        <v>12</v>
      </c>
      <c r="EE70" s="192">
        <v>11</v>
      </c>
      <c r="EF70" s="9"/>
      <c r="EG70" s="9"/>
    </row>
    <row r="71" spans="1:16384" s="85" customFormat="1" x14ac:dyDescent="0.25">
      <c r="A71" s="237">
        <v>108037</v>
      </c>
      <c r="B71" s="146" t="s">
        <v>504</v>
      </c>
      <c r="C71" s="86" t="s">
        <v>2</v>
      </c>
      <c r="D71" s="138" t="s">
        <v>78</v>
      </c>
      <c r="E71" s="29" t="s">
        <v>96</v>
      </c>
      <c r="F71" s="91" t="s">
        <v>340</v>
      </c>
      <c r="G71" s="75">
        <v>41516.200694444444</v>
      </c>
      <c r="H71" s="88" t="s">
        <v>932</v>
      </c>
      <c r="I71" s="3" t="s">
        <v>414</v>
      </c>
      <c r="J71" s="87">
        <v>41277.888888888891</v>
      </c>
      <c r="K71" s="141">
        <f>+COUNTIF($Y71,"&gt;=18")+COUNTIF($AG71,"&gt;=31")+COUNTIF($AP71,"&lt;=15")+COUNTIF($AR71,"&gt;=19")+COUNTIF($BG71,"&gt;=11")+COUNTIF($BI71,"&lt;=21")+COUNTIF($BK71,"&gt;=17")+COUNTIF($BR71,"&gt;=24")+COUNTIF($CA71,"&lt;=11")</f>
        <v>6</v>
      </c>
      <c r="L71" s="142">
        <f>65-(+CH71+CI71+CJ71+CK71+CL71+CM71)</f>
        <v>8</v>
      </c>
      <c r="M71" s="48">
        <v>13</v>
      </c>
      <c r="N71" s="48">
        <v>24</v>
      </c>
      <c r="O71" s="187">
        <v>15</v>
      </c>
      <c r="P71" s="48">
        <v>11</v>
      </c>
      <c r="Q71" s="37">
        <v>11</v>
      </c>
      <c r="R71" s="37">
        <v>14</v>
      </c>
      <c r="S71" s="28">
        <v>12</v>
      </c>
      <c r="T71" s="28">
        <v>12</v>
      </c>
      <c r="U71" s="28">
        <v>12</v>
      </c>
      <c r="V71" s="28">
        <v>13</v>
      </c>
      <c r="W71" s="28">
        <v>13</v>
      </c>
      <c r="X71" s="28">
        <v>16</v>
      </c>
      <c r="Y71" s="28">
        <v>17</v>
      </c>
      <c r="Z71" s="36">
        <v>9</v>
      </c>
      <c r="AA71" s="36">
        <v>10</v>
      </c>
      <c r="AB71" s="28">
        <v>11</v>
      </c>
      <c r="AC71" s="28">
        <v>11</v>
      </c>
      <c r="AD71" s="28">
        <v>25</v>
      </c>
      <c r="AE71" s="28">
        <v>15</v>
      </c>
      <c r="AF71" s="28">
        <v>19</v>
      </c>
      <c r="AG71" s="238">
        <v>31</v>
      </c>
      <c r="AH71" s="36">
        <v>15</v>
      </c>
      <c r="AI71" s="36">
        <v>15</v>
      </c>
      <c r="AJ71" s="205">
        <v>16</v>
      </c>
      <c r="AK71" s="36">
        <v>17</v>
      </c>
      <c r="AL71" s="28">
        <v>11</v>
      </c>
      <c r="AM71" s="28">
        <v>11</v>
      </c>
      <c r="AN71" s="37">
        <v>19</v>
      </c>
      <c r="AO71" s="37">
        <v>23</v>
      </c>
      <c r="AP71" s="28">
        <v>16</v>
      </c>
      <c r="AQ71" s="28">
        <v>15</v>
      </c>
      <c r="AR71" s="131">
        <v>20</v>
      </c>
      <c r="AS71" s="28">
        <v>17</v>
      </c>
      <c r="AT71" s="36">
        <v>38</v>
      </c>
      <c r="AU71" s="36">
        <v>38</v>
      </c>
      <c r="AV71" s="28">
        <v>12</v>
      </c>
      <c r="AW71" s="28">
        <v>12</v>
      </c>
      <c r="AX71" s="28">
        <v>11</v>
      </c>
      <c r="AY71" s="28">
        <v>9</v>
      </c>
      <c r="AZ71" s="37">
        <v>15</v>
      </c>
      <c r="BA71" s="37">
        <v>16</v>
      </c>
      <c r="BB71" s="28">
        <v>8</v>
      </c>
      <c r="BC71" s="28">
        <v>10</v>
      </c>
      <c r="BD71" s="28">
        <v>10</v>
      </c>
      <c r="BE71" s="28">
        <v>8</v>
      </c>
      <c r="BF71" s="28">
        <v>10</v>
      </c>
      <c r="BG71" s="28">
        <v>10</v>
      </c>
      <c r="BH71" s="28">
        <v>12</v>
      </c>
      <c r="BI71" s="135">
        <v>21</v>
      </c>
      <c r="BJ71" s="37">
        <v>23</v>
      </c>
      <c r="BK71" s="142">
        <v>17</v>
      </c>
      <c r="BL71" s="28">
        <v>10</v>
      </c>
      <c r="BM71" s="28">
        <v>12</v>
      </c>
      <c r="BN71" s="28">
        <v>12</v>
      </c>
      <c r="BO71" s="28">
        <v>15</v>
      </c>
      <c r="BP71" s="28">
        <v>8</v>
      </c>
      <c r="BQ71" s="28">
        <v>12</v>
      </c>
      <c r="BR71" s="217">
        <v>24</v>
      </c>
      <c r="BS71" s="28">
        <v>20</v>
      </c>
      <c r="BT71" s="28">
        <v>13</v>
      </c>
      <c r="BU71" s="28">
        <v>12</v>
      </c>
      <c r="BV71" s="129">
        <v>12</v>
      </c>
      <c r="BW71" s="28">
        <v>13</v>
      </c>
      <c r="BX71" s="28">
        <v>11</v>
      </c>
      <c r="BY71" s="28">
        <v>11</v>
      </c>
      <c r="BZ71" s="28">
        <v>12</v>
      </c>
      <c r="CA71" s="119">
        <v>11</v>
      </c>
      <c r="CB71" s="148">
        <f>(2.71828^(-8.3291+4.4859*K71-2.1583*L71))/(1+(2.71828^(-8.3291+4.4859*K71-2.1583*L71)))</f>
        <v>0.789164920925992</v>
      </c>
      <c r="CC71" s="107" t="s">
        <v>781</v>
      </c>
      <c r="CD71" s="49" t="s">
        <v>53</v>
      </c>
      <c r="CE71" s="14" t="s">
        <v>2</v>
      </c>
      <c r="CF71" s="49" t="s">
        <v>50</v>
      </c>
      <c r="CG71" s="77"/>
      <c r="CH71" s="59">
        <f>COUNTIF($M71,"=13")+COUNTIF($N71,"=24")+COUNTIF($O71,"=14")+COUNTIF($P71,"=11")+COUNTIF($Q71,"=11")+COUNTIF($R71,"=14")+COUNTIF($S71,"=12")+COUNTIF($T71,"=12")+COUNTIF($U71,"=12")+COUNTIF($V71,"=13")+COUNTIF($W71,"=13")+COUNTIF($X71,"=16")</f>
        <v>11</v>
      </c>
      <c r="CI71" s="59">
        <f>COUNTIF($Y71,"=18")+COUNTIF($Z71,"=9")+COUNTIF($AA71,"=10")+COUNTIF($AB71,"=11")+COUNTIF($AC71,"=11")+COUNTIF($AD71,"=25")+COUNTIF($AE71,"=15")+COUNTIF($AF71,"=19")+COUNTIF($AG71,"=31")+COUNTIF($AH71,"=15")+COUNTIF($AI71,"=15")+COUNTIF($AJ71,"=17")+COUNTIF($AK71,"=17")</f>
        <v>11</v>
      </c>
      <c r="CJ71" s="59">
        <f>COUNTIF($AL71,"=11")+COUNTIF($AM71,"=11")+COUNTIF($AN71,"=19")+COUNTIF($AO71,"=23")+COUNTIF($AP71,"=15")+COUNTIF($AQ71,"=15")+COUNTIF($AR71,"=19")+COUNTIF($AS71,"=17")+COUNTIF($AV71,"=12")+COUNTIF($AW71,"=12")</f>
        <v>8</v>
      </c>
      <c r="CK71" s="59">
        <f>COUNTIF($AX71,"=11")+COUNTIF($AY71,"=9")+COUNTIF($AZ71,"=15")+COUNTIF($BA71,"=16")+COUNTIF($BB71,"=8")+COUNTIF($BC71,"=10")+COUNTIF($BD71,"=10")+COUNTIF($BE71,"=8")+COUNTIF($BF71,"=10")+COUNTIF($BG71,"=11")</f>
        <v>9</v>
      </c>
      <c r="CL71" s="59">
        <f>COUNTIF($BH71,"=12")+COUNTIF($BI71,"=21")+COUNTIF($BJ71,"=23")+COUNTIF($BK71,"=16")+COUNTIF($BL71,"=10")+COUNTIF($BM71,"=12")+COUNTIF($BN71,"=12")+COUNTIF($BO71,"=15")+COUNTIF($BP71,"=8")+COUNTIF($BQ71,"=12")+COUNTIF($BR71,"=24")+COUNTIF($BS71,"=20")+COUNTIF($BT71,"=13")</f>
        <v>12</v>
      </c>
      <c r="CM71" s="59">
        <f>COUNTIF($BU71,"=12")+COUNTIF($BV71,"=11")+COUNTIF($BW71,"=13")+COUNTIF($BX71,"=11")+COUNTIF($BY71,"=11")+COUNTIF($BZ71,"=12")+COUNTIF($CA71,"=11")</f>
        <v>6</v>
      </c>
      <c r="EF71" s="9"/>
      <c r="EG71" s="9"/>
    </row>
    <row r="72" spans="1:16384" s="86" customFormat="1" ht="17.100000000000001" customHeight="1" x14ac:dyDescent="0.25">
      <c r="A72" s="237">
        <v>122371</v>
      </c>
      <c r="B72" s="146" t="s">
        <v>340</v>
      </c>
      <c r="C72" s="86" t="s">
        <v>2</v>
      </c>
      <c r="D72" s="138" t="s">
        <v>78</v>
      </c>
      <c r="E72" s="13" t="s">
        <v>96</v>
      </c>
      <c r="F72" s="8" t="s">
        <v>340</v>
      </c>
      <c r="G72" s="75">
        <v>41516.200694444444</v>
      </c>
      <c r="H72" s="88" t="s">
        <v>932</v>
      </c>
      <c r="I72" s="3" t="s">
        <v>414</v>
      </c>
      <c r="J72" s="87">
        <v>41277.888888888891</v>
      </c>
      <c r="K72" s="141">
        <f>+COUNTIF($Y72,"&gt;=18")+COUNTIF($AG72,"&gt;=31")+COUNTIF($AP72,"&lt;=15")+COUNTIF($AR72,"&gt;=19")+COUNTIF($BG72,"&gt;=11")+COUNTIF($BI72,"&lt;=21")+COUNTIF($BK72,"&gt;=17")+COUNTIF($BR72,"&gt;=24")+COUNTIF($CA72,"&lt;=11")</f>
        <v>6</v>
      </c>
      <c r="L72" s="142">
        <f>65-(+CH72+CI72+CJ72+CK72+CL72+CM72)</f>
        <v>8</v>
      </c>
      <c r="M72" s="48">
        <v>13</v>
      </c>
      <c r="N72" s="90">
        <v>24</v>
      </c>
      <c r="O72" s="187">
        <v>15</v>
      </c>
      <c r="P72" s="247">
        <v>10</v>
      </c>
      <c r="Q72" s="37">
        <v>11</v>
      </c>
      <c r="R72" s="37">
        <v>14</v>
      </c>
      <c r="S72" s="28">
        <v>12</v>
      </c>
      <c r="T72" s="28">
        <v>12</v>
      </c>
      <c r="U72" s="28">
        <v>12</v>
      </c>
      <c r="V72" s="28">
        <v>13</v>
      </c>
      <c r="W72" s="28">
        <v>13</v>
      </c>
      <c r="X72" s="28">
        <v>16</v>
      </c>
      <c r="Y72" s="28">
        <v>17</v>
      </c>
      <c r="Z72" s="36">
        <v>9</v>
      </c>
      <c r="AA72" s="36">
        <v>10</v>
      </c>
      <c r="AB72" s="28">
        <v>11</v>
      </c>
      <c r="AC72" s="28">
        <v>11</v>
      </c>
      <c r="AD72" s="28">
        <v>25</v>
      </c>
      <c r="AE72" s="28">
        <v>15</v>
      </c>
      <c r="AF72" s="28">
        <v>19</v>
      </c>
      <c r="AG72" s="238">
        <v>31</v>
      </c>
      <c r="AH72" s="36">
        <v>15</v>
      </c>
      <c r="AI72" s="36">
        <v>15</v>
      </c>
      <c r="AJ72" s="205">
        <v>16</v>
      </c>
      <c r="AK72" s="36">
        <v>17</v>
      </c>
      <c r="AL72" s="28">
        <v>11</v>
      </c>
      <c r="AM72" s="28">
        <v>11</v>
      </c>
      <c r="AN72" s="36">
        <v>19</v>
      </c>
      <c r="AO72" s="36">
        <v>23</v>
      </c>
      <c r="AP72" s="119">
        <v>15</v>
      </c>
      <c r="AQ72" s="6">
        <v>15</v>
      </c>
      <c r="AR72" s="131">
        <v>20</v>
      </c>
      <c r="AS72" s="6">
        <v>17</v>
      </c>
      <c r="AT72" s="37">
        <v>38</v>
      </c>
      <c r="AU72" s="36">
        <v>38</v>
      </c>
      <c r="AV72" s="28">
        <v>12</v>
      </c>
      <c r="AW72" s="6">
        <v>12</v>
      </c>
      <c r="AX72" s="6">
        <v>11</v>
      </c>
      <c r="AY72" s="6">
        <v>9</v>
      </c>
      <c r="AZ72" s="36">
        <v>15</v>
      </c>
      <c r="BA72" s="36">
        <v>16</v>
      </c>
      <c r="BB72" s="28">
        <v>8</v>
      </c>
      <c r="BC72" s="28">
        <v>10</v>
      </c>
      <c r="BD72" s="28">
        <v>10</v>
      </c>
      <c r="BE72" s="28">
        <v>8</v>
      </c>
      <c r="BF72" s="28">
        <v>10</v>
      </c>
      <c r="BG72" s="28">
        <v>10</v>
      </c>
      <c r="BH72" s="28">
        <v>12</v>
      </c>
      <c r="BI72" s="37">
        <v>23</v>
      </c>
      <c r="BJ72" s="37">
        <v>23</v>
      </c>
      <c r="BK72" s="142">
        <v>17</v>
      </c>
      <c r="BL72" s="28">
        <v>10</v>
      </c>
      <c r="BM72" s="28">
        <v>12</v>
      </c>
      <c r="BN72" s="28">
        <v>12</v>
      </c>
      <c r="BO72" s="28">
        <v>15</v>
      </c>
      <c r="BP72" s="28">
        <v>8</v>
      </c>
      <c r="BQ72" s="28">
        <v>12</v>
      </c>
      <c r="BR72" s="217">
        <v>24</v>
      </c>
      <c r="BS72" s="28">
        <v>20</v>
      </c>
      <c r="BT72" s="28">
        <v>13</v>
      </c>
      <c r="BU72" s="28">
        <v>12</v>
      </c>
      <c r="BV72" s="28">
        <v>11</v>
      </c>
      <c r="BW72" s="28">
        <v>13</v>
      </c>
      <c r="BX72" s="28">
        <v>11</v>
      </c>
      <c r="BY72" s="28">
        <v>11</v>
      </c>
      <c r="BZ72" s="28">
        <v>12</v>
      </c>
      <c r="CA72" s="119">
        <v>11</v>
      </c>
      <c r="CB72" s="148">
        <f>(2.71828^(-8.3291+4.4859*K72-2.1583*L72))/(1+(2.71828^(-8.3291+4.4859*K72-2.1583*L72)))</f>
        <v>0.789164920925992</v>
      </c>
      <c r="CC72" s="64" t="s">
        <v>781</v>
      </c>
      <c r="CD72" s="86" t="s">
        <v>53</v>
      </c>
      <c r="CE72" s="10" t="s">
        <v>2</v>
      </c>
      <c r="CF72" s="86" t="s">
        <v>50</v>
      </c>
      <c r="CG72" s="11"/>
      <c r="CH72" s="59">
        <f>COUNTIF($M72,"=13")+COUNTIF($N72,"=24")+COUNTIF($O72,"=14")+COUNTIF($P72,"=11")+COUNTIF($Q72,"=11")+COUNTIF($R72,"=14")+COUNTIF($S72,"=12")+COUNTIF($T72,"=12")+COUNTIF($U72,"=12")+COUNTIF($V72,"=13")+COUNTIF($W72,"=13")+COUNTIF($X72,"=16")</f>
        <v>10</v>
      </c>
      <c r="CI72" s="59">
        <f>COUNTIF($Y72,"=18")+COUNTIF($Z72,"=9")+COUNTIF($AA72,"=10")+COUNTIF($AB72,"=11")+COUNTIF($AC72,"=11")+COUNTIF($AD72,"=25")+COUNTIF($AE72,"=15")+COUNTIF($AF72,"=19")+COUNTIF($AG72,"=31")+COUNTIF($AH72,"=15")+COUNTIF($AI72,"=15")+COUNTIF($AJ72,"=17")+COUNTIF($AK72,"=17")</f>
        <v>11</v>
      </c>
      <c r="CJ72" s="59">
        <f>COUNTIF($AL72,"=11")+COUNTIF($AM72,"=11")+COUNTIF($AN72,"=19")+COUNTIF($AO72,"=23")+COUNTIF($AP72,"=15")+COUNTIF($AQ72,"=15")+COUNTIF($AR72,"=19")+COUNTIF($AS72,"=17")+COUNTIF($AV72,"=12")+COUNTIF($AW72,"=12")</f>
        <v>9</v>
      </c>
      <c r="CK72" s="59">
        <f>COUNTIF($AX72,"=11")+COUNTIF($AY72,"=9")+COUNTIF($AZ72,"=15")+COUNTIF($BA72,"=16")+COUNTIF($BB72,"=8")+COUNTIF($BC72,"=10")+COUNTIF($BD72,"=10")+COUNTIF($BE72,"=8")+COUNTIF($BF72,"=10")+COUNTIF($BG72,"=11")</f>
        <v>9</v>
      </c>
      <c r="CL72" s="59">
        <f>COUNTIF($BH72,"=12")+COUNTIF($BI72,"=21")+COUNTIF($BJ72,"=23")+COUNTIF($BK72,"=16")+COUNTIF($BL72,"=10")+COUNTIF($BM72,"=12")+COUNTIF($BN72,"=12")+COUNTIF($BO72,"=15")+COUNTIF($BP72,"=8")+COUNTIF($BQ72,"=12")+COUNTIF($BR72,"=24")+COUNTIF($BS72,"=20")+COUNTIF($BT72,"=13")</f>
        <v>11</v>
      </c>
      <c r="CM72" s="59">
        <f>COUNTIF($BU72,"=12")+COUNTIF($BV72,"=11")+COUNTIF($BW72,"=13")+COUNTIF($BX72,"=11")+COUNTIF($BY72,"=11")+COUNTIF($BZ72,"=12")+COUNTIF($CA72,"=11")</f>
        <v>7</v>
      </c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9"/>
      <c r="EG72" s="9"/>
    </row>
    <row r="73" spans="1:16384" s="86" customFormat="1" x14ac:dyDescent="0.25">
      <c r="A73" s="163">
        <v>176037</v>
      </c>
      <c r="B73" s="8" t="s">
        <v>149</v>
      </c>
      <c r="C73" s="86" t="s">
        <v>2</v>
      </c>
      <c r="D73" s="138" t="s">
        <v>78</v>
      </c>
      <c r="E73" s="239" t="s">
        <v>314</v>
      </c>
      <c r="F73" s="91" t="s">
        <v>149</v>
      </c>
      <c r="G73" s="74">
        <v>41615</v>
      </c>
      <c r="H73" s="88" t="s">
        <v>932</v>
      </c>
      <c r="I73" s="3" t="s">
        <v>414</v>
      </c>
      <c r="J73" s="87">
        <v>41277.888888888891</v>
      </c>
      <c r="K73" s="141">
        <f>+COUNTIF($Y73,"&gt;=18")+COUNTIF($AG73,"&gt;=31")+COUNTIF($AP73,"&lt;=15")+COUNTIF($AR73,"&gt;=19")+COUNTIF($BG73,"&gt;=11")+COUNTIF($BI73,"&lt;=21")+COUNTIF($BK73,"&gt;=17")+COUNTIF($BR73,"&gt;=24")+COUNTIF($CA73,"&lt;=11")</f>
        <v>6</v>
      </c>
      <c r="L73" s="142">
        <f>65-(+CH73+CI73+CJ73+CK73+CL73+CM73)</f>
        <v>8</v>
      </c>
      <c r="M73" s="62">
        <v>13</v>
      </c>
      <c r="N73" s="188">
        <v>25</v>
      </c>
      <c r="O73" s="62">
        <v>14</v>
      </c>
      <c r="P73" s="247">
        <v>10</v>
      </c>
      <c r="Q73" s="62">
        <v>11</v>
      </c>
      <c r="R73" s="62">
        <v>14</v>
      </c>
      <c r="S73" s="62">
        <v>12</v>
      </c>
      <c r="T73" s="62">
        <v>12</v>
      </c>
      <c r="U73" s="62">
        <v>12</v>
      </c>
      <c r="V73" s="62">
        <v>13</v>
      </c>
      <c r="W73" s="62">
        <v>13</v>
      </c>
      <c r="X73" s="249">
        <v>15</v>
      </c>
      <c r="Y73" s="133">
        <v>18</v>
      </c>
      <c r="Z73" s="62">
        <v>9</v>
      </c>
      <c r="AA73" s="132">
        <v>9</v>
      </c>
      <c r="AB73" s="62">
        <v>11</v>
      </c>
      <c r="AC73" s="62">
        <v>11</v>
      </c>
      <c r="AD73" s="62">
        <v>25</v>
      </c>
      <c r="AE73" s="62">
        <v>15</v>
      </c>
      <c r="AF73" s="62">
        <v>19</v>
      </c>
      <c r="AG73" s="238">
        <v>31</v>
      </c>
      <c r="AH73" s="62">
        <v>15</v>
      </c>
      <c r="AI73" s="62">
        <v>15</v>
      </c>
      <c r="AJ73" s="62">
        <v>17</v>
      </c>
      <c r="AK73" s="62">
        <v>17</v>
      </c>
      <c r="AL73" s="62">
        <v>11</v>
      </c>
      <c r="AM73" s="62">
        <v>11</v>
      </c>
      <c r="AN73" s="62">
        <v>19</v>
      </c>
      <c r="AO73" s="62">
        <v>23</v>
      </c>
      <c r="AP73" s="119">
        <v>15</v>
      </c>
      <c r="AQ73" s="62">
        <v>15</v>
      </c>
      <c r="AR73" s="62">
        <v>18</v>
      </c>
      <c r="AS73" s="62">
        <v>17</v>
      </c>
      <c r="AT73" s="62">
        <v>37</v>
      </c>
      <c r="AU73" s="62">
        <v>39</v>
      </c>
      <c r="AV73" s="62">
        <v>12</v>
      </c>
      <c r="AW73" s="62">
        <v>12</v>
      </c>
      <c r="AX73" s="62">
        <v>11</v>
      </c>
      <c r="AY73" s="62">
        <v>9</v>
      </c>
      <c r="AZ73" s="62">
        <v>15</v>
      </c>
      <c r="BA73" s="62">
        <v>16</v>
      </c>
      <c r="BB73" s="62">
        <v>8</v>
      </c>
      <c r="BC73" s="62">
        <v>10</v>
      </c>
      <c r="BD73" s="62">
        <v>10</v>
      </c>
      <c r="BE73" s="62">
        <v>8</v>
      </c>
      <c r="BF73" s="62">
        <v>10</v>
      </c>
      <c r="BG73" s="62">
        <v>10</v>
      </c>
      <c r="BH73" s="62">
        <v>12</v>
      </c>
      <c r="BI73" s="135">
        <v>21</v>
      </c>
      <c r="BJ73" s="62">
        <v>23</v>
      </c>
      <c r="BK73" s="161">
        <v>18</v>
      </c>
      <c r="BL73" s="62">
        <v>10</v>
      </c>
      <c r="BM73" s="62">
        <v>12</v>
      </c>
      <c r="BN73" s="62">
        <v>12</v>
      </c>
      <c r="BO73" s="62">
        <v>15</v>
      </c>
      <c r="BP73" s="62">
        <v>8</v>
      </c>
      <c r="BQ73" s="62">
        <v>12</v>
      </c>
      <c r="BR73" s="217">
        <v>24</v>
      </c>
      <c r="BS73" s="62">
        <v>20</v>
      </c>
      <c r="BT73" s="62">
        <v>13</v>
      </c>
      <c r="BU73" s="62">
        <v>12</v>
      </c>
      <c r="BV73" s="62">
        <v>11</v>
      </c>
      <c r="BW73" s="62">
        <v>13</v>
      </c>
      <c r="BX73" s="62">
        <v>11</v>
      </c>
      <c r="BY73" s="62">
        <v>11</v>
      </c>
      <c r="BZ73" s="62">
        <v>12</v>
      </c>
      <c r="CA73" s="62">
        <v>12</v>
      </c>
      <c r="CB73" s="148">
        <f>(2.71828^(-8.3291+4.4859*K73-2.1583*L73))/(1+(2.71828^(-8.3291+4.4859*K73-2.1583*L73)))</f>
        <v>0.789164920925992</v>
      </c>
      <c r="CC73" s="64" t="s">
        <v>781</v>
      </c>
      <c r="CD73" s="55" t="s">
        <v>53</v>
      </c>
      <c r="CE73" s="8" t="s">
        <v>2</v>
      </c>
      <c r="CF73" s="9" t="s">
        <v>50</v>
      </c>
      <c r="CG73" s="15"/>
      <c r="CH73" s="59">
        <f>COUNTIF($M73,"=13")+COUNTIF($N73,"=24")+COUNTIF($O73,"=14")+COUNTIF($P73,"=11")+COUNTIF($Q73,"=11")+COUNTIF($R73,"=14")+COUNTIF($S73,"=12")+COUNTIF($T73,"=12")+COUNTIF($U73,"=12")+COUNTIF($V73,"=13")+COUNTIF($W73,"=13")+COUNTIF($X73,"=16")</f>
        <v>9</v>
      </c>
      <c r="CI73" s="59">
        <f>COUNTIF($Y73,"=18")+COUNTIF($Z73,"=9")+COUNTIF($AA73,"=10")+COUNTIF($AB73,"=11")+COUNTIF($AC73,"=11")+COUNTIF($AD73,"=25")+COUNTIF($AE73,"=15")+COUNTIF($AF73,"=19")+COUNTIF($AG73,"=31")+COUNTIF($AH73,"=15")+COUNTIF($AI73,"=15")+COUNTIF($AJ73,"=17")+COUNTIF($AK73,"=17")</f>
        <v>12</v>
      </c>
      <c r="CJ73" s="59">
        <f>COUNTIF($AL73,"=11")+COUNTIF($AM73,"=11")+COUNTIF($AN73,"=19")+COUNTIF($AO73,"=23")+COUNTIF($AP73,"=15")+COUNTIF($AQ73,"=15")+COUNTIF($AR73,"=19")+COUNTIF($AS73,"=17")+COUNTIF($AV73,"=12")+COUNTIF($AW73,"=12")</f>
        <v>9</v>
      </c>
      <c r="CK73" s="59">
        <f>COUNTIF($AX73,"=11")+COUNTIF($AY73,"=9")+COUNTIF($AZ73,"=15")+COUNTIF($BA73,"=16")+COUNTIF($BB73,"=8")+COUNTIF($BC73,"=10")+COUNTIF($BD73,"=10")+COUNTIF($BE73,"=8")+COUNTIF($BF73,"=10")+COUNTIF($BG73,"=11")</f>
        <v>9</v>
      </c>
      <c r="CL73" s="59">
        <f>COUNTIF($BH73,"=12")+COUNTIF($BI73,"=21")+COUNTIF($BJ73,"=23")+COUNTIF($BK73,"=16")+COUNTIF($BL73,"=10")+COUNTIF($BM73,"=12")+COUNTIF($BN73,"=12")+COUNTIF($BO73,"=15")+COUNTIF($BP73,"=8")+COUNTIF($BQ73,"=12")+COUNTIF($BR73,"=24")+COUNTIF($BS73,"=20")+COUNTIF($BT73,"=13")</f>
        <v>12</v>
      </c>
      <c r="CM73" s="59">
        <f>COUNTIF($BU73,"=12")+COUNTIF($BV73,"=11")+COUNTIF($BW73,"=13")+COUNTIF($BX73,"=11")+COUNTIF($BY73,"=11")+COUNTIF($BZ73,"=12")+COUNTIF($CA73,"=11")</f>
        <v>6</v>
      </c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</row>
    <row r="74" spans="1:16384" s="86" customFormat="1" x14ac:dyDescent="0.25">
      <c r="A74" s="173" t="s">
        <v>958</v>
      </c>
      <c r="B74" s="49" t="s">
        <v>149</v>
      </c>
      <c r="C74" s="86" t="s">
        <v>2</v>
      </c>
      <c r="D74" s="138" t="s">
        <v>78</v>
      </c>
      <c r="E74" s="49" t="s">
        <v>43</v>
      </c>
      <c r="F74" s="86" t="s">
        <v>149</v>
      </c>
      <c r="G74" s="75">
        <v>42396.299305555556</v>
      </c>
      <c r="H74" s="88" t="s">
        <v>932</v>
      </c>
      <c r="I74" s="3" t="s">
        <v>414</v>
      </c>
      <c r="J74" s="87">
        <v>41277.888888888891</v>
      </c>
      <c r="K74" s="141">
        <f>+COUNTIF($Y74,"&gt;=18")+COUNTIF($AG74,"&gt;=31")+COUNTIF($AP74,"&lt;=15")+COUNTIF($AR74,"&gt;=19")+COUNTIF($BG74,"&gt;=11")+COUNTIF($BI74,"&lt;=21")+COUNTIF($BK74,"&gt;=17")+COUNTIF($BR74,"&gt;=24")+COUNTIF($CA74,"&lt;=11")</f>
        <v>6</v>
      </c>
      <c r="L74" s="142">
        <f>65-(+CH74+CI74+CJ74+CK74+CL74+CM74)</f>
        <v>8</v>
      </c>
      <c r="M74" s="100">
        <v>13</v>
      </c>
      <c r="N74" s="133">
        <v>25</v>
      </c>
      <c r="O74" s="100">
        <v>14</v>
      </c>
      <c r="P74" s="247">
        <v>10</v>
      </c>
      <c r="Q74" s="100">
        <v>11</v>
      </c>
      <c r="R74" s="100">
        <v>14</v>
      </c>
      <c r="S74" s="100">
        <v>12</v>
      </c>
      <c r="T74" s="100">
        <v>12</v>
      </c>
      <c r="U74" s="100">
        <v>12</v>
      </c>
      <c r="V74" s="100">
        <v>13</v>
      </c>
      <c r="W74" s="100">
        <v>13</v>
      </c>
      <c r="X74" s="162">
        <v>15</v>
      </c>
      <c r="Y74" s="133">
        <v>18</v>
      </c>
      <c r="Z74" s="100">
        <v>9</v>
      </c>
      <c r="AA74" s="132">
        <v>9</v>
      </c>
      <c r="AB74" s="100">
        <v>11</v>
      </c>
      <c r="AC74" s="100">
        <v>11</v>
      </c>
      <c r="AD74" s="100">
        <v>25</v>
      </c>
      <c r="AE74" s="100">
        <v>15</v>
      </c>
      <c r="AF74" s="100">
        <v>19</v>
      </c>
      <c r="AG74" s="238">
        <v>31</v>
      </c>
      <c r="AH74" s="100">
        <v>15</v>
      </c>
      <c r="AI74" s="126">
        <v>15</v>
      </c>
      <c r="AJ74" s="126">
        <v>17</v>
      </c>
      <c r="AK74" s="100">
        <v>17</v>
      </c>
      <c r="AL74" s="100">
        <v>11</v>
      </c>
      <c r="AM74" s="100">
        <v>11</v>
      </c>
      <c r="AN74" s="100">
        <v>19</v>
      </c>
      <c r="AO74" s="100">
        <v>23</v>
      </c>
      <c r="AP74" s="119">
        <v>15</v>
      </c>
      <c r="AQ74" s="100">
        <v>15</v>
      </c>
      <c r="AR74" s="100">
        <v>18</v>
      </c>
      <c r="AS74" s="100">
        <v>17</v>
      </c>
      <c r="AT74" s="100">
        <v>37</v>
      </c>
      <c r="AU74" s="100">
        <v>39</v>
      </c>
      <c r="AV74" s="100">
        <v>12</v>
      </c>
      <c r="AW74" s="100">
        <v>12</v>
      </c>
      <c r="AX74" s="100">
        <v>11</v>
      </c>
      <c r="AY74" s="100">
        <v>9</v>
      </c>
      <c r="AZ74" s="100">
        <v>15</v>
      </c>
      <c r="BA74" s="100">
        <v>16</v>
      </c>
      <c r="BB74" s="100">
        <v>8</v>
      </c>
      <c r="BC74" s="100">
        <v>10</v>
      </c>
      <c r="BD74" s="100">
        <v>10</v>
      </c>
      <c r="BE74" s="100">
        <v>8</v>
      </c>
      <c r="BF74" s="100">
        <v>10</v>
      </c>
      <c r="BG74" s="100">
        <v>10</v>
      </c>
      <c r="BH74" s="100">
        <v>12</v>
      </c>
      <c r="BI74" s="135">
        <v>21</v>
      </c>
      <c r="BJ74" s="100">
        <v>23</v>
      </c>
      <c r="BK74" s="161">
        <v>18</v>
      </c>
      <c r="BL74" s="100">
        <v>10</v>
      </c>
      <c r="BM74" s="100">
        <v>12</v>
      </c>
      <c r="BN74" s="100">
        <v>12</v>
      </c>
      <c r="BO74" s="100">
        <v>15</v>
      </c>
      <c r="BP74" s="100">
        <v>8</v>
      </c>
      <c r="BQ74" s="100">
        <v>12</v>
      </c>
      <c r="BR74" s="217">
        <v>24</v>
      </c>
      <c r="BS74" s="100">
        <v>20</v>
      </c>
      <c r="BT74" s="100">
        <v>13</v>
      </c>
      <c r="BU74" s="100">
        <v>12</v>
      </c>
      <c r="BV74" s="100">
        <v>11</v>
      </c>
      <c r="BW74" s="100">
        <v>13</v>
      </c>
      <c r="BX74" s="100">
        <v>11</v>
      </c>
      <c r="BY74" s="100">
        <v>11</v>
      </c>
      <c r="BZ74" s="100">
        <v>12</v>
      </c>
      <c r="CA74" s="100">
        <v>12</v>
      </c>
      <c r="CB74" s="148">
        <f>(2.71828^(-8.3291+4.4859*K74-2.1583*L74))/(1+(2.71828^(-8.3291+4.4859*K74-2.1583*L74)))</f>
        <v>0.789164920925992</v>
      </c>
      <c r="CC74" s="64" t="s">
        <v>781</v>
      </c>
      <c r="CD74" s="86" t="s">
        <v>53</v>
      </c>
      <c r="CE74" s="49" t="s">
        <v>2</v>
      </c>
      <c r="CF74" s="86" t="s">
        <v>50</v>
      </c>
      <c r="CG74" s="49"/>
      <c r="CH74" s="59">
        <f>COUNTIF($M74,"=13")+COUNTIF($N74,"=24")+COUNTIF($O74,"=14")+COUNTIF($P74,"=11")+COUNTIF($Q74,"=11")+COUNTIF($R74,"=14")+COUNTIF($S74,"=12")+COUNTIF($T74,"=12")+COUNTIF($U74,"=12")+COUNTIF($V74,"=13")+COUNTIF($W74,"=13")+COUNTIF($X74,"=16")</f>
        <v>9</v>
      </c>
      <c r="CI74" s="59">
        <f>COUNTIF($Y74,"=18")+COUNTIF($Z74,"=9")+COUNTIF($AA74,"=10")+COUNTIF($AB74,"=11")+COUNTIF($AC74,"=11")+COUNTIF($AD74,"=25")+COUNTIF($AE74,"=15")+COUNTIF($AF74,"=19")+COUNTIF($AG74,"=31")+COUNTIF($AH74,"=15")+COUNTIF($AI74,"=15")+COUNTIF($AJ74,"=17")+COUNTIF($AK74,"=17")</f>
        <v>12</v>
      </c>
      <c r="CJ74" s="59">
        <f>COUNTIF($AL74,"=11")+COUNTIF($AM74,"=11")+COUNTIF($AN74,"=19")+COUNTIF($AO74,"=23")+COUNTIF($AP74,"=15")+COUNTIF($AQ74,"=15")+COUNTIF($AR74,"=19")+COUNTIF($AS74,"=17")+COUNTIF($AV74,"=12")+COUNTIF($AW74,"=12")</f>
        <v>9</v>
      </c>
      <c r="CK74" s="59">
        <f>COUNTIF($AX74,"=11")+COUNTIF($AY74,"=9")+COUNTIF($AZ74,"=15")+COUNTIF($BA74,"=16")+COUNTIF($BB74,"=8")+COUNTIF($BC74,"=10")+COUNTIF($BD74,"=10")+COUNTIF($BE74,"=8")+COUNTIF($BF74,"=10")+COUNTIF($BG74,"=11")</f>
        <v>9</v>
      </c>
      <c r="CL74" s="59">
        <f>COUNTIF($BH74,"=12")+COUNTIF($BI74,"=21")+COUNTIF($BJ74,"=23")+COUNTIF($BK74,"=16")+COUNTIF($BL74,"=10")+COUNTIF($BM74,"=12")+COUNTIF($BN74,"=12")+COUNTIF($BO74,"=15")+COUNTIF($BP74,"=8")+COUNTIF($BQ74,"=12")+COUNTIF($BR74,"=24")+COUNTIF($BS74,"=20")+COUNTIF($BT74,"=13")</f>
        <v>12</v>
      </c>
      <c r="CM74" s="59">
        <f>COUNTIF($BU74,"=12")+COUNTIF($BV74,"=11")+COUNTIF($BW74,"=13")+COUNTIF($BX74,"=11")+COUNTIF($BY74,"=11")+COUNTIF($BZ74,"=12")+COUNTIF($CA74,"=11")</f>
        <v>6</v>
      </c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</row>
    <row r="75" spans="1:16384" s="86" customFormat="1" ht="17.100000000000001" customHeight="1" x14ac:dyDescent="0.25">
      <c r="A75" s="164" t="s">
        <v>940</v>
      </c>
      <c r="B75" s="86" t="s">
        <v>452</v>
      </c>
      <c r="C75" s="86" t="s">
        <v>2</v>
      </c>
      <c r="D75" s="122" t="s">
        <v>833</v>
      </c>
      <c r="E75" s="49" t="s">
        <v>23</v>
      </c>
      <c r="F75" s="86" t="s">
        <v>88</v>
      </c>
      <c r="G75" s="75">
        <v>42382.85</v>
      </c>
      <c r="H75" s="88" t="s">
        <v>887</v>
      </c>
      <c r="I75" s="3" t="s">
        <v>913</v>
      </c>
      <c r="J75" s="87">
        <v>41277.888888888891</v>
      </c>
      <c r="K75" s="141">
        <f>+COUNTIF($Y75,"&gt;=18")+COUNTIF($AG75,"&gt;=31")+COUNTIF($AP75,"&lt;=15")+COUNTIF($AR75,"&gt;=19")+COUNTIF($BG75,"&gt;=11")+COUNTIF($BI75,"&lt;=21")+COUNTIF($BK75,"&gt;=17")+COUNTIF($BR75,"&gt;=24")+COUNTIF($CA75,"&lt;=11")</f>
        <v>5</v>
      </c>
      <c r="L75" s="142">
        <f>65-(+CH75+CI75+CJ75+CK75+CL75+CM75)</f>
        <v>6</v>
      </c>
      <c r="M75" s="68">
        <v>13</v>
      </c>
      <c r="N75" s="68">
        <v>24</v>
      </c>
      <c r="O75" s="68">
        <v>14</v>
      </c>
      <c r="P75" s="68">
        <v>11</v>
      </c>
      <c r="Q75" s="68">
        <v>11</v>
      </c>
      <c r="R75" s="68">
        <v>14</v>
      </c>
      <c r="S75" s="68">
        <v>12</v>
      </c>
      <c r="T75" s="68">
        <v>12</v>
      </c>
      <c r="U75" s="68">
        <v>12</v>
      </c>
      <c r="V75" s="68">
        <v>13</v>
      </c>
      <c r="W75" s="68">
        <v>13</v>
      </c>
      <c r="X75" s="68">
        <v>16</v>
      </c>
      <c r="Y75" s="68">
        <v>17</v>
      </c>
      <c r="Z75" s="100">
        <v>9</v>
      </c>
      <c r="AA75" s="100">
        <v>10</v>
      </c>
      <c r="AB75" s="68">
        <v>11</v>
      </c>
      <c r="AC75" s="68">
        <v>11</v>
      </c>
      <c r="AD75" s="68">
        <v>25</v>
      </c>
      <c r="AE75" s="68">
        <v>15</v>
      </c>
      <c r="AF75" s="68">
        <v>19</v>
      </c>
      <c r="AG75" s="68">
        <v>30</v>
      </c>
      <c r="AH75" s="100">
        <v>15</v>
      </c>
      <c r="AI75" s="100">
        <v>15</v>
      </c>
      <c r="AJ75" s="100">
        <v>17</v>
      </c>
      <c r="AK75" s="100">
        <v>17</v>
      </c>
      <c r="AL75" s="118">
        <v>12</v>
      </c>
      <c r="AM75" s="100">
        <v>11</v>
      </c>
      <c r="AN75" s="68">
        <v>19</v>
      </c>
      <c r="AO75" s="68">
        <v>23</v>
      </c>
      <c r="AP75" s="119">
        <v>15</v>
      </c>
      <c r="AQ75" s="68">
        <v>15</v>
      </c>
      <c r="AR75" s="68">
        <v>18</v>
      </c>
      <c r="AS75" s="68">
        <v>17</v>
      </c>
      <c r="AT75" s="100">
        <v>36</v>
      </c>
      <c r="AU75" s="100">
        <v>38</v>
      </c>
      <c r="AV75" s="68">
        <v>12</v>
      </c>
      <c r="AW75" s="68">
        <v>12</v>
      </c>
      <c r="AX75" s="68">
        <v>11</v>
      </c>
      <c r="AY75" s="68">
        <v>9</v>
      </c>
      <c r="AZ75" s="68">
        <v>15</v>
      </c>
      <c r="BA75" s="68">
        <v>16</v>
      </c>
      <c r="BB75" s="68">
        <v>8</v>
      </c>
      <c r="BC75" s="68">
        <v>10</v>
      </c>
      <c r="BD75" s="68">
        <v>10</v>
      </c>
      <c r="BE75" s="68">
        <v>8</v>
      </c>
      <c r="BF75" s="68">
        <v>10</v>
      </c>
      <c r="BG75" s="68">
        <v>10</v>
      </c>
      <c r="BH75" s="68">
        <v>12</v>
      </c>
      <c r="BI75" s="135">
        <v>21</v>
      </c>
      <c r="BJ75" s="68">
        <v>23</v>
      </c>
      <c r="BK75" s="118">
        <v>17</v>
      </c>
      <c r="BL75" s="68">
        <v>10</v>
      </c>
      <c r="BM75" s="68">
        <v>12</v>
      </c>
      <c r="BN75" s="68">
        <v>12</v>
      </c>
      <c r="BO75" s="68">
        <v>15</v>
      </c>
      <c r="BP75" s="68">
        <v>8</v>
      </c>
      <c r="BQ75" s="68">
        <v>12</v>
      </c>
      <c r="BR75" s="217">
        <v>24</v>
      </c>
      <c r="BS75" s="68">
        <v>20</v>
      </c>
      <c r="BT75" s="68">
        <v>13</v>
      </c>
      <c r="BU75" s="68">
        <v>12</v>
      </c>
      <c r="BV75" s="68">
        <v>11</v>
      </c>
      <c r="BW75" s="68">
        <v>13</v>
      </c>
      <c r="BX75" s="68">
        <v>11</v>
      </c>
      <c r="BY75" s="68">
        <v>11</v>
      </c>
      <c r="BZ75" s="68">
        <v>12</v>
      </c>
      <c r="CA75" s="119">
        <v>11</v>
      </c>
      <c r="CB75" s="148">
        <f>(2.71828^(-8.3291+4.4859*K75-2.1583*L75))/(1+(2.71828^(-8.3291+4.4859*K75-2.1583*L75)))</f>
        <v>0.75962035101270775</v>
      </c>
      <c r="CC75" s="64" t="s">
        <v>781</v>
      </c>
      <c r="CD75" s="86" t="s">
        <v>53</v>
      </c>
      <c r="CE75" s="86" t="s">
        <v>2</v>
      </c>
      <c r="CF75" s="86" t="s">
        <v>452</v>
      </c>
      <c r="CH75" s="59">
        <f>COUNTIF($M75,"=13")+COUNTIF($N75,"=24")+COUNTIF($O75,"=14")+COUNTIF($P75,"=11")+COUNTIF($Q75,"=11")+COUNTIF($R75,"=14")+COUNTIF($S75,"=12")+COUNTIF($T75,"=12")+COUNTIF($U75,"=12")+COUNTIF($V75,"=13")+COUNTIF($W75,"=13")+COUNTIF($X75,"=16")</f>
        <v>12</v>
      </c>
      <c r="CI75" s="59">
        <f>COUNTIF($Y75,"=18")+COUNTIF($Z75,"=9")+COUNTIF($AA75,"=10")+COUNTIF($AB75,"=11")+COUNTIF($AC75,"=11")+COUNTIF($AD75,"=25")+COUNTIF($AE75,"=15")+COUNTIF($AF75,"=19")+COUNTIF($AG75,"=31")+COUNTIF($AH75,"=15")+COUNTIF($AI75,"=15")+COUNTIF($AJ75,"=17")+COUNTIF($AK75,"=17")</f>
        <v>11</v>
      </c>
      <c r="CJ75" s="59">
        <f>COUNTIF($AL75,"=11")+COUNTIF($AM75,"=11")+COUNTIF($AN75,"=19")+COUNTIF($AO75,"=23")+COUNTIF($AP75,"=15")+COUNTIF($AQ75,"=15")+COUNTIF($AR75,"=19")+COUNTIF($AS75,"=17")+COUNTIF($AV75,"=12")+COUNTIF($AW75,"=12")</f>
        <v>8</v>
      </c>
      <c r="CK75" s="59">
        <f>COUNTIF($AX75,"=11")+COUNTIF($AY75,"=9")+COUNTIF($AZ75,"=15")+COUNTIF($BA75,"=16")+COUNTIF($BB75,"=8")+COUNTIF($BC75,"=10")+COUNTIF($BD75,"=10")+COUNTIF($BE75,"=8")+COUNTIF($BF75,"=10")+COUNTIF($BG75,"=11")</f>
        <v>9</v>
      </c>
      <c r="CL75" s="59">
        <f>COUNTIF($BH75,"=12")+COUNTIF($BI75,"=21")+COUNTIF($BJ75,"=23")+COUNTIF($BK75,"=16")+COUNTIF($BL75,"=10")+COUNTIF($BM75,"=12")+COUNTIF($BN75,"=12")+COUNTIF($BO75,"=15")+COUNTIF($BP75,"=8")+COUNTIF($BQ75,"=12")+COUNTIF($BR75,"=24")+COUNTIF($BS75,"=20")+COUNTIF($BT75,"=13")</f>
        <v>12</v>
      </c>
      <c r="CM75" s="59">
        <f>COUNTIF($BU75,"=12")+COUNTIF($BV75,"=11")+COUNTIF($BW75,"=13")+COUNTIF($BX75,"=11")+COUNTIF($BY75,"=11")+COUNTIF($BZ75,"=12")+COUNTIF($CA75,"=11")</f>
        <v>7</v>
      </c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9"/>
      <c r="EG75" s="9"/>
    </row>
    <row r="76" spans="1:16384" s="86" customFormat="1" ht="17.100000000000001" customHeight="1" x14ac:dyDescent="0.25">
      <c r="A76" s="173">
        <v>272725</v>
      </c>
      <c r="B76" s="49" t="s">
        <v>158</v>
      </c>
      <c r="C76" s="86" t="s">
        <v>2</v>
      </c>
      <c r="D76" s="210" t="s">
        <v>1154</v>
      </c>
      <c r="E76" s="49" t="s">
        <v>20</v>
      </c>
      <c r="F76" s="49" t="s">
        <v>158</v>
      </c>
      <c r="G76" s="75">
        <v>42879.525694444441</v>
      </c>
      <c r="H76" s="88" t="s">
        <v>932</v>
      </c>
      <c r="I76" s="3" t="s">
        <v>1169</v>
      </c>
      <c r="J76" s="87">
        <v>41277</v>
      </c>
      <c r="K76" s="143">
        <f>+COUNTIF($Y76,"&gt;=18")+COUNTIF($AG76,"&gt;=31")+COUNTIF($AP76,"&lt;=15")+COUNTIF($AR76,"&gt;=19")+COUNTIF($BG76,"&gt;=11")+COUNTIF($BI76,"&lt;=21")+COUNTIF($BK76,"&gt;=17")+COUNTIF($BR76,"&gt;=24")+COUNTIF($CA76,"&lt;=11")</f>
        <v>6</v>
      </c>
      <c r="L76" s="140">
        <f>65-(+CH76+CI76+CJ76+CK76+CL76+CM76)</f>
        <v>9</v>
      </c>
      <c r="M76" s="100">
        <v>13</v>
      </c>
      <c r="N76" s="100">
        <v>24</v>
      </c>
      <c r="O76" s="100">
        <v>14</v>
      </c>
      <c r="P76" s="100">
        <v>11</v>
      </c>
      <c r="Q76" s="100">
        <v>11</v>
      </c>
      <c r="R76" s="100">
        <v>14</v>
      </c>
      <c r="S76" s="100">
        <v>12</v>
      </c>
      <c r="T76" s="100">
        <v>12</v>
      </c>
      <c r="U76" s="100">
        <v>12</v>
      </c>
      <c r="V76" s="100">
        <v>13</v>
      </c>
      <c r="W76" s="100">
        <v>13</v>
      </c>
      <c r="X76" s="100">
        <v>16</v>
      </c>
      <c r="Y76" s="161">
        <v>19</v>
      </c>
      <c r="Z76" s="100">
        <v>9</v>
      </c>
      <c r="AA76" s="100">
        <v>10</v>
      </c>
      <c r="AB76" s="100">
        <v>11</v>
      </c>
      <c r="AC76" s="100">
        <v>11</v>
      </c>
      <c r="AD76" s="100">
        <v>25</v>
      </c>
      <c r="AE76" s="100">
        <v>15</v>
      </c>
      <c r="AF76" s="100">
        <v>19</v>
      </c>
      <c r="AG76" s="100">
        <v>30</v>
      </c>
      <c r="AH76" s="100">
        <v>15</v>
      </c>
      <c r="AI76" s="100">
        <v>15</v>
      </c>
      <c r="AJ76" s="100">
        <v>17</v>
      </c>
      <c r="AK76" s="100">
        <v>17</v>
      </c>
      <c r="AL76" s="100">
        <v>12</v>
      </c>
      <c r="AM76" s="100">
        <v>11</v>
      </c>
      <c r="AN76" s="100">
        <v>19</v>
      </c>
      <c r="AO76" s="100">
        <v>23</v>
      </c>
      <c r="AP76" s="119">
        <v>15</v>
      </c>
      <c r="AQ76" s="100">
        <v>15</v>
      </c>
      <c r="AR76" s="100">
        <v>18</v>
      </c>
      <c r="AS76" s="100">
        <v>17</v>
      </c>
      <c r="AT76" s="100">
        <v>36</v>
      </c>
      <c r="AU76" s="100">
        <v>40</v>
      </c>
      <c r="AV76" s="162">
        <v>11</v>
      </c>
      <c r="AW76" s="100">
        <v>12</v>
      </c>
      <c r="AX76" s="100">
        <v>11</v>
      </c>
      <c r="AY76" s="100">
        <v>9</v>
      </c>
      <c r="AZ76" s="100">
        <v>15</v>
      </c>
      <c r="BA76" s="100">
        <v>16</v>
      </c>
      <c r="BB76" s="100">
        <v>8</v>
      </c>
      <c r="BC76" s="100">
        <v>10</v>
      </c>
      <c r="BD76" s="100">
        <v>10</v>
      </c>
      <c r="BE76" s="100">
        <v>8</v>
      </c>
      <c r="BF76" s="133">
        <v>11</v>
      </c>
      <c r="BG76" s="100">
        <v>10</v>
      </c>
      <c r="BH76" s="100">
        <v>12</v>
      </c>
      <c r="BI76" s="135">
        <v>21</v>
      </c>
      <c r="BJ76" s="100">
        <v>23</v>
      </c>
      <c r="BK76" s="142">
        <v>17</v>
      </c>
      <c r="BL76" s="100">
        <v>10</v>
      </c>
      <c r="BM76" s="100">
        <v>12</v>
      </c>
      <c r="BN76" s="100">
        <v>12</v>
      </c>
      <c r="BO76" s="100">
        <v>15</v>
      </c>
      <c r="BP76" s="100">
        <v>8</v>
      </c>
      <c r="BQ76" s="100">
        <v>12</v>
      </c>
      <c r="BR76" s="217">
        <v>24</v>
      </c>
      <c r="BS76" s="100">
        <v>20</v>
      </c>
      <c r="BT76" s="100">
        <v>13</v>
      </c>
      <c r="BU76" s="100">
        <v>12</v>
      </c>
      <c r="BV76" s="100">
        <v>11</v>
      </c>
      <c r="BW76" s="100">
        <v>13</v>
      </c>
      <c r="BX76" s="100">
        <v>11</v>
      </c>
      <c r="BY76" s="133">
        <v>12</v>
      </c>
      <c r="BZ76" s="100">
        <v>12</v>
      </c>
      <c r="CA76" s="119">
        <v>11</v>
      </c>
      <c r="CB76" s="149">
        <f>(2.71828^(-8.3291+4.4859*K76-2.1583*L76))/(1+(2.71828^(-8.3291+4.4859*K76-2.1583*L76)))</f>
        <v>0.30187198830821343</v>
      </c>
      <c r="CC76" s="49" t="s">
        <v>781</v>
      </c>
      <c r="CD76" s="86" t="s">
        <v>53</v>
      </c>
      <c r="CE76" s="49" t="s">
        <v>782</v>
      </c>
      <c r="CF76" s="86" t="s">
        <v>158</v>
      </c>
      <c r="CG76" s="49"/>
      <c r="CH76" s="59">
        <f>COUNTIF($M76,"=13")+COUNTIF($N76,"=24")+COUNTIF($O76,"=14")+COUNTIF($P76,"=11")+COUNTIF($Q76,"=11")+COUNTIF($R76,"=14")+COUNTIF($S76,"=12")+COUNTIF($T76,"=12")+COUNTIF($U76,"=12")+COUNTIF($V76,"=13")+COUNTIF($W76,"=13")+COUNTIF($X76,"=16")</f>
        <v>12</v>
      </c>
      <c r="CI76" s="59">
        <f>COUNTIF($Y76,"=18")+COUNTIF($Z76,"=9")+COUNTIF($AA76,"=10")+COUNTIF($AB76,"=11")+COUNTIF($AC76,"=11")+COUNTIF($AD76,"=25")+COUNTIF($AE76,"=15")+COUNTIF($AF76,"=19")+COUNTIF($AG76,"=31")+COUNTIF($AH76,"=15")+COUNTIF($AI76,"=15")+COUNTIF($AJ76,"=17")+COUNTIF($AK76,"=17")</f>
        <v>11</v>
      </c>
      <c r="CJ76" s="59">
        <f>COUNTIF($AL76,"=11")+COUNTIF($AM76,"=11")+COUNTIF($AN76,"=19")+COUNTIF($AO76,"=23")+COUNTIF($AP76,"=15")+COUNTIF($AQ76,"=15")+COUNTIF($AR76,"=19")+COUNTIF($AS76,"=17")+COUNTIF($AV76,"=12")+COUNTIF($AW76,"=12")</f>
        <v>7</v>
      </c>
      <c r="CK76" s="59">
        <f>COUNTIF($AX76,"=11")+COUNTIF($AY76,"=9")+COUNTIF($AZ76,"=15")+COUNTIF($BA76,"=16")+COUNTIF($BB76,"=8")+COUNTIF($BC76,"=10")+COUNTIF($BD76,"=10")+COUNTIF($BE76,"=8")+COUNTIF($BF76,"=10")+COUNTIF($BG76,"=11")</f>
        <v>8</v>
      </c>
      <c r="CL76" s="59">
        <f>COUNTIF($BH76,"=12")+COUNTIF($BI76,"=21")+COUNTIF($BJ76,"=23")+COUNTIF($BK76,"=16")+COUNTIF($BL76,"=10")+COUNTIF($BM76,"=12")+COUNTIF($BN76,"=12")+COUNTIF($BO76,"=15")+COUNTIF($BP76,"=8")+COUNTIF($BQ76,"=12")+COUNTIF($BR76,"=24")+COUNTIF($BS76,"=20")+COUNTIF($BT76,"=13")</f>
        <v>12</v>
      </c>
      <c r="CM76" s="59">
        <f>COUNTIF($BU76,"=12")+COUNTIF($BV76,"=11")+COUNTIF($BW76,"=13")+COUNTIF($BX76,"=11")+COUNTIF($BY76,"=11")+COUNTIF($BZ76,"=12")+COUNTIF($CA76,"=11")</f>
        <v>6</v>
      </c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F76" s="9"/>
      <c r="EG76" s="9"/>
    </row>
    <row r="77" spans="1:16384" s="86" customFormat="1" ht="17.100000000000001" customHeight="1" x14ac:dyDescent="0.25">
      <c r="A77" s="175">
        <v>416890</v>
      </c>
      <c r="B77" s="45" t="s">
        <v>452</v>
      </c>
      <c r="C77" s="86" t="s">
        <v>2</v>
      </c>
      <c r="D77" s="122" t="s">
        <v>839</v>
      </c>
      <c r="E77" s="49"/>
      <c r="F77" s="64" t="s">
        <v>138</v>
      </c>
      <c r="G77" s="75">
        <v>43961</v>
      </c>
      <c r="H77" s="88" t="s">
        <v>899</v>
      </c>
      <c r="I77" s="3" t="s">
        <v>925</v>
      </c>
      <c r="J77" s="87">
        <v>41277.888888888891</v>
      </c>
      <c r="K77" s="143">
        <f>+COUNTIF($Y77,"&gt;=18")+COUNTIF($AG77,"&gt;=31")+COUNTIF($AP77,"&lt;=15")+COUNTIF($AR77,"&gt;=19")+COUNTIF($BG77,"&gt;=11")+COUNTIF($BI77,"&lt;=21")+COUNTIF($BK77,"&gt;=17")+COUNTIF($BR77,"&gt;=24")+COUNTIF($CA77,"&lt;=11")</f>
        <v>6</v>
      </c>
      <c r="L77" s="140">
        <f>65-(+CH77+CI77+CJ77+CK77+CL77+CM77)</f>
        <v>9</v>
      </c>
      <c r="M77" s="159">
        <v>13</v>
      </c>
      <c r="N77" s="159">
        <v>24</v>
      </c>
      <c r="O77" s="159">
        <v>14</v>
      </c>
      <c r="P77" s="159">
        <v>11</v>
      </c>
      <c r="Q77" s="34">
        <v>11</v>
      </c>
      <c r="R77" s="34">
        <v>14</v>
      </c>
      <c r="S77" s="159">
        <v>12</v>
      </c>
      <c r="T77" s="159">
        <v>12</v>
      </c>
      <c r="U77" s="162">
        <v>11</v>
      </c>
      <c r="V77" s="159">
        <v>13</v>
      </c>
      <c r="W77" s="159">
        <v>13</v>
      </c>
      <c r="X77" s="6">
        <v>16</v>
      </c>
      <c r="Y77" s="161">
        <v>19</v>
      </c>
      <c r="Z77" s="34">
        <v>9</v>
      </c>
      <c r="AA77" s="34">
        <v>10</v>
      </c>
      <c r="AB77" s="159">
        <v>11</v>
      </c>
      <c r="AC77" s="159">
        <v>11</v>
      </c>
      <c r="AD77" s="159">
        <v>25</v>
      </c>
      <c r="AE77" s="159">
        <v>15</v>
      </c>
      <c r="AF77" s="159">
        <v>19</v>
      </c>
      <c r="AG77" s="159">
        <v>30</v>
      </c>
      <c r="AH77" s="34">
        <v>15</v>
      </c>
      <c r="AI77" s="34">
        <v>15</v>
      </c>
      <c r="AJ77" s="34">
        <v>17</v>
      </c>
      <c r="AK77" s="34">
        <v>17</v>
      </c>
      <c r="AL77" s="133">
        <v>12</v>
      </c>
      <c r="AM77" s="89">
        <v>11</v>
      </c>
      <c r="AN77" s="34">
        <v>19</v>
      </c>
      <c r="AO77" s="34">
        <v>23</v>
      </c>
      <c r="AP77" s="189">
        <v>14</v>
      </c>
      <c r="AQ77" s="159">
        <v>15</v>
      </c>
      <c r="AR77" s="159">
        <v>18</v>
      </c>
      <c r="AS77" s="159">
        <v>17</v>
      </c>
      <c r="AT77" s="6">
        <v>36</v>
      </c>
      <c r="AU77" s="6">
        <v>39</v>
      </c>
      <c r="AV77" s="89">
        <v>12</v>
      </c>
      <c r="AW77" s="159">
        <v>12</v>
      </c>
      <c r="AX77" s="159">
        <v>11</v>
      </c>
      <c r="AY77" s="159">
        <v>9</v>
      </c>
      <c r="AZ77" s="34">
        <v>15</v>
      </c>
      <c r="BA77" s="34">
        <v>16</v>
      </c>
      <c r="BB77" s="159">
        <v>8</v>
      </c>
      <c r="BC77" s="159">
        <v>10</v>
      </c>
      <c r="BD77" s="159">
        <v>10</v>
      </c>
      <c r="BE77" s="159">
        <v>8</v>
      </c>
      <c r="BF77" s="133">
        <v>11</v>
      </c>
      <c r="BG77" s="159">
        <v>10</v>
      </c>
      <c r="BH77" s="159">
        <v>12</v>
      </c>
      <c r="BI77" s="160">
        <v>21</v>
      </c>
      <c r="BJ77" s="34">
        <v>23</v>
      </c>
      <c r="BK77" s="133">
        <v>17</v>
      </c>
      <c r="BL77" s="159">
        <v>10</v>
      </c>
      <c r="BM77" s="159">
        <v>12</v>
      </c>
      <c r="BN77" s="159">
        <v>12</v>
      </c>
      <c r="BO77" s="159">
        <v>15</v>
      </c>
      <c r="BP77" s="159">
        <v>8</v>
      </c>
      <c r="BQ77" s="159">
        <v>12</v>
      </c>
      <c r="BR77" s="161">
        <v>24</v>
      </c>
      <c r="BS77" s="159">
        <v>20</v>
      </c>
      <c r="BT77" s="159">
        <v>13</v>
      </c>
      <c r="BU77" s="159">
        <v>12</v>
      </c>
      <c r="BV77" s="159">
        <v>11</v>
      </c>
      <c r="BW77" s="159">
        <v>13</v>
      </c>
      <c r="BX77" s="159">
        <v>11</v>
      </c>
      <c r="BY77" s="159">
        <v>11</v>
      </c>
      <c r="BZ77" s="159">
        <v>12</v>
      </c>
      <c r="CA77" s="162">
        <v>11</v>
      </c>
      <c r="CB77" s="149">
        <f>(2.71828^(-8.3291+4.4859*K77-2.1583*L77))/(1+(2.71828^(-8.3291+4.4859*K77-2.1583*L77)))</f>
        <v>0.30187198830821343</v>
      </c>
      <c r="CC77" s="64" t="s">
        <v>781</v>
      </c>
      <c r="CH77" s="59">
        <f>COUNTIF($M77,"=13")+COUNTIF($N77,"=24")+COUNTIF($O77,"=14")+COUNTIF($P77,"=11")+COUNTIF($Q77,"=11")+COUNTIF($R77,"=14")+COUNTIF($S77,"=12")+COUNTIF($T77,"=12")+COUNTIF($U77,"=12")+COUNTIF($V77,"=13")+COUNTIF($W77,"=13")+COUNTIF($X77,"=16")</f>
        <v>11</v>
      </c>
      <c r="CI77" s="59">
        <f>COUNTIF($Y77,"=18")+COUNTIF($Z77,"=9")+COUNTIF($AA77,"=10")+COUNTIF($AB77,"=11")+COUNTIF($AC77,"=11")+COUNTIF($AD77,"=25")+COUNTIF($AE77,"=15")+COUNTIF($AF77,"=19")+COUNTIF($AG77,"=31")+COUNTIF($AH77,"=15")+COUNTIF($AI77,"=15")+COUNTIF($AJ77,"=17")+COUNTIF($AK77,"=17")</f>
        <v>11</v>
      </c>
      <c r="CJ77" s="59">
        <f>COUNTIF($AL77,"=11")+COUNTIF($AM77,"=11")+COUNTIF($AN77,"=19")+COUNTIF($AO77,"=23")+COUNTIF($AP77,"=15")+COUNTIF($AQ77,"=15")+COUNTIF($AR77,"=19")+COUNTIF($AS77,"=17")+COUNTIF($AV77,"=12")+COUNTIF($AW77,"=12")</f>
        <v>7</v>
      </c>
      <c r="CK77" s="59">
        <f>COUNTIF($AX77,"=11")+COUNTIF($AY77,"=9")+COUNTIF($AZ77,"=15")+COUNTIF($BA77,"=16")+COUNTIF($BB77,"=8")+COUNTIF($BC77,"=10")+COUNTIF($BD77,"=10")+COUNTIF($BE77,"=8")+COUNTIF($BF77,"=10")+COUNTIF($BG77,"=11")</f>
        <v>8</v>
      </c>
      <c r="CL77" s="59">
        <f>COUNTIF($BH77,"=12")+COUNTIF($BI77,"=21")+COUNTIF($BJ77,"=23")+COUNTIF($BK77,"=16")+COUNTIF($BL77,"=10")+COUNTIF($BM77,"=12")+COUNTIF($BN77,"=12")+COUNTIF($BO77,"=15")+COUNTIF($BP77,"=8")+COUNTIF($BQ77,"=12")+COUNTIF($BR77,"=24")+COUNTIF($BS77,"=20")+COUNTIF($BT77,"=13")</f>
        <v>12</v>
      </c>
      <c r="CM77" s="59">
        <f>COUNTIF($BU77,"=12")+COUNTIF($BV77,"=11")+COUNTIF($BW77,"=13")+COUNTIF($BX77,"=11")+COUNTIF($BY77,"=11")+COUNTIF($BZ77,"=12")+COUNTIF($CA77,"=11")</f>
        <v>7</v>
      </c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F77" s="9"/>
      <c r="EG77" s="9"/>
    </row>
    <row r="78" spans="1:16384" s="86" customFormat="1" ht="17.100000000000001" customHeight="1" x14ac:dyDescent="0.2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  <c r="IV78" s="45"/>
      <c r="IW78" s="45"/>
      <c r="IX78" s="45"/>
      <c r="IY78" s="45"/>
      <c r="IZ78" s="45"/>
      <c r="JA78" s="45"/>
      <c r="JB78" s="45"/>
      <c r="JC78" s="45"/>
      <c r="JD78" s="45"/>
      <c r="JE78" s="45"/>
      <c r="JF78" s="45"/>
      <c r="JG78" s="45"/>
      <c r="JH78" s="45"/>
      <c r="JI78" s="45"/>
      <c r="JJ78" s="45"/>
      <c r="JK78" s="45"/>
      <c r="JL78" s="45"/>
      <c r="JM78" s="45"/>
      <c r="JN78" s="45"/>
      <c r="JO78" s="45"/>
      <c r="JP78" s="45"/>
      <c r="JQ78" s="45"/>
      <c r="JR78" s="45"/>
      <c r="JS78" s="45"/>
      <c r="JT78" s="45"/>
      <c r="JU78" s="45"/>
      <c r="JV78" s="45"/>
      <c r="JW78" s="45"/>
      <c r="JX78" s="45"/>
      <c r="JY78" s="45"/>
      <c r="JZ78" s="45"/>
      <c r="KA78" s="45"/>
      <c r="KB78" s="45"/>
      <c r="KC78" s="45"/>
      <c r="KD78" s="45"/>
      <c r="KE78" s="45"/>
      <c r="KF78" s="45"/>
      <c r="KG78" s="45"/>
      <c r="KH78" s="45"/>
      <c r="KI78" s="45"/>
      <c r="KJ78" s="45"/>
      <c r="KK78" s="45"/>
      <c r="KL78" s="45"/>
      <c r="KM78" s="45"/>
      <c r="KN78" s="45"/>
      <c r="KO78" s="45"/>
      <c r="KP78" s="45"/>
      <c r="KQ78" s="45"/>
      <c r="KR78" s="45"/>
      <c r="KS78" s="45"/>
      <c r="KT78" s="45"/>
      <c r="KU78" s="45"/>
      <c r="KV78" s="45"/>
      <c r="KW78" s="45"/>
      <c r="KX78" s="45"/>
      <c r="KY78" s="45"/>
      <c r="KZ78" s="45"/>
      <c r="LA78" s="45"/>
      <c r="LB78" s="45"/>
      <c r="LC78" s="45"/>
      <c r="LD78" s="45"/>
      <c r="LE78" s="45"/>
      <c r="LF78" s="45"/>
      <c r="LG78" s="45"/>
      <c r="LH78" s="45"/>
      <c r="LI78" s="45"/>
      <c r="LJ78" s="45"/>
      <c r="LK78" s="45"/>
      <c r="LL78" s="45"/>
      <c r="LM78" s="45"/>
      <c r="LN78" s="45"/>
      <c r="LO78" s="45"/>
      <c r="LP78" s="45"/>
      <c r="LQ78" s="45"/>
      <c r="LR78" s="45"/>
      <c r="LS78" s="45"/>
      <c r="LT78" s="45"/>
      <c r="LU78" s="45"/>
      <c r="LV78" s="45"/>
      <c r="LW78" s="45"/>
      <c r="LX78" s="45"/>
      <c r="LY78" s="45"/>
      <c r="LZ78" s="45"/>
      <c r="MA78" s="45"/>
      <c r="MB78" s="45"/>
      <c r="MC78" s="45"/>
      <c r="MD78" s="45"/>
      <c r="ME78" s="45"/>
      <c r="MF78" s="45"/>
      <c r="MG78" s="45"/>
      <c r="MH78" s="45"/>
      <c r="MI78" s="45"/>
      <c r="MJ78" s="45"/>
      <c r="MK78" s="45"/>
      <c r="ML78" s="45"/>
      <c r="MM78" s="45"/>
      <c r="MN78" s="45"/>
      <c r="MO78" s="45"/>
      <c r="MP78" s="45"/>
      <c r="MQ78" s="45"/>
      <c r="MR78" s="45"/>
      <c r="MS78" s="45"/>
      <c r="MT78" s="45"/>
      <c r="MU78" s="45"/>
      <c r="MV78" s="45"/>
      <c r="MW78" s="45"/>
      <c r="MX78" s="45"/>
      <c r="MY78" s="45"/>
      <c r="MZ78" s="45"/>
      <c r="NA78" s="45"/>
      <c r="NB78" s="45"/>
      <c r="NC78" s="45"/>
      <c r="ND78" s="45"/>
      <c r="NE78" s="45"/>
      <c r="NF78" s="45"/>
      <c r="NG78" s="45"/>
      <c r="NH78" s="45"/>
      <c r="NI78" s="45"/>
      <c r="NJ78" s="45"/>
      <c r="NK78" s="45"/>
      <c r="NL78" s="45"/>
      <c r="NM78" s="45"/>
      <c r="NN78" s="45"/>
      <c r="NO78" s="45"/>
      <c r="NP78" s="45"/>
      <c r="NQ78" s="45"/>
      <c r="NR78" s="45"/>
      <c r="NS78" s="45"/>
      <c r="NT78" s="45"/>
      <c r="NU78" s="45"/>
      <c r="NV78" s="45"/>
      <c r="NW78" s="45"/>
      <c r="NX78" s="45"/>
      <c r="NY78" s="45"/>
      <c r="NZ78" s="45"/>
      <c r="OA78" s="45"/>
      <c r="OB78" s="45"/>
      <c r="OC78" s="45"/>
      <c r="OD78" s="45"/>
      <c r="OE78" s="45"/>
      <c r="OF78" s="45"/>
      <c r="OG78" s="45"/>
      <c r="OH78" s="45"/>
      <c r="OI78" s="45"/>
      <c r="OJ78" s="45"/>
      <c r="OK78" s="45"/>
      <c r="OL78" s="45"/>
      <c r="OM78" s="45"/>
      <c r="ON78" s="45"/>
      <c r="OO78" s="45"/>
      <c r="OP78" s="45"/>
      <c r="OQ78" s="45"/>
      <c r="OR78" s="45"/>
      <c r="OS78" s="45"/>
      <c r="OT78" s="45"/>
      <c r="OU78" s="45"/>
      <c r="OV78" s="45"/>
      <c r="OW78" s="45"/>
      <c r="OX78" s="45"/>
      <c r="OY78" s="45"/>
      <c r="OZ78" s="45"/>
      <c r="PA78" s="45"/>
      <c r="PB78" s="45"/>
      <c r="PC78" s="45"/>
      <c r="PD78" s="45"/>
      <c r="PE78" s="45"/>
      <c r="PF78" s="45"/>
      <c r="PG78" s="45"/>
      <c r="PH78" s="45"/>
      <c r="PI78" s="45"/>
      <c r="PJ78" s="45"/>
      <c r="PK78" s="45"/>
      <c r="PL78" s="45"/>
      <c r="PM78" s="45"/>
      <c r="PN78" s="45"/>
      <c r="PO78" s="45"/>
      <c r="PP78" s="45"/>
      <c r="PQ78" s="45"/>
      <c r="PR78" s="45"/>
      <c r="PS78" s="45"/>
      <c r="PT78" s="45"/>
      <c r="PU78" s="45"/>
      <c r="PV78" s="45"/>
      <c r="PW78" s="45"/>
      <c r="PX78" s="45"/>
      <c r="PY78" s="45"/>
      <c r="PZ78" s="45"/>
      <c r="QA78" s="45"/>
      <c r="QB78" s="45"/>
      <c r="QC78" s="45"/>
      <c r="QD78" s="45"/>
      <c r="QE78" s="45"/>
      <c r="QF78" s="45"/>
      <c r="QG78" s="45"/>
      <c r="QH78" s="45"/>
      <c r="QI78" s="45"/>
      <c r="QJ78" s="45"/>
      <c r="QK78" s="45"/>
      <c r="QL78" s="45"/>
      <c r="QM78" s="45"/>
      <c r="QN78" s="45"/>
      <c r="QO78" s="45"/>
      <c r="QP78" s="45"/>
      <c r="QQ78" s="45"/>
      <c r="QR78" s="45"/>
      <c r="QS78" s="45"/>
      <c r="QT78" s="45"/>
      <c r="QU78" s="45"/>
      <c r="QV78" s="45"/>
      <c r="QW78" s="45"/>
      <c r="QX78" s="45"/>
      <c r="QY78" s="45"/>
      <c r="QZ78" s="45"/>
      <c r="RA78" s="45"/>
      <c r="RB78" s="45"/>
      <c r="RC78" s="45"/>
      <c r="RD78" s="45"/>
      <c r="RE78" s="45"/>
      <c r="RF78" s="45"/>
      <c r="RG78" s="45"/>
      <c r="RH78" s="45"/>
      <c r="RI78" s="45"/>
      <c r="RJ78" s="45"/>
      <c r="RK78" s="45"/>
      <c r="RL78" s="45"/>
      <c r="RM78" s="45"/>
      <c r="RN78" s="45"/>
      <c r="RO78" s="45"/>
      <c r="RP78" s="45"/>
      <c r="RQ78" s="45"/>
      <c r="RR78" s="45"/>
      <c r="RS78" s="45"/>
      <c r="RT78" s="45"/>
      <c r="RU78" s="45"/>
      <c r="RV78" s="45"/>
      <c r="RW78" s="45"/>
      <c r="RX78" s="45"/>
      <c r="RY78" s="45"/>
      <c r="RZ78" s="45"/>
      <c r="SA78" s="45"/>
      <c r="SB78" s="45"/>
      <c r="SC78" s="45"/>
      <c r="SD78" s="45"/>
      <c r="SE78" s="45"/>
      <c r="SF78" s="45"/>
      <c r="SG78" s="45"/>
      <c r="SH78" s="45"/>
      <c r="SI78" s="45"/>
      <c r="SJ78" s="45"/>
      <c r="SK78" s="45"/>
      <c r="SL78" s="45"/>
      <c r="SM78" s="45"/>
      <c r="SN78" s="45"/>
      <c r="SO78" s="45"/>
      <c r="SP78" s="45"/>
      <c r="SQ78" s="45"/>
      <c r="SR78" s="45"/>
      <c r="SS78" s="45"/>
      <c r="ST78" s="45"/>
      <c r="SU78" s="45"/>
      <c r="SV78" s="45"/>
      <c r="SW78" s="45"/>
      <c r="SX78" s="45"/>
      <c r="SY78" s="45"/>
      <c r="SZ78" s="45"/>
      <c r="TA78" s="45"/>
      <c r="TB78" s="45"/>
      <c r="TC78" s="45"/>
      <c r="TD78" s="45"/>
      <c r="TE78" s="45"/>
      <c r="TF78" s="45"/>
      <c r="TG78" s="45"/>
      <c r="TH78" s="45"/>
      <c r="TI78" s="45"/>
      <c r="TJ78" s="45"/>
      <c r="TK78" s="45"/>
      <c r="TL78" s="45"/>
      <c r="TM78" s="45"/>
      <c r="TN78" s="45"/>
      <c r="TO78" s="45"/>
      <c r="TP78" s="45"/>
      <c r="TQ78" s="45"/>
      <c r="TR78" s="45"/>
      <c r="TS78" s="45"/>
      <c r="TT78" s="45"/>
      <c r="TU78" s="45"/>
      <c r="TV78" s="45"/>
      <c r="TW78" s="45"/>
      <c r="TX78" s="45"/>
      <c r="TY78" s="45"/>
      <c r="TZ78" s="45"/>
      <c r="UA78" s="45"/>
      <c r="UB78" s="45"/>
      <c r="UC78" s="45"/>
      <c r="UD78" s="45"/>
      <c r="UE78" s="45"/>
      <c r="UF78" s="45"/>
      <c r="UG78" s="45"/>
      <c r="UH78" s="45"/>
      <c r="UI78" s="45"/>
      <c r="UJ78" s="45"/>
      <c r="UK78" s="45"/>
      <c r="UL78" s="45"/>
      <c r="UM78" s="45"/>
      <c r="UN78" s="45"/>
      <c r="UO78" s="45"/>
      <c r="UP78" s="45"/>
      <c r="UQ78" s="45"/>
      <c r="UR78" s="45"/>
      <c r="US78" s="45"/>
      <c r="UT78" s="45"/>
      <c r="UU78" s="45"/>
      <c r="UV78" s="45"/>
      <c r="UW78" s="45"/>
      <c r="UX78" s="45"/>
      <c r="UY78" s="45"/>
      <c r="UZ78" s="45"/>
      <c r="VA78" s="45"/>
      <c r="VB78" s="45"/>
      <c r="VC78" s="45"/>
      <c r="VD78" s="45"/>
      <c r="VE78" s="45"/>
      <c r="VF78" s="45"/>
      <c r="VG78" s="45"/>
      <c r="VH78" s="45"/>
      <c r="VI78" s="45"/>
      <c r="VJ78" s="45"/>
      <c r="VK78" s="45"/>
      <c r="VL78" s="45"/>
      <c r="VM78" s="45"/>
      <c r="VN78" s="45"/>
      <c r="VO78" s="45"/>
      <c r="VP78" s="45"/>
      <c r="VQ78" s="45"/>
      <c r="VR78" s="45"/>
      <c r="VS78" s="45"/>
      <c r="VT78" s="45"/>
      <c r="VU78" s="45"/>
      <c r="VV78" s="45"/>
      <c r="VW78" s="45"/>
      <c r="VX78" s="45"/>
      <c r="VY78" s="45"/>
      <c r="VZ78" s="45"/>
      <c r="WA78" s="45"/>
      <c r="WB78" s="45"/>
      <c r="WC78" s="45"/>
      <c r="WD78" s="45"/>
      <c r="WE78" s="45"/>
      <c r="WF78" s="45"/>
      <c r="WG78" s="45"/>
      <c r="WH78" s="45"/>
      <c r="WI78" s="45"/>
      <c r="WJ78" s="45"/>
      <c r="WK78" s="45"/>
      <c r="WL78" s="45"/>
      <c r="WM78" s="45"/>
      <c r="WN78" s="45"/>
      <c r="WO78" s="45"/>
      <c r="WP78" s="45"/>
      <c r="WQ78" s="45"/>
      <c r="WR78" s="45"/>
      <c r="WS78" s="45"/>
      <c r="WT78" s="45"/>
      <c r="WU78" s="45"/>
      <c r="WV78" s="45"/>
      <c r="WW78" s="45"/>
      <c r="WX78" s="45"/>
      <c r="WY78" s="45"/>
      <c r="WZ78" s="45"/>
      <c r="XA78" s="45"/>
      <c r="XB78" s="45"/>
      <c r="XC78" s="45"/>
      <c r="XD78" s="45"/>
      <c r="XE78" s="45"/>
      <c r="XF78" s="45"/>
      <c r="XG78" s="45"/>
      <c r="XH78" s="45"/>
      <c r="XI78" s="45"/>
      <c r="XJ78" s="45"/>
      <c r="XK78" s="45"/>
      <c r="XL78" s="45"/>
      <c r="XM78" s="45"/>
      <c r="XN78" s="45"/>
      <c r="XO78" s="45"/>
      <c r="XP78" s="45"/>
      <c r="XQ78" s="45"/>
      <c r="XR78" s="45"/>
      <c r="XS78" s="45"/>
      <c r="XT78" s="45"/>
      <c r="XU78" s="45"/>
      <c r="XV78" s="45"/>
      <c r="XW78" s="45"/>
      <c r="XX78" s="45"/>
      <c r="XY78" s="45"/>
      <c r="XZ78" s="45"/>
      <c r="YA78" s="45"/>
      <c r="YB78" s="45"/>
      <c r="YC78" s="45"/>
      <c r="YD78" s="45"/>
      <c r="YE78" s="45"/>
      <c r="YF78" s="45"/>
      <c r="YG78" s="45"/>
      <c r="YH78" s="45"/>
      <c r="YI78" s="45"/>
      <c r="YJ78" s="45"/>
      <c r="YK78" s="45"/>
      <c r="YL78" s="45"/>
      <c r="YM78" s="45"/>
      <c r="YN78" s="45"/>
      <c r="YO78" s="45"/>
      <c r="YP78" s="45"/>
      <c r="YQ78" s="45"/>
      <c r="YR78" s="45"/>
      <c r="YS78" s="45"/>
      <c r="YT78" s="45"/>
      <c r="YU78" s="45"/>
      <c r="YV78" s="45"/>
      <c r="YW78" s="45"/>
      <c r="YX78" s="45"/>
      <c r="YY78" s="45"/>
      <c r="YZ78" s="45"/>
      <c r="ZA78" s="45"/>
      <c r="ZB78" s="45"/>
      <c r="ZC78" s="45"/>
      <c r="ZD78" s="45"/>
      <c r="ZE78" s="45"/>
      <c r="ZF78" s="45"/>
      <c r="ZG78" s="45"/>
      <c r="ZH78" s="45"/>
      <c r="ZI78" s="45"/>
      <c r="ZJ78" s="45"/>
      <c r="ZK78" s="45"/>
      <c r="ZL78" s="45"/>
      <c r="ZM78" s="45"/>
      <c r="ZN78" s="45"/>
      <c r="ZO78" s="45"/>
      <c r="ZP78" s="45"/>
      <c r="ZQ78" s="45"/>
      <c r="ZR78" s="45"/>
      <c r="ZS78" s="45"/>
      <c r="ZT78" s="45"/>
      <c r="ZU78" s="45"/>
      <c r="ZV78" s="45"/>
      <c r="ZW78" s="45"/>
      <c r="ZX78" s="45"/>
      <c r="ZY78" s="45"/>
      <c r="ZZ78" s="45"/>
      <c r="AAA78" s="45"/>
      <c r="AAB78" s="45"/>
      <c r="AAC78" s="45"/>
      <c r="AAD78" s="45"/>
      <c r="AAE78" s="45"/>
      <c r="AAF78" s="45"/>
      <c r="AAG78" s="45"/>
      <c r="AAH78" s="45"/>
      <c r="AAI78" s="45"/>
      <c r="AAJ78" s="45"/>
      <c r="AAK78" s="45"/>
      <c r="AAL78" s="45"/>
      <c r="AAM78" s="45"/>
      <c r="AAN78" s="45"/>
      <c r="AAO78" s="45"/>
      <c r="AAP78" s="45"/>
      <c r="AAQ78" s="45"/>
      <c r="AAR78" s="45"/>
      <c r="AAS78" s="45"/>
      <c r="AAT78" s="45"/>
      <c r="AAU78" s="45"/>
      <c r="AAV78" s="45"/>
      <c r="AAW78" s="45"/>
      <c r="AAX78" s="45"/>
      <c r="AAY78" s="45"/>
      <c r="AAZ78" s="45"/>
      <c r="ABA78" s="45"/>
      <c r="ABB78" s="45"/>
      <c r="ABC78" s="45"/>
      <c r="ABD78" s="45"/>
      <c r="ABE78" s="45"/>
      <c r="ABF78" s="45"/>
      <c r="ABG78" s="45"/>
      <c r="ABH78" s="45"/>
      <c r="ABI78" s="45"/>
      <c r="ABJ78" s="45"/>
      <c r="ABK78" s="45"/>
      <c r="ABL78" s="45"/>
      <c r="ABM78" s="45"/>
      <c r="ABN78" s="45"/>
      <c r="ABO78" s="45"/>
      <c r="ABP78" s="45"/>
      <c r="ABQ78" s="45"/>
      <c r="ABR78" s="45"/>
      <c r="ABS78" s="45"/>
      <c r="ABT78" s="45"/>
      <c r="ABU78" s="45"/>
      <c r="ABV78" s="45"/>
      <c r="ABW78" s="45"/>
      <c r="ABX78" s="45"/>
      <c r="ABY78" s="45"/>
      <c r="ABZ78" s="45"/>
      <c r="ACA78" s="45"/>
      <c r="ACB78" s="45"/>
      <c r="ACC78" s="45"/>
      <c r="ACD78" s="45"/>
      <c r="ACE78" s="45"/>
      <c r="ACF78" s="45"/>
      <c r="ACG78" s="45"/>
      <c r="ACH78" s="45"/>
      <c r="ACI78" s="45"/>
      <c r="ACJ78" s="45"/>
      <c r="ACK78" s="45"/>
      <c r="ACL78" s="45"/>
      <c r="ACM78" s="45"/>
      <c r="ACN78" s="45"/>
      <c r="ACO78" s="45"/>
      <c r="ACP78" s="45"/>
      <c r="ACQ78" s="45"/>
      <c r="ACR78" s="45"/>
      <c r="ACS78" s="45"/>
      <c r="ACT78" s="45"/>
      <c r="ACU78" s="45"/>
      <c r="ACV78" s="45"/>
      <c r="ACW78" s="45"/>
      <c r="ACX78" s="45"/>
      <c r="ACY78" s="45"/>
      <c r="ACZ78" s="45"/>
      <c r="ADA78" s="45"/>
      <c r="ADB78" s="45"/>
      <c r="ADC78" s="45"/>
      <c r="ADD78" s="45"/>
      <c r="ADE78" s="45"/>
      <c r="ADF78" s="45"/>
      <c r="ADG78" s="45"/>
      <c r="ADH78" s="45"/>
      <c r="ADI78" s="45"/>
      <c r="ADJ78" s="45"/>
      <c r="ADK78" s="45"/>
      <c r="ADL78" s="45"/>
      <c r="ADM78" s="45"/>
      <c r="ADN78" s="45"/>
      <c r="ADO78" s="45"/>
      <c r="ADP78" s="45"/>
      <c r="ADQ78" s="45"/>
      <c r="ADR78" s="45"/>
      <c r="ADS78" s="45"/>
      <c r="ADT78" s="45"/>
      <c r="ADU78" s="45"/>
      <c r="ADV78" s="45"/>
      <c r="ADW78" s="45"/>
      <c r="ADX78" s="45"/>
      <c r="ADY78" s="45"/>
      <c r="ADZ78" s="45"/>
      <c r="AEA78" s="45"/>
      <c r="AEB78" s="45"/>
      <c r="AEC78" s="45"/>
      <c r="AED78" s="45"/>
      <c r="AEE78" s="45"/>
      <c r="AEF78" s="45"/>
      <c r="AEG78" s="45"/>
      <c r="AEH78" s="45"/>
      <c r="AEI78" s="45"/>
      <c r="AEJ78" s="45"/>
      <c r="AEK78" s="45"/>
      <c r="AEL78" s="45"/>
      <c r="AEM78" s="45"/>
      <c r="AEN78" s="45"/>
      <c r="AEO78" s="45"/>
      <c r="AEP78" s="45"/>
      <c r="AEQ78" s="45"/>
      <c r="AER78" s="45"/>
      <c r="AES78" s="45"/>
      <c r="AET78" s="45"/>
      <c r="AEU78" s="45"/>
      <c r="AEV78" s="45"/>
      <c r="AEW78" s="45"/>
      <c r="AEX78" s="45"/>
      <c r="AEY78" s="45"/>
      <c r="AEZ78" s="45"/>
      <c r="AFA78" s="45"/>
      <c r="AFB78" s="45"/>
      <c r="AFC78" s="45"/>
      <c r="AFD78" s="45"/>
      <c r="AFE78" s="45"/>
      <c r="AFF78" s="45"/>
      <c r="AFG78" s="45"/>
      <c r="AFH78" s="45"/>
      <c r="AFI78" s="45"/>
      <c r="AFJ78" s="45"/>
      <c r="AFK78" s="45"/>
      <c r="AFL78" s="45"/>
      <c r="AFM78" s="45"/>
      <c r="AFN78" s="45"/>
      <c r="AFO78" s="45"/>
      <c r="AFP78" s="45"/>
      <c r="AFQ78" s="45"/>
      <c r="AFR78" s="45"/>
      <c r="AFS78" s="45"/>
      <c r="AFT78" s="45"/>
      <c r="AFU78" s="45"/>
      <c r="AFV78" s="45"/>
      <c r="AFW78" s="45"/>
      <c r="AFX78" s="45"/>
      <c r="AFY78" s="45"/>
      <c r="AFZ78" s="45"/>
      <c r="AGA78" s="45"/>
      <c r="AGB78" s="45"/>
      <c r="AGC78" s="45"/>
      <c r="AGD78" s="45"/>
      <c r="AGE78" s="45"/>
      <c r="AGF78" s="45"/>
      <c r="AGG78" s="45"/>
      <c r="AGH78" s="45"/>
      <c r="AGI78" s="45"/>
      <c r="AGJ78" s="45"/>
      <c r="AGK78" s="45"/>
      <c r="AGL78" s="45"/>
      <c r="AGM78" s="45"/>
      <c r="AGN78" s="45"/>
      <c r="AGO78" s="45"/>
      <c r="AGP78" s="45"/>
      <c r="AGQ78" s="45"/>
      <c r="AGR78" s="45"/>
      <c r="AGS78" s="45"/>
      <c r="AGT78" s="45"/>
      <c r="AGU78" s="45"/>
      <c r="AGV78" s="45"/>
      <c r="AGW78" s="45"/>
      <c r="AGX78" s="45"/>
      <c r="AGY78" s="45"/>
      <c r="AGZ78" s="45"/>
      <c r="AHA78" s="45"/>
      <c r="AHB78" s="45"/>
      <c r="AHC78" s="45"/>
      <c r="AHD78" s="45"/>
      <c r="AHE78" s="45"/>
      <c r="AHF78" s="45"/>
      <c r="AHG78" s="45"/>
      <c r="AHH78" s="45"/>
      <c r="AHI78" s="45"/>
      <c r="AHJ78" s="45"/>
      <c r="AHK78" s="45"/>
      <c r="AHL78" s="45"/>
      <c r="AHM78" s="45"/>
      <c r="AHN78" s="45"/>
      <c r="AHO78" s="45"/>
      <c r="AHP78" s="45"/>
      <c r="AHQ78" s="45"/>
      <c r="AHR78" s="45"/>
      <c r="AHS78" s="45"/>
      <c r="AHT78" s="45"/>
      <c r="AHU78" s="45"/>
      <c r="AHV78" s="45"/>
      <c r="AHW78" s="45"/>
      <c r="AHX78" s="45"/>
      <c r="AHY78" s="45"/>
      <c r="AHZ78" s="45"/>
      <c r="AIA78" s="45"/>
      <c r="AIB78" s="45"/>
      <c r="AIC78" s="45"/>
      <c r="AID78" s="45"/>
      <c r="AIE78" s="45"/>
      <c r="AIF78" s="45"/>
      <c r="AIG78" s="45"/>
      <c r="AIH78" s="45"/>
      <c r="AII78" s="45"/>
      <c r="AIJ78" s="45"/>
      <c r="AIK78" s="45"/>
      <c r="AIL78" s="45"/>
      <c r="AIM78" s="45"/>
      <c r="AIN78" s="45"/>
      <c r="AIO78" s="45"/>
      <c r="AIP78" s="45"/>
      <c r="AIQ78" s="45"/>
      <c r="AIR78" s="45"/>
      <c r="AIS78" s="45"/>
      <c r="AIT78" s="45"/>
      <c r="AIU78" s="45"/>
      <c r="AIV78" s="45"/>
      <c r="AIW78" s="45"/>
      <c r="AIX78" s="45"/>
      <c r="AIY78" s="45"/>
      <c r="AIZ78" s="45"/>
      <c r="AJA78" s="45"/>
      <c r="AJB78" s="45"/>
      <c r="AJC78" s="45"/>
      <c r="AJD78" s="45"/>
      <c r="AJE78" s="45"/>
      <c r="AJF78" s="45"/>
      <c r="AJG78" s="45"/>
      <c r="AJH78" s="45"/>
      <c r="AJI78" s="45"/>
      <c r="AJJ78" s="45"/>
      <c r="AJK78" s="45"/>
      <c r="AJL78" s="45"/>
      <c r="AJM78" s="45"/>
      <c r="AJN78" s="45"/>
      <c r="AJO78" s="45"/>
      <c r="AJP78" s="45"/>
      <c r="AJQ78" s="45"/>
      <c r="AJR78" s="45"/>
      <c r="AJS78" s="45"/>
      <c r="AJT78" s="45"/>
      <c r="AJU78" s="45"/>
      <c r="AJV78" s="45"/>
      <c r="AJW78" s="45"/>
      <c r="AJX78" s="45"/>
      <c r="AJY78" s="45"/>
      <c r="AJZ78" s="45"/>
      <c r="AKA78" s="45"/>
      <c r="AKB78" s="45"/>
      <c r="AKC78" s="45"/>
      <c r="AKD78" s="45"/>
      <c r="AKE78" s="45"/>
      <c r="AKF78" s="45"/>
      <c r="AKG78" s="45"/>
      <c r="AKH78" s="45"/>
      <c r="AKI78" s="45"/>
      <c r="AKJ78" s="45"/>
      <c r="AKK78" s="45"/>
      <c r="AKL78" s="45"/>
      <c r="AKM78" s="45"/>
      <c r="AKN78" s="45"/>
      <c r="AKO78" s="45"/>
      <c r="AKP78" s="45"/>
      <c r="AKQ78" s="45"/>
      <c r="AKR78" s="45"/>
      <c r="AKS78" s="45"/>
      <c r="AKT78" s="45"/>
      <c r="AKU78" s="45"/>
      <c r="AKV78" s="45"/>
      <c r="AKW78" s="45"/>
      <c r="AKX78" s="45"/>
      <c r="AKY78" s="45"/>
      <c r="AKZ78" s="45"/>
      <c r="ALA78" s="45"/>
      <c r="ALB78" s="45"/>
      <c r="ALC78" s="45"/>
      <c r="ALD78" s="45"/>
      <c r="ALE78" s="45"/>
      <c r="ALF78" s="45"/>
      <c r="ALG78" s="45"/>
      <c r="ALH78" s="45"/>
      <c r="ALI78" s="45"/>
      <c r="ALJ78" s="45"/>
      <c r="ALK78" s="45"/>
      <c r="ALL78" s="45"/>
      <c r="ALM78" s="45"/>
      <c r="ALN78" s="45"/>
      <c r="ALO78" s="45"/>
      <c r="ALP78" s="45"/>
      <c r="ALQ78" s="45"/>
      <c r="ALR78" s="45"/>
      <c r="ALS78" s="45"/>
      <c r="ALT78" s="45"/>
      <c r="ALU78" s="45"/>
      <c r="ALV78" s="45"/>
      <c r="ALW78" s="45"/>
      <c r="ALX78" s="45"/>
      <c r="ALY78" s="45"/>
      <c r="ALZ78" s="45"/>
      <c r="AMA78" s="45"/>
      <c r="AMB78" s="45"/>
      <c r="AMC78" s="45"/>
      <c r="AMD78" s="45"/>
      <c r="AME78" s="45"/>
      <c r="AMF78" s="45"/>
      <c r="AMG78" s="45"/>
      <c r="AMH78" s="45"/>
      <c r="AMI78" s="45"/>
      <c r="AMJ78" s="45"/>
      <c r="AMK78" s="45"/>
      <c r="AML78" s="45"/>
      <c r="AMM78" s="45"/>
      <c r="AMN78" s="45"/>
      <c r="AMO78" s="45"/>
      <c r="AMP78" s="45"/>
      <c r="AMQ78" s="45"/>
      <c r="AMR78" s="45"/>
      <c r="AMS78" s="45"/>
      <c r="AMT78" s="45"/>
      <c r="AMU78" s="45"/>
      <c r="AMV78" s="45"/>
      <c r="AMW78" s="45"/>
      <c r="AMX78" s="45"/>
      <c r="AMY78" s="45"/>
      <c r="AMZ78" s="45"/>
      <c r="ANA78" s="45"/>
      <c r="ANB78" s="45"/>
      <c r="ANC78" s="45"/>
      <c r="AND78" s="45"/>
      <c r="ANE78" s="45"/>
      <c r="ANF78" s="45"/>
      <c r="ANG78" s="45"/>
      <c r="ANH78" s="45"/>
      <c r="ANI78" s="45"/>
      <c r="ANJ78" s="45"/>
      <c r="ANK78" s="45"/>
      <c r="ANL78" s="45"/>
      <c r="ANM78" s="45"/>
      <c r="ANN78" s="45"/>
      <c r="ANO78" s="45"/>
      <c r="ANP78" s="45"/>
      <c r="ANQ78" s="45"/>
      <c r="ANR78" s="45"/>
      <c r="ANS78" s="45"/>
      <c r="ANT78" s="45"/>
      <c r="ANU78" s="45"/>
      <c r="ANV78" s="45"/>
      <c r="ANW78" s="45"/>
      <c r="ANX78" s="45"/>
      <c r="ANY78" s="45"/>
      <c r="ANZ78" s="45"/>
      <c r="AOA78" s="45"/>
      <c r="AOB78" s="45"/>
      <c r="AOC78" s="45"/>
      <c r="AOD78" s="45"/>
      <c r="AOE78" s="45"/>
      <c r="AOF78" s="45"/>
      <c r="AOG78" s="45"/>
      <c r="AOH78" s="45"/>
      <c r="AOI78" s="45"/>
      <c r="AOJ78" s="45"/>
      <c r="AOK78" s="45"/>
      <c r="AOL78" s="45"/>
      <c r="AOM78" s="45"/>
      <c r="AON78" s="45"/>
      <c r="AOO78" s="45"/>
      <c r="AOP78" s="45"/>
      <c r="AOQ78" s="45"/>
      <c r="AOR78" s="45"/>
      <c r="AOS78" s="45"/>
      <c r="AOT78" s="45"/>
      <c r="AOU78" s="45"/>
      <c r="AOV78" s="45"/>
      <c r="AOW78" s="45"/>
      <c r="AOX78" s="45"/>
      <c r="AOY78" s="45"/>
      <c r="AOZ78" s="45"/>
      <c r="APA78" s="45"/>
      <c r="APB78" s="45"/>
      <c r="APC78" s="45"/>
      <c r="APD78" s="45"/>
      <c r="APE78" s="45"/>
      <c r="APF78" s="45"/>
      <c r="APG78" s="45"/>
      <c r="APH78" s="45"/>
      <c r="API78" s="45"/>
      <c r="APJ78" s="45"/>
      <c r="APK78" s="45"/>
      <c r="APL78" s="45"/>
      <c r="APM78" s="45"/>
      <c r="APN78" s="45"/>
      <c r="APO78" s="45"/>
      <c r="APP78" s="45"/>
      <c r="APQ78" s="45"/>
      <c r="APR78" s="45"/>
      <c r="APS78" s="45"/>
      <c r="APT78" s="45"/>
      <c r="APU78" s="45"/>
      <c r="APV78" s="45"/>
      <c r="APW78" s="45"/>
      <c r="APX78" s="45"/>
      <c r="APY78" s="45"/>
      <c r="APZ78" s="45"/>
      <c r="AQA78" s="45"/>
      <c r="AQB78" s="45"/>
      <c r="AQC78" s="45"/>
      <c r="AQD78" s="45"/>
      <c r="AQE78" s="45"/>
      <c r="AQF78" s="45"/>
      <c r="AQG78" s="45"/>
      <c r="AQH78" s="45"/>
      <c r="AQI78" s="45"/>
      <c r="AQJ78" s="45"/>
      <c r="AQK78" s="45"/>
      <c r="AQL78" s="45"/>
      <c r="AQM78" s="45"/>
      <c r="AQN78" s="45"/>
      <c r="AQO78" s="45"/>
      <c r="AQP78" s="45"/>
      <c r="AQQ78" s="45"/>
      <c r="AQR78" s="45"/>
      <c r="AQS78" s="45"/>
      <c r="AQT78" s="45"/>
      <c r="AQU78" s="45"/>
      <c r="AQV78" s="45"/>
      <c r="AQW78" s="45"/>
      <c r="AQX78" s="45"/>
      <c r="AQY78" s="45"/>
      <c r="AQZ78" s="45"/>
      <c r="ARA78" s="45"/>
      <c r="ARB78" s="45"/>
      <c r="ARC78" s="45"/>
      <c r="ARD78" s="45"/>
      <c r="ARE78" s="45"/>
      <c r="ARF78" s="45"/>
      <c r="ARG78" s="45"/>
      <c r="ARH78" s="45"/>
      <c r="ARI78" s="45"/>
      <c r="ARJ78" s="45"/>
      <c r="ARK78" s="45"/>
      <c r="ARL78" s="45"/>
      <c r="ARM78" s="45"/>
      <c r="ARN78" s="45"/>
      <c r="ARO78" s="45"/>
      <c r="ARP78" s="45"/>
      <c r="ARQ78" s="45"/>
      <c r="ARR78" s="45"/>
      <c r="ARS78" s="45"/>
      <c r="ART78" s="45"/>
      <c r="ARU78" s="45"/>
      <c r="ARV78" s="45"/>
      <c r="ARW78" s="45"/>
      <c r="ARX78" s="45"/>
      <c r="ARY78" s="45"/>
      <c r="ARZ78" s="45"/>
      <c r="ASA78" s="45"/>
      <c r="ASB78" s="45"/>
      <c r="ASC78" s="45"/>
      <c r="ASD78" s="45"/>
      <c r="ASE78" s="45"/>
      <c r="ASF78" s="45"/>
      <c r="ASG78" s="45"/>
      <c r="ASH78" s="45"/>
      <c r="ASI78" s="45"/>
      <c r="ASJ78" s="45"/>
      <c r="ASK78" s="45"/>
      <c r="ASL78" s="45"/>
      <c r="ASM78" s="45"/>
      <c r="ASN78" s="45"/>
      <c r="ASO78" s="45"/>
      <c r="ASP78" s="45"/>
      <c r="ASQ78" s="45"/>
      <c r="ASR78" s="45"/>
      <c r="ASS78" s="45"/>
      <c r="AST78" s="45"/>
      <c r="ASU78" s="45"/>
      <c r="ASV78" s="45"/>
      <c r="ASW78" s="45"/>
      <c r="ASX78" s="45"/>
      <c r="ASY78" s="45"/>
      <c r="ASZ78" s="45"/>
      <c r="ATA78" s="45"/>
      <c r="ATB78" s="45"/>
      <c r="ATC78" s="45"/>
      <c r="ATD78" s="45"/>
      <c r="ATE78" s="45"/>
      <c r="ATF78" s="45"/>
      <c r="ATG78" s="45"/>
      <c r="ATH78" s="45"/>
      <c r="ATI78" s="45"/>
      <c r="ATJ78" s="45"/>
      <c r="ATK78" s="45"/>
      <c r="ATL78" s="45"/>
      <c r="ATM78" s="45"/>
      <c r="ATN78" s="45"/>
      <c r="ATO78" s="45"/>
      <c r="ATP78" s="45"/>
      <c r="ATQ78" s="45"/>
      <c r="ATR78" s="45"/>
      <c r="ATS78" s="45"/>
      <c r="ATT78" s="45"/>
      <c r="ATU78" s="45"/>
      <c r="ATV78" s="45"/>
      <c r="ATW78" s="45"/>
      <c r="ATX78" s="45"/>
      <c r="ATY78" s="45"/>
      <c r="ATZ78" s="45"/>
      <c r="AUA78" s="45"/>
      <c r="AUB78" s="45"/>
      <c r="AUC78" s="45"/>
      <c r="AUD78" s="45"/>
      <c r="AUE78" s="45"/>
      <c r="AUF78" s="45"/>
      <c r="AUG78" s="45"/>
      <c r="AUH78" s="45"/>
      <c r="AUI78" s="45"/>
      <c r="AUJ78" s="45"/>
      <c r="AUK78" s="45"/>
      <c r="AUL78" s="45"/>
      <c r="AUM78" s="45"/>
      <c r="AUN78" s="45"/>
      <c r="AUO78" s="45"/>
      <c r="AUP78" s="45"/>
      <c r="AUQ78" s="45"/>
      <c r="AUR78" s="45"/>
      <c r="AUS78" s="45"/>
      <c r="AUT78" s="45"/>
      <c r="AUU78" s="45"/>
      <c r="AUV78" s="45"/>
      <c r="AUW78" s="45"/>
      <c r="AUX78" s="45"/>
      <c r="AUY78" s="45"/>
      <c r="AUZ78" s="45"/>
      <c r="AVA78" s="45"/>
      <c r="AVB78" s="45"/>
      <c r="AVC78" s="45"/>
      <c r="AVD78" s="45"/>
      <c r="AVE78" s="45"/>
      <c r="AVF78" s="45"/>
      <c r="AVG78" s="45"/>
      <c r="AVH78" s="45"/>
      <c r="AVI78" s="45"/>
      <c r="AVJ78" s="45"/>
      <c r="AVK78" s="45"/>
      <c r="AVL78" s="45"/>
      <c r="AVM78" s="45"/>
      <c r="AVN78" s="45"/>
      <c r="AVO78" s="45"/>
      <c r="AVP78" s="45"/>
      <c r="AVQ78" s="45"/>
      <c r="AVR78" s="45"/>
      <c r="AVS78" s="45"/>
      <c r="AVT78" s="45"/>
      <c r="AVU78" s="45"/>
      <c r="AVV78" s="45"/>
      <c r="AVW78" s="45"/>
      <c r="AVX78" s="45"/>
      <c r="AVY78" s="45"/>
      <c r="AVZ78" s="45"/>
      <c r="AWA78" s="45"/>
      <c r="AWB78" s="45"/>
      <c r="AWC78" s="45"/>
      <c r="AWD78" s="45"/>
      <c r="AWE78" s="45"/>
      <c r="AWF78" s="45"/>
      <c r="AWG78" s="45"/>
      <c r="AWH78" s="45"/>
      <c r="AWI78" s="45"/>
      <c r="AWJ78" s="45"/>
      <c r="AWK78" s="45"/>
      <c r="AWL78" s="45"/>
      <c r="AWM78" s="45"/>
      <c r="AWN78" s="45"/>
      <c r="AWO78" s="45"/>
      <c r="AWP78" s="45"/>
      <c r="AWQ78" s="45"/>
      <c r="AWR78" s="45"/>
      <c r="AWS78" s="45"/>
      <c r="AWT78" s="45"/>
      <c r="AWU78" s="45"/>
      <c r="AWV78" s="45"/>
      <c r="AWW78" s="45"/>
      <c r="AWX78" s="45"/>
      <c r="AWY78" s="45"/>
      <c r="AWZ78" s="45"/>
      <c r="AXA78" s="45"/>
      <c r="AXB78" s="45"/>
      <c r="AXC78" s="45"/>
      <c r="AXD78" s="45"/>
      <c r="AXE78" s="45"/>
      <c r="AXF78" s="45"/>
      <c r="AXG78" s="45"/>
      <c r="AXH78" s="45"/>
      <c r="AXI78" s="45"/>
      <c r="AXJ78" s="45"/>
      <c r="AXK78" s="45"/>
      <c r="AXL78" s="45"/>
      <c r="AXM78" s="45"/>
      <c r="AXN78" s="45"/>
      <c r="AXO78" s="45"/>
      <c r="AXP78" s="45"/>
      <c r="AXQ78" s="45"/>
      <c r="AXR78" s="45"/>
      <c r="AXS78" s="45"/>
      <c r="AXT78" s="45"/>
      <c r="AXU78" s="45"/>
      <c r="AXV78" s="45"/>
      <c r="AXW78" s="45"/>
      <c r="AXX78" s="45"/>
      <c r="AXY78" s="45"/>
      <c r="AXZ78" s="45"/>
      <c r="AYA78" s="45"/>
      <c r="AYB78" s="45"/>
      <c r="AYC78" s="45"/>
      <c r="AYD78" s="45"/>
      <c r="AYE78" s="45"/>
      <c r="AYF78" s="45"/>
      <c r="AYG78" s="45"/>
      <c r="AYH78" s="45"/>
      <c r="AYI78" s="45"/>
      <c r="AYJ78" s="45"/>
      <c r="AYK78" s="45"/>
      <c r="AYL78" s="45"/>
      <c r="AYM78" s="45"/>
      <c r="AYN78" s="45"/>
      <c r="AYO78" s="45"/>
      <c r="AYP78" s="45"/>
      <c r="AYQ78" s="45"/>
      <c r="AYR78" s="45"/>
      <c r="AYS78" s="45"/>
      <c r="AYT78" s="45"/>
      <c r="AYU78" s="45"/>
      <c r="AYV78" s="45"/>
      <c r="AYW78" s="45"/>
      <c r="AYX78" s="45"/>
      <c r="AYY78" s="45"/>
      <c r="AYZ78" s="45"/>
      <c r="AZA78" s="45"/>
      <c r="AZB78" s="45"/>
      <c r="AZC78" s="45"/>
      <c r="AZD78" s="45"/>
      <c r="AZE78" s="45"/>
      <c r="AZF78" s="45"/>
      <c r="AZG78" s="45"/>
      <c r="AZH78" s="45"/>
      <c r="AZI78" s="45"/>
      <c r="AZJ78" s="45"/>
      <c r="AZK78" s="45"/>
      <c r="AZL78" s="45"/>
      <c r="AZM78" s="45"/>
      <c r="AZN78" s="45"/>
      <c r="AZO78" s="45"/>
      <c r="AZP78" s="45"/>
      <c r="AZQ78" s="45"/>
      <c r="AZR78" s="45"/>
      <c r="AZS78" s="45"/>
      <c r="AZT78" s="45"/>
      <c r="AZU78" s="45"/>
      <c r="AZV78" s="45"/>
      <c r="AZW78" s="45"/>
      <c r="AZX78" s="45"/>
      <c r="AZY78" s="45"/>
      <c r="AZZ78" s="45"/>
      <c r="BAA78" s="45"/>
      <c r="BAB78" s="45"/>
      <c r="BAC78" s="45"/>
      <c r="BAD78" s="45"/>
      <c r="BAE78" s="45"/>
      <c r="BAF78" s="45"/>
      <c r="BAG78" s="45"/>
      <c r="BAH78" s="45"/>
      <c r="BAI78" s="45"/>
      <c r="BAJ78" s="45"/>
      <c r="BAK78" s="45"/>
      <c r="BAL78" s="45"/>
      <c r="BAM78" s="45"/>
      <c r="BAN78" s="45"/>
      <c r="BAO78" s="45"/>
      <c r="BAP78" s="45"/>
      <c r="BAQ78" s="45"/>
      <c r="BAR78" s="45"/>
      <c r="BAS78" s="45"/>
      <c r="BAT78" s="45"/>
      <c r="BAU78" s="45"/>
      <c r="BAV78" s="45"/>
      <c r="BAW78" s="45"/>
      <c r="BAX78" s="45"/>
      <c r="BAY78" s="45"/>
      <c r="BAZ78" s="45"/>
      <c r="BBA78" s="45"/>
      <c r="BBB78" s="45"/>
      <c r="BBC78" s="45"/>
      <c r="BBD78" s="45"/>
      <c r="BBE78" s="45"/>
      <c r="BBF78" s="45"/>
      <c r="BBG78" s="45"/>
      <c r="BBH78" s="45"/>
      <c r="BBI78" s="45"/>
      <c r="BBJ78" s="45"/>
      <c r="BBK78" s="45"/>
      <c r="BBL78" s="45"/>
      <c r="BBM78" s="45"/>
      <c r="BBN78" s="45"/>
      <c r="BBO78" s="45"/>
      <c r="BBP78" s="45"/>
      <c r="BBQ78" s="45"/>
      <c r="BBR78" s="45"/>
      <c r="BBS78" s="45"/>
      <c r="BBT78" s="45"/>
      <c r="BBU78" s="45"/>
      <c r="BBV78" s="45"/>
      <c r="BBW78" s="45"/>
      <c r="BBX78" s="45"/>
      <c r="BBY78" s="45"/>
      <c r="BBZ78" s="45"/>
      <c r="BCA78" s="45"/>
      <c r="BCB78" s="45"/>
      <c r="BCC78" s="45"/>
      <c r="BCD78" s="45"/>
      <c r="BCE78" s="45"/>
      <c r="BCF78" s="45"/>
      <c r="BCG78" s="45"/>
      <c r="BCH78" s="45"/>
      <c r="BCI78" s="45"/>
      <c r="BCJ78" s="45"/>
      <c r="BCK78" s="45"/>
      <c r="BCL78" s="45"/>
      <c r="BCM78" s="45"/>
      <c r="BCN78" s="45"/>
      <c r="BCO78" s="45"/>
      <c r="BCP78" s="45"/>
      <c r="BCQ78" s="45"/>
      <c r="BCR78" s="45"/>
      <c r="BCS78" s="45"/>
      <c r="BCT78" s="45"/>
      <c r="BCU78" s="45"/>
      <c r="BCV78" s="45"/>
      <c r="BCW78" s="45"/>
      <c r="BCX78" s="45"/>
      <c r="BCY78" s="45"/>
      <c r="BCZ78" s="45"/>
      <c r="BDA78" s="45"/>
      <c r="BDB78" s="45"/>
      <c r="BDC78" s="45"/>
      <c r="BDD78" s="45"/>
      <c r="BDE78" s="45"/>
      <c r="BDF78" s="45"/>
      <c r="BDG78" s="45"/>
      <c r="BDH78" s="45"/>
      <c r="BDI78" s="45"/>
      <c r="BDJ78" s="45"/>
      <c r="BDK78" s="45"/>
      <c r="BDL78" s="45"/>
      <c r="BDM78" s="45"/>
      <c r="BDN78" s="45"/>
      <c r="BDO78" s="45"/>
      <c r="BDP78" s="45"/>
      <c r="BDQ78" s="45"/>
      <c r="BDR78" s="45"/>
      <c r="BDS78" s="45"/>
      <c r="BDT78" s="45"/>
      <c r="BDU78" s="45"/>
      <c r="BDV78" s="45"/>
      <c r="BDW78" s="45"/>
      <c r="BDX78" s="45"/>
      <c r="BDY78" s="45"/>
      <c r="BDZ78" s="45"/>
      <c r="BEA78" s="45"/>
      <c r="BEB78" s="45"/>
      <c r="BEC78" s="45"/>
      <c r="BED78" s="45"/>
      <c r="BEE78" s="45"/>
      <c r="BEF78" s="45"/>
      <c r="BEG78" s="45"/>
      <c r="BEH78" s="45"/>
      <c r="BEI78" s="45"/>
      <c r="BEJ78" s="45"/>
      <c r="BEK78" s="45"/>
      <c r="BEL78" s="45"/>
      <c r="BEM78" s="45"/>
      <c r="BEN78" s="45"/>
      <c r="BEO78" s="45"/>
      <c r="BEP78" s="45"/>
      <c r="BEQ78" s="45"/>
      <c r="BER78" s="45"/>
      <c r="BES78" s="45"/>
      <c r="BET78" s="45"/>
      <c r="BEU78" s="45"/>
      <c r="BEV78" s="45"/>
      <c r="BEW78" s="45"/>
      <c r="BEX78" s="45"/>
      <c r="BEY78" s="45"/>
      <c r="BEZ78" s="45"/>
      <c r="BFA78" s="45"/>
      <c r="BFB78" s="45"/>
      <c r="BFC78" s="45"/>
      <c r="BFD78" s="45"/>
      <c r="BFE78" s="45"/>
      <c r="BFF78" s="45"/>
      <c r="BFG78" s="45"/>
      <c r="BFH78" s="45"/>
      <c r="BFI78" s="45"/>
      <c r="BFJ78" s="45"/>
      <c r="BFK78" s="45"/>
      <c r="BFL78" s="45"/>
      <c r="BFM78" s="45"/>
      <c r="BFN78" s="45"/>
      <c r="BFO78" s="45"/>
      <c r="BFP78" s="45"/>
      <c r="BFQ78" s="45"/>
      <c r="BFR78" s="45"/>
      <c r="BFS78" s="45"/>
      <c r="BFT78" s="45"/>
      <c r="BFU78" s="45"/>
      <c r="BFV78" s="45"/>
      <c r="BFW78" s="45"/>
      <c r="BFX78" s="45"/>
      <c r="BFY78" s="45"/>
      <c r="BFZ78" s="45"/>
      <c r="BGA78" s="45"/>
      <c r="BGB78" s="45"/>
      <c r="BGC78" s="45"/>
      <c r="BGD78" s="45"/>
      <c r="BGE78" s="45"/>
      <c r="BGF78" s="45"/>
      <c r="BGG78" s="45"/>
      <c r="BGH78" s="45"/>
      <c r="BGI78" s="45"/>
      <c r="BGJ78" s="45"/>
      <c r="BGK78" s="45"/>
      <c r="BGL78" s="45"/>
      <c r="BGM78" s="45"/>
      <c r="BGN78" s="45"/>
      <c r="BGO78" s="45"/>
      <c r="BGP78" s="45"/>
      <c r="BGQ78" s="45"/>
      <c r="BGR78" s="45"/>
      <c r="BGS78" s="45"/>
      <c r="BGT78" s="45"/>
      <c r="BGU78" s="45"/>
      <c r="BGV78" s="45"/>
      <c r="BGW78" s="45"/>
      <c r="BGX78" s="45"/>
      <c r="BGY78" s="45"/>
      <c r="BGZ78" s="45"/>
      <c r="BHA78" s="45"/>
      <c r="BHB78" s="45"/>
      <c r="BHC78" s="45"/>
      <c r="BHD78" s="45"/>
      <c r="BHE78" s="45"/>
      <c r="BHF78" s="45"/>
      <c r="BHG78" s="45"/>
      <c r="BHH78" s="45"/>
      <c r="BHI78" s="45"/>
      <c r="BHJ78" s="45"/>
      <c r="BHK78" s="45"/>
      <c r="BHL78" s="45"/>
      <c r="BHM78" s="45"/>
      <c r="BHN78" s="45"/>
      <c r="BHO78" s="45"/>
      <c r="BHP78" s="45"/>
      <c r="BHQ78" s="45"/>
      <c r="BHR78" s="45"/>
      <c r="BHS78" s="45"/>
      <c r="BHT78" s="45"/>
      <c r="BHU78" s="45"/>
      <c r="BHV78" s="45"/>
      <c r="BHW78" s="45"/>
      <c r="BHX78" s="45"/>
      <c r="BHY78" s="45"/>
      <c r="BHZ78" s="45"/>
      <c r="BIA78" s="45"/>
      <c r="BIB78" s="45"/>
      <c r="BIC78" s="45"/>
      <c r="BID78" s="45"/>
      <c r="BIE78" s="45"/>
      <c r="BIF78" s="45"/>
      <c r="BIG78" s="45"/>
      <c r="BIH78" s="45"/>
      <c r="BII78" s="45"/>
      <c r="BIJ78" s="45"/>
      <c r="BIK78" s="45"/>
      <c r="BIL78" s="45"/>
      <c r="BIM78" s="45"/>
      <c r="BIN78" s="45"/>
      <c r="BIO78" s="45"/>
      <c r="BIP78" s="45"/>
      <c r="BIQ78" s="45"/>
      <c r="BIR78" s="45"/>
      <c r="BIS78" s="45"/>
      <c r="BIT78" s="45"/>
      <c r="BIU78" s="45"/>
      <c r="BIV78" s="45"/>
      <c r="BIW78" s="45"/>
      <c r="BIX78" s="45"/>
      <c r="BIY78" s="45"/>
      <c r="BIZ78" s="45"/>
      <c r="BJA78" s="45"/>
      <c r="BJB78" s="45"/>
      <c r="BJC78" s="45"/>
      <c r="BJD78" s="45"/>
      <c r="BJE78" s="45"/>
      <c r="BJF78" s="45"/>
      <c r="BJG78" s="45"/>
      <c r="BJH78" s="45"/>
      <c r="BJI78" s="45"/>
      <c r="BJJ78" s="45"/>
      <c r="BJK78" s="45"/>
      <c r="BJL78" s="45"/>
      <c r="BJM78" s="45"/>
      <c r="BJN78" s="45"/>
      <c r="BJO78" s="45"/>
      <c r="BJP78" s="45"/>
      <c r="BJQ78" s="45"/>
      <c r="BJR78" s="45"/>
      <c r="BJS78" s="45"/>
      <c r="BJT78" s="45"/>
      <c r="BJU78" s="45"/>
      <c r="BJV78" s="45"/>
      <c r="BJW78" s="45"/>
      <c r="BJX78" s="45"/>
      <c r="BJY78" s="45"/>
      <c r="BJZ78" s="45"/>
      <c r="BKA78" s="45"/>
      <c r="BKB78" s="45"/>
      <c r="BKC78" s="45"/>
      <c r="BKD78" s="45"/>
      <c r="BKE78" s="45"/>
      <c r="BKF78" s="45"/>
      <c r="BKG78" s="45"/>
      <c r="BKH78" s="45"/>
      <c r="BKI78" s="45"/>
      <c r="BKJ78" s="45"/>
      <c r="BKK78" s="45"/>
      <c r="BKL78" s="45"/>
      <c r="BKM78" s="45"/>
      <c r="BKN78" s="45"/>
      <c r="BKO78" s="45"/>
      <c r="BKP78" s="45"/>
      <c r="BKQ78" s="45"/>
      <c r="BKR78" s="45"/>
      <c r="BKS78" s="45"/>
      <c r="BKT78" s="45"/>
      <c r="BKU78" s="45"/>
      <c r="BKV78" s="45"/>
      <c r="BKW78" s="45"/>
      <c r="BKX78" s="45"/>
      <c r="BKY78" s="45"/>
      <c r="BKZ78" s="45"/>
      <c r="BLA78" s="45"/>
      <c r="BLB78" s="45"/>
      <c r="BLC78" s="45"/>
      <c r="BLD78" s="45"/>
      <c r="BLE78" s="45"/>
      <c r="BLF78" s="45"/>
      <c r="BLG78" s="45"/>
      <c r="BLH78" s="45"/>
      <c r="BLI78" s="45"/>
      <c r="BLJ78" s="45"/>
      <c r="BLK78" s="45"/>
      <c r="BLL78" s="45"/>
      <c r="BLM78" s="45"/>
      <c r="BLN78" s="45"/>
      <c r="BLO78" s="45"/>
      <c r="BLP78" s="45"/>
      <c r="BLQ78" s="45"/>
      <c r="BLR78" s="45"/>
      <c r="BLS78" s="45"/>
      <c r="BLT78" s="45"/>
      <c r="BLU78" s="45"/>
      <c r="BLV78" s="45"/>
      <c r="BLW78" s="45"/>
      <c r="BLX78" s="45"/>
      <c r="BLY78" s="45"/>
      <c r="BLZ78" s="45"/>
      <c r="BMA78" s="45"/>
      <c r="BMB78" s="45"/>
      <c r="BMC78" s="45"/>
      <c r="BMD78" s="45"/>
      <c r="BME78" s="45"/>
      <c r="BMF78" s="45"/>
      <c r="BMG78" s="45"/>
      <c r="BMH78" s="45"/>
      <c r="BMI78" s="45"/>
      <c r="BMJ78" s="45"/>
      <c r="BMK78" s="45"/>
      <c r="BML78" s="45"/>
      <c r="BMM78" s="45"/>
      <c r="BMN78" s="45"/>
      <c r="BMO78" s="45"/>
      <c r="BMP78" s="45"/>
      <c r="BMQ78" s="45"/>
      <c r="BMR78" s="45"/>
      <c r="BMS78" s="45"/>
      <c r="BMT78" s="45"/>
      <c r="BMU78" s="45"/>
      <c r="BMV78" s="45"/>
      <c r="BMW78" s="45"/>
      <c r="BMX78" s="45"/>
      <c r="BMY78" s="45"/>
      <c r="BMZ78" s="45"/>
      <c r="BNA78" s="45"/>
      <c r="BNB78" s="45"/>
      <c r="BNC78" s="45"/>
      <c r="BND78" s="45"/>
      <c r="BNE78" s="45"/>
      <c r="BNF78" s="45"/>
      <c r="BNG78" s="45"/>
      <c r="BNH78" s="45"/>
      <c r="BNI78" s="45"/>
      <c r="BNJ78" s="45"/>
      <c r="BNK78" s="45"/>
      <c r="BNL78" s="45"/>
      <c r="BNM78" s="45"/>
      <c r="BNN78" s="45"/>
      <c r="BNO78" s="45"/>
      <c r="BNP78" s="45"/>
      <c r="BNQ78" s="45"/>
      <c r="BNR78" s="45"/>
      <c r="BNS78" s="45"/>
      <c r="BNT78" s="45"/>
      <c r="BNU78" s="45"/>
      <c r="BNV78" s="45"/>
      <c r="BNW78" s="45"/>
      <c r="BNX78" s="45"/>
      <c r="BNY78" s="45"/>
      <c r="BNZ78" s="45"/>
      <c r="BOA78" s="45"/>
      <c r="BOB78" s="45"/>
      <c r="BOC78" s="45"/>
      <c r="BOD78" s="45"/>
      <c r="BOE78" s="45"/>
      <c r="BOF78" s="45"/>
      <c r="BOG78" s="45"/>
      <c r="BOH78" s="45"/>
      <c r="BOI78" s="45"/>
      <c r="BOJ78" s="45"/>
      <c r="BOK78" s="45"/>
      <c r="BOL78" s="45"/>
      <c r="BOM78" s="45"/>
      <c r="BON78" s="45"/>
      <c r="BOO78" s="45"/>
      <c r="BOP78" s="45"/>
      <c r="BOQ78" s="45"/>
      <c r="BOR78" s="45"/>
      <c r="BOS78" s="45"/>
      <c r="BOT78" s="45"/>
      <c r="BOU78" s="45"/>
      <c r="BOV78" s="45"/>
      <c r="BOW78" s="45"/>
      <c r="BOX78" s="45"/>
      <c r="BOY78" s="45"/>
      <c r="BOZ78" s="45"/>
      <c r="BPA78" s="45"/>
      <c r="BPB78" s="45"/>
      <c r="BPC78" s="45"/>
      <c r="BPD78" s="45"/>
      <c r="BPE78" s="45"/>
      <c r="BPF78" s="45"/>
      <c r="BPG78" s="45"/>
      <c r="BPH78" s="45"/>
      <c r="BPI78" s="45"/>
      <c r="BPJ78" s="45"/>
      <c r="BPK78" s="45"/>
      <c r="BPL78" s="45"/>
      <c r="BPM78" s="45"/>
      <c r="BPN78" s="45"/>
      <c r="BPO78" s="45"/>
      <c r="BPP78" s="45"/>
      <c r="BPQ78" s="45"/>
      <c r="BPR78" s="45"/>
      <c r="BPS78" s="45"/>
      <c r="BPT78" s="45"/>
      <c r="BPU78" s="45"/>
      <c r="BPV78" s="45"/>
      <c r="BPW78" s="45"/>
      <c r="BPX78" s="45"/>
      <c r="BPY78" s="45"/>
      <c r="BPZ78" s="45"/>
      <c r="BQA78" s="45"/>
      <c r="BQB78" s="45"/>
      <c r="BQC78" s="45"/>
      <c r="BQD78" s="45"/>
      <c r="BQE78" s="45"/>
      <c r="BQF78" s="45"/>
      <c r="BQG78" s="45"/>
      <c r="BQH78" s="45"/>
      <c r="BQI78" s="45"/>
      <c r="BQJ78" s="45"/>
      <c r="BQK78" s="45"/>
      <c r="BQL78" s="45"/>
      <c r="BQM78" s="45"/>
      <c r="BQN78" s="45"/>
      <c r="BQO78" s="45"/>
      <c r="BQP78" s="45"/>
      <c r="BQQ78" s="45"/>
      <c r="BQR78" s="45"/>
      <c r="BQS78" s="45"/>
      <c r="BQT78" s="45"/>
      <c r="BQU78" s="45"/>
      <c r="BQV78" s="45"/>
      <c r="BQW78" s="45"/>
      <c r="BQX78" s="45"/>
      <c r="BQY78" s="45"/>
      <c r="BQZ78" s="45"/>
      <c r="BRA78" s="45"/>
      <c r="BRB78" s="45"/>
      <c r="BRC78" s="45"/>
      <c r="BRD78" s="45"/>
      <c r="BRE78" s="45"/>
      <c r="BRF78" s="45"/>
      <c r="BRG78" s="45"/>
      <c r="BRH78" s="45"/>
      <c r="BRI78" s="45"/>
      <c r="BRJ78" s="45"/>
      <c r="BRK78" s="45"/>
      <c r="BRL78" s="45"/>
      <c r="BRM78" s="45"/>
      <c r="BRN78" s="45"/>
      <c r="BRO78" s="45"/>
      <c r="BRP78" s="45"/>
      <c r="BRQ78" s="45"/>
      <c r="BRR78" s="45"/>
      <c r="BRS78" s="45"/>
      <c r="BRT78" s="45"/>
      <c r="BRU78" s="45"/>
      <c r="BRV78" s="45"/>
      <c r="BRW78" s="45"/>
      <c r="BRX78" s="45"/>
      <c r="BRY78" s="45"/>
      <c r="BRZ78" s="45"/>
      <c r="BSA78" s="45"/>
      <c r="BSB78" s="45"/>
      <c r="BSC78" s="45"/>
      <c r="BSD78" s="45"/>
      <c r="BSE78" s="45"/>
      <c r="BSF78" s="45"/>
      <c r="BSG78" s="45"/>
      <c r="BSH78" s="45"/>
      <c r="BSI78" s="45"/>
      <c r="BSJ78" s="45"/>
      <c r="BSK78" s="45"/>
      <c r="BSL78" s="45"/>
      <c r="BSM78" s="45"/>
      <c r="BSN78" s="45"/>
      <c r="BSO78" s="45"/>
      <c r="BSP78" s="45"/>
      <c r="BSQ78" s="45"/>
      <c r="BSR78" s="45"/>
      <c r="BSS78" s="45"/>
      <c r="BST78" s="45"/>
      <c r="BSU78" s="45"/>
      <c r="BSV78" s="45"/>
      <c r="BSW78" s="45"/>
      <c r="BSX78" s="45"/>
      <c r="BSY78" s="45"/>
      <c r="BSZ78" s="45"/>
      <c r="BTA78" s="45"/>
      <c r="BTB78" s="45"/>
      <c r="BTC78" s="45"/>
      <c r="BTD78" s="45"/>
      <c r="BTE78" s="45"/>
      <c r="BTF78" s="45"/>
      <c r="BTG78" s="45"/>
      <c r="BTH78" s="45"/>
      <c r="BTI78" s="45"/>
      <c r="BTJ78" s="45"/>
      <c r="BTK78" s="45"/>
      <c r="BTL78" s="45"/>
      <c r="BTM78" s="45"/>
      <c r="BTN78" s="45"/>
      <c r="BTO78" s="45"/>
      <c r="BTP78" s="45"/>
      <c r="BTQ78" s="45"/>
      <c r="BTR78" s="45"/>
      <c r="BTS78" s="45"/>
      <c r="BTT78" s="45"/>
      <c r="BTU78" s="45"/>
      <c r="BTV78" s="45"/>
      <c r="BTW78" s="45"/>
      <c r="BTX78" s="45"/>
      <c r="BTY78" s="45"/>
      <c r="BTZ78" s="45"/>
      <c r="BUA78" s="45"/>
      <c r="BUB78" s="45"/>
      <c r="BUC78" s="45"/>
      <c r="BUD78" s="45"/>
      <c r="BUE78" s="45"/>
      <c r="BUF78" s="45"/>
      <c r="BUG78" s="45"/>
      <c r="BUH78" s="45"/>
      <c r="BUI78" s="45"/>
      <c r="BUJ78" s="45"/>
      <c r="BUK78" s="45"/>
      <c r="BUL78" s="45"/>
      <c r="BUM78" s="45"/>
      <c r="BUN78" s="45"/>
      <c r="BUO78" s="45"/>
      <c r="BUP78" s="45"/>
      <c r="BUQ78" s="45"/>
      <c r="BUR78" s="45"/>
      <c r="BUS78" s="45"/>
      <c r="BUT78" s="45"/>
      <c r="BUU78" s="45"/>
      <c r="BUV78" s="45"/>
      <c r="BUW78" s="45"/>
      <c r="BUX78" s="45"/>
      <c r="BUY78" s="45"/>
      <c r="BUZ78" s="45"/>
      <c r="BVA78" s="45"/>
      <c r="BVB78" s="45"/>
      <c r="BVC78" s="45"/>
      <c r="BVD78" s="45"/>
      <c r="BVE78" s="45"/>
      <c r="BVF78" s="45"/>
      <c r="BVG78" s="45"/>
      <c r="BVH78" s="45"/>
      <c r="BVI78" s="45"/>
      <c r="BVJ78" s="45"/>
      <c r="BVK78" s="45"/>
      <c r="BVL78" s="45"/>
      <c r="BVM78" s="45"/>
      <c r="BVN78" s="45"/>
      <c r="BVO78" s="45"/>
      <c r="BVP78" s="45"/>
      <c r="BVQ78" s="45"/>
      <c r="BVR78" s="45"/>
      <c r="BVS78" s="45"/>
      <c r="BVT78" s="45"/>
      <c r="BVU78" s="45"/>
      <c r="BVV78" s="45"/>
      <c r="BVW78" s="45"/>
      <c r="BVX78" s="45"/>
      <c r="BVY78" s="45"/>
      <c r="BVZ78" s="45"/>
      <c r="BWA78" s="45"/>
      <c r="BWB78" s="45"/>
      <c r="BWC78" s="45"/>
      <c r="BWD78" s="45"/>
      <c r="BWE78" s="45"/>
      <c r="BWF78" s="45"/>
      <c r="BWG78" s="45"/>
      <c r="BWH78" s="45"/>
      <c r="BWI78" s="45"/>
      <c r="BWJ78" s="45"/>
      <c r="BWK78" s="45"/>
      <c r="BWL78" s="45"/>
      <c r="BWM78" s="45"/>
      <c r="BWN78" s="45"/>
      <c r="BWO78" s="45"/>
      <c r="BWP78" s="45"/>
      <c r="BWQ78" s="45"/>
      <c r="BWR78" s="45"/>
      <c r="BWS78" s="45"/>
      <c r="BWT78" s="45"/>
      <c r="BWU78" s="45"/>
      <c r="BWV78" s="45"/>
      <c r="BWW78" s="45"/>
      <c r="BWX78" s="45"/>
      <c r="BWY78" s="45"/>
      <c r="BWZ78" s="45"/>
      <c r="BXA78" s="45"/>
      <c r="BXB78" s="45"/>
      <c r="BXC78" s="45"/>
      <c r="BXD78" s="45"/>
      <c r="BXE78" s="45"/>
      <c r="BXF78" s="45"/>
      <c r="BXG78" s="45"/>
      <c r="BXH78" s="45"/>
      <c r="BXI78" s="45"/>
      <c r="BXJ78" s="45"/>
      <c r="BXK78" s="45"/>
      <c r="BXL78" s="45"/>
      <c r="BXM78" s="45"/>
      <c r="BXN78" s="45"/>
      <c r="BXO78" s="45"/>
      <c r="BXP78" s="45"/>
      <c r="BXQ78" s="45"/>
      <c r="BXR78" s="45"/>
      <c r="BXS78" s="45"/>
      <c r="BXT78" s="45"/>
      <c r="BXU78" s="45"/>
      <c r="BXV78" s="45"/>
      <c r="BXW78" s="45"/>
      <c r="BXX78" s="45"/>
      <c r="BXY78" s="45"/>
      <c r="BXZ78" s="45"/>
      <c r="BYA78" s="45"/>
      <c r="BYB78" s="45"/>
      <c r="BYC78" s="45"/>
      <c r="BYD78" s="45"/>
      <c r="BYE78" s="45"/>
      <c r="BYF78" s="45"/>
      <c r="BYG78" s="45"/>
      <c r="BYH78" s="45"/>
      <c r="BYI78" s="45"/>
      <c r="BYJ78" s="45"/>
      <c r="BYK78" s="45"/>
      <c r="BYL78" s="45"/>
      <c r="BYM78" s="45"/>
      <c r="BYN78" s="45"/>
      <c r="BYO78" s="45"/>
      <c r="BYP78" s="45"/>
      <c r="BYQ78" s="45"/>
      <c r="BYR78" s="45"/>
      <c r="BYS78" s="45"/>
      <c r="BYT78" s="45"/>
      <c r="BYU78" s="45"/>
      <c r="BYV78" s="45"/>
      <c r="BYW78" s="45"/>
      <c r="BYX78" s="45"/>
      <c r="BYY78" s="45"/>
      <c r="BYZ78" s="45"/>
      <c r="BZA78" s="45"/>
      <c r="BZB78" s="45"/>
      <c r="BZC78" s="45"/>
      <c r="BZD78" s="45"/>
      <c r="BZE78" s="45"/>
      <c r="BZF78" s="45"/>
      <c r="BZG78" s="45"/>
      <c r="BZH78" s="45"/>
      <c r="BZI78" s="45"/>
      <c r="BZJ78" s="45"/>
      <c r="BZK78" s="45"/>
      <c r="BZL78" s="45"/>
      <c r="BZM78" s="45"/>
      <c r="BZN78" s="45"/>
      <c r="BZO78" s="45"/>
      <c r="BZP78" s="45"/>
      <c r="BZQ78" s="45"/>
      <c r="BZR78" s="45"/>
      <c r="BZS78" s="45"/>
      <c r="BZT78" s="45"/>
      <c r="BZU78" s="45"/>
      <c r="BZV78" s="45"/>
      <c r="BZW78" s="45"/>
      <c r="BZX78" s="45"/>
      <c r="BZY78" s="45"/>
      <c r="BZZ78" s="45"/>
      <c r="CAA78" s="45"/>
      <c r="CAB78" s="45"/>
      <c r="CAC78" s="45"/>
      <c r="CAD78" s="45"/>
      <c r="CAE78" s="45"/>
      <c r="CAF78" s="45"/>
      <c r="CAG78" s="45"/>
      <c r="CAH78" s="45"/>
      <c r="CAI78" s="45"/>
      <c r="CAJ78" s="45"/>
      <c r="CAK78" s="45"/>
      <c r="CAL78" s="45"/>
      <c r="CAM78" s="45"/>
      <c r="CAN78" s="45"/>
      <c r="CAO78" s="45"/>
      <c r="CAP78" s="45"/>
      <c r="CAQ78" s="45"/>
      <c r="CAR78" s="45"/>
      <c r="CAS78" s="45"/>
      <c r="CAT78" s="45"/>
      <c r="CAU78" s="45"/>
      <c r="CAV78" s="45"/>
      <c r="CAW78" s="45"/>
      <c r="CAX78" s="45"/>
      <c r="CAY78" s="45"/>
      <c r="CAZ78" s="45"/>
      <c r="CBA78" s="45"/>
      <c r="CBB78" s="45"/>
      <c r="CBC78" s="45"/>
      <c r="CBD78" s="45"/>
      <c r="CBE78" s="45"/>
      <c r="CBF78" s="45"/>
      <c r="CBG78" s="45"/>
      <c r="CBH78" s="45"/>
      <c r="CBI78" s="45"/>
      <c r="CBJ78" s="45"/>
      <c r="CBK78" s="45"/>
      <c r="CBL78" s="45"/>
      <c r="CBM78" s="45"/>
      <c r="CBN78" s="45"/>
      <c r="CBO78" s="45"/>
      <c r="CBP78" s="45"/>
      <c r="CBQ78" s="45"/>
      <c r="CBR78" s="45"/>
      <c r="CBS78" s="45"/>
      <c r="CBT78" s="45"/>
      <c r="CBU78" s="45"/>
      <c r="CBV78" s="45"/>
      <c r="CBW78" s="45"/>
      <c r="CBX78" s="45"/>
      <c r="CBY78" s="45"/>
      <c r="CBZ78" s="45"/>
      <c r="CCA78" s="45"/>
      <c r="CCB78" s="45"/>
      <c r="CCC78" s="45"/>
      <c r="CCD78" s="45"/>
      <c r="CCE78" s="45"/>
      <c r="CCF78" s="45"/>
      <c r="CCG78" s="45"/>
      <c r="CCH78" s="45"/>
      <c r="CCI78" s="45"/>
      <c r="CCJ78" s="45"/>
      <c r="CCK78" s="45"/>
      <c r="CCL78" s="45"/>
      <c r="CCM78" s="45"/>
      <c r="CCN78" s="45"/>
      <c r="CCO78" s="45"/>
      <c r="CCP78" s="45"/>
      <c r="CCQ78" s="45"/>
      <c r="CCR78" s="45"/>
      <c r="CCS78" s="45"/>
      <c r="CCT78" s="45"/>
      <c r="CCU78" s="45"/>
      <c r="CCV78" s="45"/>
      <c r="CCW78" s="45"/>
      <c r="CCX78" s="45"/>
      <c r="CCY78" s="45"/>
      <c r="CCZ78" s="45"/>
      <c r="CDA78" s="45"/>
      <c r="CDB78" s="45"/>
      <c r="CDC78" s="45"/>
      <c r="CDD78" s="45"/>
      <c r="CDE78" s="45"/>
      <c r="CDF78" s="45"/>
      <c r="CDG78" s="45"/>
      <c r="CDH78" s="45"/>
      <c r="CDI78" s="45"/>
      <c r="CDJ78" s="45"/>
      <c r="CDK78" s="45"/>
      <c r="CDL78" s="45"/>
      <c r="CDM78" s="45"/>
      <c r="CDN78" s="45"/>
      <c r="CDO78" s="45"/>
      <c r="CDP78" s="45"/>
      <c r="CDQ78" s="45"/>
      <c r="CDR78" s="45"/>
      <c r="CDS78" s="45"/>
      <c r="CDT78" s="45"/>
      <c r="CDU78" s="45"/>
      <c r="CDV78" s="45"/>
      <c r="CDW78" s="45"/>
      <c r="CDX78" s="45"/>
      <c r="CDY78" s="45"/>
      <c r="CDZ78" s="45"/>
      <c r="CEA78" s="45"/>
      <c r="CEB78" s="45"/>
      <c r="CEC78" s="45"/>
      <c r="CED78" s="45"/>
      <c r="CEE78" s="45"/>
      <c r="CEF78" s="45"/>
      <c r="CEG78" s="45"/>
      <c r="CEH78" s="45"/>
      <c r="CEI78" s="45"/>
      <c r="CEJ78" s="45"/>
      <c r="CEK78" s="45"/>
      <c r="CEL78" s="45"/>
      <c r="CEM78" s="45"/>
      <c r="CEN78" s="45"/>
      <c r="CEO78" s="45"/>
      <c r="CEP78" s="45"/>
      <c r="CEQ78" s="45"/>
      <c r="CER78" s="45"/>
      <c r="CES78" s="45"/>
      <c r="CET78" s="45"/>
      <c r="CEU78" s="45"/>
      <c r="CEV78" s="45"/>
      <c r="CEW78" s="45"/>
      <c r="CEX78" s="45"/>
      <c r="CEY78" s="45"/>
      <c r="CEZ78" s="45"/>
      <c r="CFA78" s="45"/>
      <c r="CFB78" s="45"/>
      <c r="CFC78" s="45"/>
      <c r="CFD78" s="45"/>
      <c r="CFE78" s="45"/>
      <c r="CFF78" s="45"/>
      <c r="CFG78" s="45"/>
      <c r="CFH78" s="45"/>
      <c r="CFI78" s="45"/>
      <c r="CFJ78" s="45"/>
      <c r="CFK78" s="45"/>
      <c r="CFL78" s="45"/>
      <c r="CFM78" s="45"/>
      <c r="CFN78" s="45"/>
      <c r="CFO78" s="45"/>
      <c r="CFP78" s="45"/>
      <c r="CFQ78" s="45"/>
      <c r="CFR78" s="45"/>
      <c r="CFS78" s="45"/>
      <c r="CFT78" s="45"/>
      <c r="CFU78" s="45"/>
      <c r="CFV78" s="45"/>
      <c r="CFW78" s="45"/>
      <c r="CFX78" s="45"/>
      <c r="CFY78" s="45"/>
      <c r="CFZ78" s="45"/>
      <c r="CGA78" s="45"/>
      <c r="CGB78" s="45"/>
      <c r="CGC78" s="45"/>
      <c r="CGD78" s="45"/>
      <c r="CGE78" s="45"/>
      <c r="CGF78" s="45"/>
      <c r="CGG78" s="45"/>
      <c r="CGH78" s="45"/>
      <c r="CGI78" s="45"/>
      <c r="CGJ78" s="45"/>
      <c r="CGK78" s="45"/>
      <c r="CGL78" s="45"/>
      <c r="CGM78" s="45"/>
      <c r="CGN78" s="45"/>
      <c r="CGO78" s="45"/>
      <c r="CGP78" s="45"/>
      <c r="CGQ78" s="45"/>
      <c r="CGR78" s="45"/>
      <c r="CGS78" s="45"/>
      <c r="CGT78" s="45"/>
      <c r="CGU78" s="45"/>
      <c r="CGV78" s="45"/>
      <c r="CGW78" s="45"/>
      <c r="CGX78" s="45"/>
      <c r="CGY78" s="45"/>
      <c r="CGZ78" s="45"/>
      <c r="CHA78" s="45"/>
      <c r="CHB78" s="45"/>
      <c r="CHC78" s="45"/>
      <c r="CHD78" s="45"/>
      <c r="CHE78" s="45"/>
      <c r="CHF78" s="45"/>
      <c r="CHG78" s="45"/>
      <c r="CHH78" s="45"/>
      <c r="CHI78" s="45"/>
      <c r="CHJ78" s="45"/>
      <c r="CHK78" s="45"/>
      <c r="CHL78" s="45"/>
      <c r="CHM78" s="45"/>
      <c r="CHN78" s="45"/>
      <c r="CHO78" s="45"/>
      <c r="CHP78" s="45"/>
      <c r="CHQ78" s="45"/>
      <c r="CHR78" s="45"/>
      <c r="CHS78" s="45"/>
      <c r="CHT78" s="45"/>
      <c r="CHU78" s="45"/>
      <c r="CHV78" s="45"/>
      <c r="CHW78" s="45"/>
      <c r="CHX78" s="45"/>
      <c r="CHY78" s="45"/>
      <c r="CHZ78" s="45"/>
      <c r="CIA78" s="45"/>
      <c r="CIB78" s="45"/>
      <c r="CIC78" s="45"/>
      <c r="CID78" s="45"/>
      <c r="CIE78" s="45"/>
      <c r="CIF78" s="45"/>
      <c r="CIG78" s="45"/>
      <c r="CIH78" s="45"/>
      <c r="CII78" s="45"/>
      <c r="CIJ78" s="45"/>
      <c r="CIK78" s="45"/>
      <c r="CIL78" s="45"/>
      <c r="CIM78" s="45"/>
      <c r="CIN78" s="45"/>
      <c r="CIO78" s="45"/>
      <c r="CIP78" s="45"/>
      <c r="CIQ78" s="45"/>
      <c r="CIR78" s="45"/>
      <c r="CIS78" s="45"/>
      <c r="CIT78" s="45"/>
      <c r="CIU78" s="45"/>
      <c r="CIV78" s="45"/>
      <c r="CIW78" s="45"/>
      <c r="CIX78" s="45"/>
      <c r="CIY78" s="45"/>
      <c r="CIZ78" s="45"/>
      <c r="CJA78" s="45"/>
      <c r="CJB78" s="45"/>
      <c r="CJC78" s="45"/>
      <c r="CJD78" s="45"/>
      <c r="CJE78" s="45"/>
      <c r="CJF78" s="45"/>
      <c r="CJG78" s="45"/>
      <c r="CJH78" s="45"/>
      <c r="CJI78" s="45"/>
      <c r="CJJ78" s="45"/>
      <c r="CJK78" s="45"/>
      <c r="CJL78" s="45"/>
      <c r="CJM78" s="45"/>
      <c r="CJN78" s="45"/>
      <c r="CJO78" s="45"/>
      <c r="CJP78" s="45"/>
      <c r="CJQ78" s="45"/>
      <c r="CJR78" s="45"/>
      <c r="CJS78" s="45"/>
      <c r="CJT78" s="45"/>
      <c r="CJU78" s="45"/>
      <c r="CJV78" s="45"/>
      <c r="CJW78" s="45"/>
      <c r="CJX78" s="45"/>
      <c r="CJY78" s="45"/>
      <c r="CJZ78" s="45"/>
      <c r="CKA78" s="45"/>
      <c r="CKB78" s="45"/>
      <c r="CKC78" s="45"/>
      <c r="CKD78" s="45"/>
      <c r="CKE78" s="45"/>
      <c r="CKF78" s="45"/>
      <c r="CKG78" s="45"/>
      <c r="CKH78" s="45"/>
      <c r="CKI78" s="45"/>
      <c r="CKJ78" s="45"/>
      <c r="CKK78" s="45"/>
      <c r="CKL78" s="45"/>
      <c r="CKM78" s="45"/>
      <c r="CKN78" s="45"/>
      <c r="CKO78" s="45"/>
      <c r="CKP78" s="45"/>
      <c r="CKQ78" s="45"/>
      <c r="CKR78" s="45"/>
      <c r="CKS78" s="45"/>
      <c r="CKT78" s="45"/>
      <c r="CKU78" s="45"/>
      <c r="CKV78" s="45"/>
      <c r="CKW78" s="45"/>
      <c r="CKX78" s="45"/>
      <c r="CKY78" s="45"/>
      <c r="CKZ78" s="45"/>
      <c r="CLA78" s="45"/>
      <c r="CLB78" s="45"/>
      <c r="CLC78" s="45"/>
      <c r="CLD78" s="45"/>
      <c r="CLE78" s="45"/>
      <c r="CLF78" s="45"/>
      <c r="CLG78" s="45"/>
      <c r="CLH78" s="45"/>
      <c r="CLI78" s="45"/>
      <c r="CLJ78" s="45"/>
      <c r="CLK78" s="45"/>
      <c r="CLL78" s="45"/>
      <c r="CLM78" s="45"/>
      <c r="CLN78" s="45"/>
      <c r="CLO78" s="45"/>
      <c r="CLP78" s="45"/>
      <c r="CLQ78" s="45"/>
      <c r="CLR78" s="45"/>
      <c r="CLS78" s="45"/>
      <c r="CLT78" s="45"/>
      <c r="CLU78" s="45"/>
      <c r="CLV78" s="45"/>
      <c r="CLW78" s="45"/>
      <c r="CLX78" s="45"/>
      <c r="CLY78" s="45"/>
      <c r="CLZ78" s="45"/>
      <c r="CMA78" s="45"/>
      <c r="CMB78" s="45"/>
      <c r="CMC78" s="45"/>
      <c r="CMD78" s="45"/>
      <c r="CME78" s="45"/>
      <c r="CMF78" s="45"/>
      <c r="CMG78" s="45"/>
      <c r="CMH78" s="45"/>
      <c r="CMI78" s="45"/>
      <c r="CMJ78" s="45"/>
      <c r="CMK78" s="45"/>
      <c r="CML78" s="45"/>
      <c r="CMM78" s="45"/>
      <c r="CMN78" s="45"/>
      <c r="CMO78" s="45"/>
      <c r="CMP78" s="45"/>
      <c r="CMQ78" s="45"/>
      <c r="CMR78" s="45"/>
      <c r="CMS78" s="45"/>
      <c r="CMT78" s="45"/>
      <c r="CMU78" s="45"/>
      <c r="CMV78" s="45"/>
      <c r="CMW78" s="45"/>
      <c r="CMX78" s="45"/>
      <c r="CMY78" s="45"/>
      <c r="CMZ78" s="45"/>
      <c r="CNA78" s="45"/>
      <c r="CNB78" s="45"/>
      <c r="CNC78" s="45"/>
      <c r="CND78" s="45"/>
      <c r="CNE78" s="45"/>
      <c r="CNF78" s="45"/>
      <c r="CNG78" s="45"/>
      <c r="CNH78" s="45"/>
      <c r="CNI78" s="45"/>
      <c r="CNJ78" s="45"/>
      <c r="CNK78" s="45"/>
      <c r="CNL78" s="45"/>
      <c r="CNM78" s="45"/>
      <c r="CNN78" s="45"/>
      <c r="CNO78" s="45"/>
      <c r="CNP78" s="45"/>
      <c r="CNQ78" s="45"/>
      <c r="CNR78" s="45"/>
      <c r="CNS78" s="45"/>
      <c r="CNT78" s="45"/>
      <c r="CNU78" s="45"/>
      <c r="CNV78" s="45"/>
      <c r="CNW78" s="45"/>
      <c r="CNX78" s="45"/>
      <c r="CNY78" s="45"/>
      <c r="CNZ78" s="45"/>
      <c r="COA78" s="45"/>
      <c r="COB78" s="45"/>
      <c r="COC78" s="45"/>
      <c r="COD78" s="45"/>
      <c r="COE78" s="45"/>
      <c r="COF78" s="45"/>
      <c r="COG78" s="45"/>
      <c r="COH78" s="45"/>
      <c r="COI78" s="45"/>
      <c r="COJ78" s="45"/>
      <c r="COK78" s="45"/>
      <c r="COL78" s="45"/>
      <c r="COM78" s="45"/>
      <c r="CON78" s="45"/>
      <c r="COO78" s="45"/>
      <c r="COP78" s="45"/>
      <c r="COQ78" s="45"/>
      <c r="COR78" s="45"/>
      <c r="COS78" s="45"/>
      <c r="COT78" s="45"/>
      <c r="COU78" s="45"/>
      <c r="COV78" s="45"/>
      <c r="COW78" s="45"/>
      <c r="COX78" s="45"/>
      <c r="COY78" s="45"/>
      <c r="COZ78" s="45"/>
      <c r="CPA78" s="45"/>
      <c r="CPB78" s="45"/>
      <c r="CPC78" s="45"/>
      <c r="CPD78" s="45"/>
      <c r="CPE78" s="45"/>
      <c r="CPF78" s="45"/>
      <c r="CPG78" s="45"/>
      <c r="CPH78" s="45"/>
      <c r="CPI78" s="45"/>
      <c r="CPJ78" s="45"/>
      <c r="CPK78" s="45"/>
      <c r="CPL78" s="45"/>
      <c r="CPM78" s="45"/>
      <c r="CPN78" s="45"/>
      <c r="CPO78" s="45"/>
      <c r="CPP78" s="45"/>
      <c r="CPQ78" s="45"/>
      <c r="CPR78" s="45"/>
      <c r="CPS78" s="45"/>
      <c r="CPT78" s="45"/>
      <c r="CPU78" s="45"/>
      <c r="CPV78" s="45"/>
      <c r="CPW78" s="45"/>
      <c r="CPX78" s="45"/>
      <c r="CPY78" s="45"/>
      <c r="CPZ78" s="45"/>
      <c r="CQA78" s="45"/>
      <c r="CQB78" s="45"/>
      <c r="CQC78" s="45"/>
      <c r="CQD78" s="45"/>
      <c r="CQE78" s="45"/>
      <c r="CQF78" s="45"/>
      <c r="CQG78" s="45"/>
      <c r="CQH78" s="45"/>
      <c r="CQI78" s="45"/>
      <c r="CQJ78" s="45"/>
      <c r="CQK78" s="45"/>
      <c r="CQL78" s="45"/>
      <c r="CQM78" s="45"/>
      <c r="CQN78" s="45"/>
      <c r="CQO78" s="45"/>
      <c r="CQP78" s="45"/>
      <c r="CQQ78" s="45"/>
      <c r="CQR78" s="45"/>
      <c r="CQS78" s="45"/>
      <c r="CQT78" s="45"/>
      <c r="CQU78" s="45"/>
      <c r="CQV78" s="45"/>
      <c r="CQW78" s="45"/>
      <c r="CQX78" s="45"/>
      <c r="CQY78" s="45"/>
      <c r="CQZ78" s="45"/>
      <c r="CRA78" s="45"/>
      <c r="CRB78" s="45"/>
      <c r="CRC78" s="45"/>
      <c r="CRD78" s="45"/>
      <c r="CRE78" s="45"/>
      <c r="CRF78" s="45"/>
      <c r="CRG78" s="45"/>
      <c r="CRH78" s="45"/>
      <c r="CRI78" s="45"/>
      <c r="CRJ78" s="45"/>
      <c r="CRK78" s="45"/>
      <c r="CRL78" s="45"/>
      <c r="CRM78" s="45"/>
      <c r="CRN78" s="45"/>
      <c r="CRO78" s="45"/>
      <c r="CRP78" s="45"/>
      <c r="CRQ78" s="45"/>
      <c r="CRR78" s="45"/>
      <c r="CRS78" s="45"/>
      <c r="CRT78" s="45"/>
      <c r="CRU78" s="45"/>
      <c r="CRV78" s="45"/>
      <c r="CRW78" s="45"/>
      <c r="CRX78" s="45"/>
      <c r="CRY78" s="45"/>
      <c r="CRZ78" s="45"/>
      <c r="CSA78" s="45"/>
      <c r="CSB78" s="45"/>
      <c r="CSC78" s="45"/>
      <c r="CSD78" s="45"/>
      <c r="CSE78" s="45"/>
      <c r="CSF78" s="45"/>
      <c r="CSG78" s="45"/>
      <c r="CSH78" s="45"/>
      <c r="CSI78" s="45"/>
      <c r="CSJ78" s="45"/>
      <c r="CSK78" s="45"/>
      <c r="CSL78" s="45"/>
      <c r="CSM78" s="45"/>
      <c r="CSN78" s="45"/>
      <c r="CSO78" s="45"/>
      <c r="CSP78" s="45"/>
      <c r="CSQ78" s="45"/>
      <c r="CSR78" s="45"/>
      <c r="CSS78" s="45"/>
      <c r="CST78" s="45"/>
      <c r="CSU78" s="45"/>
      <c r="CSV78" s="45"/>
      <c r="CSW78" s="45"/>
      <c r="CSX78" s="45"/>
      <c r="CSY78" s="45"/>
      <c r="CSZ78" s="45"/>
      <c r="CTA78" s="45"/>
      <c r="CTB78" s="45"/>
      <c r="CTC78" s="45"/>
      <c r="CTD78" s="45"/>
      <c r="CTE78" s="45"/>
      <c r="CTF78" s="45"/>
      <c r="CTG78" s="45"/>
      <c r="CTH78" s="45"/>
      <c r="CTI78" s="45"/>
      <c r="CTJ78" s="45"/>
      <c r="CTK78" s="45"/>
      <c r="CTL78" s="45"/>
      <c r="CTM78" s="45"/>
      <c r="CTN78" s="45"/>
      <c r="CTO78" s="45"/>
      <c r="CTP78" s="45"/>
      <c r="CTQ78" s="45"/>
      <c r="CTR78" s="45"/>
      <c r="CTS78" s="45"/>
      <c r="CTT78" s="45"/>
      <c r="CTU78" s="45"/>
      <c r="CTV78" s="45"/>
      <c r="CTW78" s="45"/>
      <c r="CTX78" s="45"/>
      <c r="CTY78" s="45"/>
      <c r="CTZ78" s="45"/>
      <c r="CUA78" s="45"/>
      <c r="CUB78" s="45"/>
      <c r="CUC78" s="45"/>
      <c r="CUD78" s="45"/>
      <c r="CUE78" s="45"/>
      <c r="CUF78" s="45"/>
      <c r="CUG78" s="45"/>
      <c r="CUH78" s="45"/>
      <c r="CUI78" s="45"/>
      <c r="CUJ78" s="45"/>
      <c r="CUK78" s="45"/>
      <c r="CUL78" s="45"/>
      <c r="CUM78" s="45"/>
      <c r="CUN78" s="45"/>
      <c r="CUO78" s="45"/>
      <c r="CUP78" s="45"/>
      <c r="CUQ78" s="45"/>
      <c r="CUR78" s="45"/>
      <c r="CUS78" s="45"/>
      <c r="CUT78" s="45"/>
      <c r="CUU78" s="45"/>
      <c r="CUV78" s="45"/>
      <c r="CUW78" s="45"/>
      <c r="CUX78" s="45"/>
      <c r="CUY78" s="45"/>
      <c r="CUZ78" s="45"/>
      <c r="CVA78" s="45"/>
      <c r="CVB78" s="45"/>
      <c r="CVC78" s="45"/>
      <c r="CVD78" s="45"/>
      <c r="CVE78" s="45"/>
      <c r="CVF78" s="45"/>
      <c r="CVG78" s="45"/>
      <c r="CVH78" s="45"/>
      <c r="CVI78" s="45"/>
      <c r="CVJ78" s="45"/>
      <c r="CVK78" s="45"/>
      <c r="CVL78" s="45"/>
      <c r="CVM78" s="45"/>
      <c r="CVN78" s="45"/>
      <c r="CVO78" s="45"/>
      <c r="CVP78" s="45"/>
      <c r="CVQ78" s="45"/>
      <c r="CVR78" s="45"/>
      <c r="CVS78" s="45"/>
      <c r="CVT78" s="45"/>
      <c r="CVU78" s="45"/>
      <c r="CVV78" s="45"/>
      <c r="CVW78" s="45"/>
      <c r="CVX78" s="45"/>
      <c r="CVY78" s="45"/>
      <c r="CVZ78" s="45"/>
      <c r="CWA78" s="45"/>
      <c r="CWB78" s="45"/>
      <c r="CWC78" s="45"/>
      <c r="CWD78" s="45"/>
      <c r="CWE78" s="45"/>
      <c r="CWF78" s="45"/>
      <c r="CWG78" s="45"/>
      <c r="CWH78" s="45"/>
      <c r="CWI78" s="45"/>
      <c r="CWJ78" s="45"/>
      <c r="CWK78" s="45"/>
      <c r="CWL78" s="45"/>
      <c r="CWM78" s="45"/>
      <c r="CWN78" s="45"/>
      <c r="CWO78" s="45"/>
      <c r="CWP78" s="45"/>
      <c r="CWQ78" s="45"/>
      <c r="CWR78" s="45"/>
      <c r="CWS78" s="45"/>
      <c r="CWT78" s="45"/>
      <c r="CWU78" s="45"/>
      <c r="CWV78" s="45"/>
      <c r="CWW78" s="45"/>
      <c r="CWX78" s="45"/>
      <c r="CWY78" s="45"/>
      <c r="CWZ78" s="45"/>
      <c r="CXA78" s="45"/>
      <c r="CXB78" s="45"/>
      <c r="CXC78" s="45"/>
      <c r="CXD78" s="45"/>
      <c r="CXE78" s="45"/>
      <c r="CXF78" s="45"/>
      <c r="CXG78" s="45"/>
      <c r="CXH78" s="45"/>
      <c r="CXI78" s="45"/>
      <c r="CXJ78" s="45"/>
      <c r="CXK78" s="45"/>
      <c r="CXL78" s="45"/>
      <c r="CXM78" s="45"/>
      <c r="CXN78" s="45"/>
      <c r="CXO78" s="45"/>
      <c r="CXP78" s="45"/>
      <c r="CXQ78" s="45"/>
      <c r="CXR78" s="45"/>
      <c r="CXS78" s="45"/>
      <c r="CXT78" s="45"/>
      <c r="CXU78" s="45"/>
      <c r="CXV78" s="45"/>
      <c r="CXW78" s="45"/>
      <c r="CXX78" s="45"/>
      <c r="CXY78" s="45"/>
      <c r="CXZ78" s="45"/>
      <c r="CYA78" s="45"/>
      <c r="CYB78" s="45"/>
      <c r="CYC78" s="45"/>
      <c r="CYD78" s="45"/>
      <c r="CYE78" s="45"/>
      <c r="CYF78" s="45"/>
      <c r="CYG78" s="45"/>
      <c r="CYH78" s="45"/>
      <c r="CYI78" s="45"/>
      <c r="CYJ78" s="45"/>
      <c r="CYK78" s="45"/>
      <c r="CYL78" s="45"/>
      <c r="CYM78" s="45"/>
      <c r="CYN78" s="45"/>
      <c r="CYO78" s="45"/>
      <c r="CYP78" s="45"/>
      <c r="CYQ78" s="45"/>
      <c r="CYR78" s="45"/>
      <c r="CYS78" s="45"/>
      <c r="CYT78" s="45"/>
      <c r="CYU78" s="45"/>
      <c r="CYV78" s="45"/>
      <c r="CYW78" s="45"/>
      <c r="CYX78" s="45"/>
      <c r="CYY78" s="45"/>
      <c r="CYZ78" s="45"/>
      <c r="CZA78" s="45"/>
      <c r="CZB78" s="45"/>
      <c r="CZC78" s="45"/>
      <c r="CZD78" s="45"/>
      <c r="CZE78" s="45"/>
      <c r="CZF78" s="45"/>
      <c r="CZG78" s="45"/>
      <c r="CZH78" s="45"/>
      <c r="CZI78" s="45"/>
      <c r="CZJ78" s="45"/>
      <c r="CZK78" s="45"/>
      <c r="CZL78" s="45"/>
      <c r="CZM78" s="45"/>
      <c r="CZN78" s="45"/>
      <c r="CZO78" s="45"/>
      <c r="CZP78" s="45"/>
      <c r="CZQ78" s="45"/>
      <c r="CZR78" s="45"/>
      <c r="CZS78" s="45"/>
      <c r="CZT78" s="45"/>
      <c r="CZU78" s="45"/>
      <c r="CZV78" s="45"/>
      <c r="CZW78" s="45"/>
      <c r="CZX78" s="45"/>
      <c r="CZY78" s="45"/>
      <c r="CZZ78" s="45"/>
      <c r="DAA78" s="45"/>
      <c r="DAB78" s="45"/>
      <c r="DAC78" s="45"/>
      <c r="DAD78" s="45"/>
      <c r="DAE78" s="45"/>
      <c r="DAF78" s="45"/>
      <c r="DAG78" s="45"/>
      <c r="DAH78" s="45"/>
      <c r="DAI78" s="45"/>
      <c r="DAJ78" s="45"/>
      <c r="DAK78" s="45"/>
      <c r="DAL78" s="45"/>
      <c r="DAM78" s="45"/>
      <c r="DAN78" s="45"/>
      <c r="DAO78" s="45"/>
      <c r="DAP78" s="45"/>
      <c r="DAQ78" s="45"/>
      <c r="DAR78" s="45"/>
      <c r="DAS78" s="45"/>
      <c r="DAT78" s="45"/>
      <c r="DAU78" s="45"/>
      <c r="DAV78" s="45"/>
      <c r="DAW78" s="45"/>
      <c r="DAX78" s="45"/>
      <c r="DAY78" s="45"/>
      <c r="DAZ78" s="45"/>
      <c r="DBA78" s="45"/>
      <c r="DBB78" s="45"/>
      <c r="DBC78" s="45"/>
      <c r="DBD78" s="45"/>
      <c r="DBE78" s="45"/>
      <c r="DBF78" s="45"/>
      <c r="DBG78" s="45"/>
      <c r="DBH78" s="45"/>
      <c r="DBI78" s="45"/>
      <c r="DBJ78" s="45"/>
      <c r="DBK78" s="45"/>
      <c r="DBL78" s="45"/>
      <c r="DBM78" s="45"/>
      <c r="DBN78" s="45"/>
      <c r="DBO78" s="45"/>
      <c r="DBP78" s="45"/>
      <c r="DBQ78" s="45"/>
      <c r="DBR78" s="45"/>
      <c r="DBS78" s="45"/>
      <c r="DBT78" s="45"/>
      <c r="DBU78" s="45"/>
      <c r="DBV78" s="45"/>
      <c r="DBW78" s="45"/>
      <c r="DBX78" s="45"/>
      <c r="DBY78" s="45"/>
      <c r="DBZ78" s="45"/>
      <c r="DCA78" s="45"/>
      <c r="DCB78" s="45"/>
      <c r="DCC78" s="45"/>
      <c r="DCD78" s="45"/>
      <c r="DCE78" s="45"/>
      <c r="DCF78" s="45"/>
      <c r="DCG78" s="45"/>
      <c r="DCH78" s="45"/>
      <c r="DCI78" s="45"/>
      <c r="DCJ78" s="45"/>
      <c r="DCK78" s="45"/>
      <c r="DCL78" s="45"/>
      <c r="DCM78" s="45"/>
      <c r="DCN78" s="45"/>
      <c r="DCO78" s="45"/>
      <c r="DCP78" s="45"/>
      <c r="DCQ78" s="45"/>
      <c r="DCR78" s="45"/>
      <c r="DCS78" s="45"/>
      <c r="DCT78" s="45"/>
      <c r="DCU78" s="45"/>
      <c r="DCV78" s="45"/>
      <c r="DCW78" s="45"/>
      <c r="DCX78" s="45"/>
      <c r="DCY78" s="45"/>
      <c r="DCZ78" s="45"/>
      <c r="DDA78" s="45"/>
      <c r="DDB78" s="45"/>
      <c r="DDC78" s="45"/>
      <c r="DDD78" s="45"/>
      <c r="DDE78" s="45"/>
      <c r="DDF78" s="45"/>
      <c r="DDG78" s="45"/>
      <c r="DDH78" s="45"/>
      <c r="DDI78" s="45"/>
      <c r="DDJ78" s="45"/>
      <c r="DDK78" s="45"/>
      <c r="DDL78" s="45"/>
      <c r="DDM78" s="45"/>
      <c r="DDN78" s="45"/>
      <c r="DDO78" s="45"/>
      <c r="DDP78" s="45"/>
      <c r="DDQ78" s="45"/>
      <c r="DDR78" s="45"/>
      <c r="DDS78" s="45"/>
      <c r="DDT78" s="45"/>
      <c r="DDU78" s="45"/>
      <c r="DDV78" s="45"/>
      <c r="DDW78" s="45"/>
      <c r="DDX78" s="45"/>
      <c r="DDY78" s="45"/>
      <c r="DDZ78" s="45"/>
      <c r="DEA78" s="45"/>
      <c r="DEB78" s="45"/>
      <c r="DEC78" s="45"/>
      <c r="DED78" s="45"/>
      <c r="DEE78" s="45"/>
      <c r="DEF78" s="45"/>
      <c r="DEG78" s="45"/>
      <c r="DEH78" s="45"/>
      <c r="DEI78" s="45"/>
      <c r="DEJ78" s="45"/>
      <c r="DEK78" s="45"/>
      <c r="DEL78" s="45"/>
      <c r="DEM78" s="45"/>
      <c r="DEN78" s="45"/>
      <c r="DEO78" s="45"/>
      <c r="DEP78" s="45"/>
      <c r="DEQ78" s="45"/>
      <c r="DER78" s="45"/>
      <c r="DES78" s="45"/>
      <c r="DET78" s="45"/>
      <c r="DEU78" s="45"/>
      <c r="DEV78" s="45"/>
      <c r="DEW78" s="45"/>
      <c r="DEX78" s="45"/>
      <c r="DEY78" s="45"/>
      <c r="DEZ78" s="45"/>
      <c r="DFA78" s="45"/>
      <c r="DFB78" s="45"/>
      <c r="DFC78" s="45"/>
      <c r="DFD78" s="45"/>
      <c r="DFE78" s="45"/>
      <c r="DFF78" s="45"/>
      <c r="DFG78" s="45"/>
      <c r="DFH78" s="45"/>
      <c r="DFI78" s="45"/>
      <c r="DFJ78" s="45"/>
      <c r="DFK78" s="45"/>
      <c r="DFL78" s="45"/>
      <c r="DFM78" s="45"/>
      <c r="DFN78" s="45"/>
      <c r="DFO78" s="45"/>
      <c r="DFP78" s="45"/>
      <c r="DFQ78" s="45"/>
      <c r="DFR78" s="45"/>
      <c r="DFS78" s="45"/>
      <c r="DFT78" s="45"/>
      <c r="DFU78" s="45"/>
      <c r="DFV78" s="45"/>
      <c r="DFW78" s="45"/>
      <c r="DFX78" s="45"/>
      <c r="DFY78" s="45"/>
      <c r="DFZ78" s="45"/>
      <c r="DGA78" s="45"/>
      <c r="DGB78" s="45"/>
      <c r="DGC78" s="45"/>
      <c r="DGD78" s="45"/>
      <c r="DGE78" s="45"/>
      <c r="DGF78" s="45"/>
      <c r="DGG78" s="45"/>
      <c r="DGH78" s="45"/>
      <c r="DGI78" s="45"/>
      <c r="DGJ78" s="45"/>
      <c r="DGK78" s="45"/>
      <c r="DGL78" s="45"/>
      <c r="DGM78" s="45"/>
      <c r="DGN78" s="45"/>
      <c r="DGO78" s="45"/>
      <c r="DGP78" s="45"/>
      <c r="DGQ78" s="45"/>
      <c r="DGR78" s="45"/>
      <c r="DGS78" s="45"/>
      <c r="DGT78" s="45"/>
      <c r="DGU78" s="45"/>
      <c r="DGV78" s="45"/>
      <c r="DGW78" s="45"/>
      <c r="DGX78" s="45"/>
      <c r="DGY78" s="45"/>
      <c r="DGZ78" s="45"/>
      <c r="DHA78" s="45"/>
      <c r="DHB78" s="45"/>
      <c r="DHC78" s="45"/>
      <c r="DHD78" s="45"/>
      <c r="DHE78" s="45"/>
      <c r="DHF78" s="45"/>
      <c r="DHG78" s="45"/>
      <c r="DHH78" s="45"/>
      <c r="DHI78" s="45"/>
      <c r="DHJ78" s="45"/>
      <c r="DHK78" s="45"/>
      <c r="DHL78" s="45"/>
      <c r="DHM78" s="45"/>
      <c r="DHN78" s="45"/>
      <c r="DHO78" s="45"/>
      <c r="DHP78" s="45"/>
      <c r="DHQ78" s="45"/>
      <c r="DHR78" s="45"/>
      <c r="DHS78" s="45"/>
      <c r="DHT78" s="45"/>
      <c r="DHU78" s="45"/>
      <c r="DHV78" s="45"/>
      <c r="DHW78" s="45"/>
      <c r="DHX78" s="45"/>
      <c r="DHY78" s="45"/>
      <c r="DHZ78" s="45"/>
      <c r="DIA78" s="45"/>
      <c r="DIB78" s="45"/>
      <c r="DIC78" s="45"/>
      <c r="DID78" s="45"/>
      <c r="DIE78" s="45"/>
      <c r="DIF78" s="45"/>
      <c r="DIG78" s="45"/>
      <c r="DIH78" s="45"/>
      <c r="DII78" s="45"/>
      <c r="DIJ78" s="45"/>
      <c r="DIK78" s="45"/>
      <c r="DIL78" s="45"/>
      <c r="DIM78" s="45"/>
      <c r="DIN78" s="45"/>
      <c r="DIO78" s="45"/>
      <c r="DIP78" s="45"/>
      <c r="DIQ78" s="45"/>
      <c r="DIR78" s="45"/>
      <c r="DIS78" s="45"/>
      <c r="DIT78" s="45"/>
      <c r="DIU78" s="45"/>
      <c r="DIV78" s="45"/>
      <c r="DIW78" s="45"/>
      <c r="DIX78" s="45"/>
      <c r="DIY78" s="45"/>
      <c r="DIZ78" s="45"/>
      <c r="DJA78" s="45"/>
      <c r="DJB78" s="45"/>
      <c r="DJC78" s="45"/>
      <c r="DJD78" s="45"/>
      <c r="DJE78" s="45"/>
      <c r="DJF78" s="45"/>
      <c r="DJG78" s="45"/>
      <c r="DJH78" s="45"/>
      <c r="DJI78" s="45"/>
      <c r="DJJ78" s="45"/>
      <c r="DJK78" s="45"/>
      <c r="DJL78" s="45"/>
      <c r="DJM78" s="45"/>
      <c r="DJN78" s="45"/>
      <c r="DJO78" s="45"/>
      <c r="DJP78" s="45"/>
      <c r="DJQ78" s="45"/>
      <c r="DJR78" s="45"/>
      <c r="DJS78" s="45"/>
      <c r="DJT78" s="45"/>
      <c r="DJU78" s="45"/>
      <c r="DJV78" s="45"/>
      <c r="DJW78" s="45"/>
      <c r="DJX78" s="45"/>
      <c r="DJY78" s="45"/>
      <c r="DJZ78" s="45"/>
      <c r="DKA78" s="45"/>
      <c r="DKB78" s="45"/>
      <c r="DKC78" s="45"/>
      <c r="DKD78" s="45"/>
      <c r="DKE78" s="45"/>
      <c r="DKF78" s="45"/>
      <c r="DKG78" s="45"/>
      <c r="DKH78" s="45"/>
      <c r="DKI78" s="45"/>
      <c r="DKJ78" s="45"/>
      <c r="DKK78" s="45"/>
      <c r="DKL78" s="45"/>
      <c r="DKM78" s="45"/>
      <c r="DKN78" s="45"/>
      <c r="DKO78" s="45"/>
      <c r="DKP78" s="45"/>
      <c r="DKQ78" s="45"/>
      <c r="DKR78" s="45"/>
      <c r="DKS78" s="45"/>
      <c r="DKT78" s="45"/>
      <c r="DKU78" s="45"/>
      <c r="DKV78" s="45"/>
      <c r="DKW78" s="45"/>
      <c r="DKX78" s="45"/>
      <c r="DKY78" s="45"/>
      <c r="DKZ78" s="45"/>
      <c r="DLA78" s="45"/>
      <c r="DLB78" s="45"/>
      <c r="DLC78" s="45"/>
      <c r="DLD78" s="45"/>
      <c r="DLE78" s="45"/>
      <c r="DLF78" s="45"/>
      <c r="DLG78" s="45"/>
      <c r="DLH78" s="45"/>
      <c r="DLI78" s="45"/>
      <c r="DLJ78" s="45"/>
      <c r="DLK78" s="45"/>
      <c r="DLL78" s="45"/>
      <c r="DLM78" s="45"/>
      <c r="DLN78" s="45"/>
      <c r="DLO78" s="45"/>
      <c r="DLP78" s="45"/>
      <c r="DLQ78" s="45"/>
      <c r="DLR78" s="45"/>
      <c r="DLS78" s="45"/>
      <c r="DLT78" s="45"/>
      <c r="DLU78" s="45"/>
      <c r="DLV78" s="45"/>
      <c r="DLW78" s="45"/>
      <c r="DLX78" s="45"/>
      <c r="DLY78" s="45"/>
      <c r="DLZ78" s="45"/>
      <c r="DMA78" s="45"/>
      <c r="DMB78" s="45"/>
      <c r="DMC78" s="45"/>
      <c r="DMD78" s="45"/>
      <c r="DME78" s="45"/>
      <c r="DMF78" s="45"/>
      <c r="DMG78" s="45"/>
      <c r="DMH78" s="45"/>
      <c r="DMI78" s="45"/>
      <c r="DMJ78" s="45"/>
      <c r="DMK78" s="45"/>
      <c r="DML78" s="45"/>
      <c r="DMM78" s="45"/>
      <c r="DMN78" s="45"/>
      <c r="DMO78" s="45"/>
      <c r="DMP78" s="45"/>
      <c r="DMQ78" s="45"/>
      <c r="DMR78" s="45"/>
      <c r="DMS78" s="45"/>
      <c r="DMT78" s="45"/>
      <c r="DMU78" s="45"/>
      <c r="DMV78" s="45"/>
      <c r="DMW78" s="45"/>
      <c r="DMX78" s="45"/>
      <c r="DMY78" s="45"/>
      <c r="DMZ78" s="45"/>
      <c r="DNA78" s="45"/>
      <c r="DNB78" s="45"/>
      <c r="DNC78" s="45"/>
      <c r="DND78" s="45"/>
      <c r="DNE78" s="45"/>
      <c r="DNF78" s="45"/>
      <c r="DNG78" s="45"/>
      <c r="DNH78" s="45"/>
      <c r="DNI78" s="45"/>
      <c r="DNJ78" s="45"/>
      <c r="DNK78" s="45"/>
      <c r="DNL78" s="45"/>
      <c r="DNM78" s="45"/>
      <c r="DNN78" s="45"/>
      <c r="DNO78" s="45"/>
      <c r="DNP78" s="45"/>
      <c r="DNQ78" s="45"/>
      <c r="DNR78" s="45"/>
      <c r="DNS78" s="45"/>
      <c r="DNT78" s="45"/>
      <c r="DNU78" s="45"/>
      <c r="DNV78" s="45"/>
      <c r="DNW78" s="45"/>
      <c r="DNX78" s="45"/>
      <c r="DNY78" s="45"/>
      <c r="DNZ78" s="45"/>
      <c r="DOA78" s="45"/>
      <c r="DOB78" s="45"/>
      <c r="DOC78" s="45"/>
      <c r="DOD78" s="45"/>
      <c r="DOE78" s="45"/>
      <c r="DOF78" s="45"/>
      <c r="DOG78" s="45"/>
      <c r="DOH78" s="45"/>
      <c r="DOI78" s="45"/>
      <c r="DOJ78" s="45"/>
      <c r="DOK78" s="45"/>
      <c r="DOL78" s="45"/>
      <c r="DOM78" s="45"/>
      <c r="DON78" s="45"/>
      <c r="DOO78" s="45"/>
      <c r="DOP78" s="45"/>
      <c r="DOQ78" s="45"/>
      <c r="DOR78" s="45"/>
      <c r="DOS78" s="45"/>
      <c r="DOT78" s="45"/>
      <c r="DOU78" s="45"/>
      <c r="DOV78" s="45"/>
      <c r="DOW78" s="45"/>
      <c r="DOX78" s="45"/>
      <c r="DOY78" s="45"/>
      <c r="DOZ78" s="45"/>
      <c r="DPA78" s="45"/>
      <c r="DPB78" s="45"/>
      <c r="DPC78" s="45"/>
      <c r="DPD78" s="45"/>
      <c r="DPE78" s="45"/>
      <c r="DPF78" s="45"/>
      <c r="DPG78" s="45"/>
      <c r="DPH78" s="45"/>
      <c r="DPI78" s="45"/>
      <c r="DPJ78" s="45"/>
      <c r="DPK78" s="45"/>
      <c r="DPL78" s="45"/>
      <c r="DPM78" s="45"/>
      <c r="DPN78" s="45"/>
      <c r="DPO78" s="45"/>
      <c r="DPP78" s="45"/>
      <c r="DPQ78" s="45"/>
      <c r="DPR78" s="45"/>
      <c r="DPS78" s="45"/>
      <c r="DPT78" s="45"/>
      <c r="DPU78" s="45"/>
      <c r="DPV78" s="45"/>
      <c r="DPW78" s="45"/>
      <c r="DPX78" s="45"/>
      <c r="DPY78" s="45"/>
      <c r="DPZ78" s="45"/>
      <c r="DQA78" s="45"/>
      <c r="DQB78" s="45"/>
      <c r="DQC78" s="45"/>
      <c r="DQD78" s="45"/>
      <c r="DQE78" s="45"/>
      <c r="DQF78" s="45"/>
      <c r="DQG78" s="45"/>
      <c r="DQH78" s="45"/>
      <c r="DQI78" s="45"/>
      <c r="DQJ78" s="45"/>
      <c r="DQK78" s="45"/>
      <c r="DQL78" s="45"/>
      <c r="DQM78" s="45"/>
      <c r="DQN78" s="45"/>
      <c r="DQO78" s="45"/>
      <c r="DQP78" s="45"/>
      <c r="DQQ78" s="45"/>
      <c r="DQR78" s="45"/>
      <c r="DQS78" s="45"/>
      <c r="DQT78" s="45"/>
      <c r="DQU78" s="45"/>
      <c r="DQV78" s="45"/>
      <c r="DQW78" s="45"/>
      <c r="DQX78" s="45"/>
      <c r="DQY78" s="45"/>
      <c r="DQZ78" s="45"/>
      <c r="DRA78" s="45"/>
      <c r="DRB78" s="45"/>
      <c r="DRC78" s="45"/>
      <c r="DRD78" s="45"/>
      <c r="DRE78" s="45"/>
      <c r="DRF78" s="45"/>
      <c r="DRG78" s="45"/>
      <c r="DRH78" s="45"/>
      <c r="DRI78" s="45"/>
      <c r="DRJ78" s="45"/>
      <c r="DRK78" s="45"/>
      <c r="DRL78" s="45"/>
      <c r="DRM78" s="45"/>
      <c r="DRN78" s="45"/>
      <c r="DRO78" s="45"/>
      <c r="DRP78" s="45"/>
      <c r="DRQ78" s="45"/>
      <c r="DRR78" s="45"/>
      <c r="DRS78" s="45"/>
      <c r="DRT78" s="45"/>
      <c r="DRU78" s="45"/>
      <c r="DRV78" s="45"/>
      <c r="DRW78" s="45"/>
      <c r="DRX78" s="45"/>
      <c r="DRY78" s="45"/>
      <c r="DRZ78" s="45"/>
      <c r="DSA78" s="45"/>
      <c r="DSB78" s="45"/>
      <c r="DSC78" s="45"/>
      <c r="DSD78" s="45"/>
      <c r="DSE78" s="45"/>
      <c r="DSF78" s="45"/>
      <c r="DSG78" s="45"/>
      <c r="DSH78" s="45"/>
      <c r="DSI78" s="45"/>
      <c r="DSJ78" s="45"/>
      <c r="DSK78" s="45"/>
      <c r="DSL78" s="45"/>
      <c r="DSM78" s="45"/>
      <c r="DSN78" s="45"/>
      <c r="DSO78" s="45"/>
      <c r="DSP78" s="45"/>
      <c r="DSQ78" s="45"/>
      <c r="DSR78" s="45"/>
      <c r="DSS78" s="45"/>
      <c r="DST78" s="45"/>
      <c r="DSU78" s="45"/>
      <c r="DSV78" s="45"/>
      <c r="DSW78" s="45"/>
      <c r="DSX78" s="45"/>
      <c r="DSY78" s="45"/>
      <c r="DSZ78" s="45"/>
      <c r="DTA78" s="45"/>
      <c r="DTB78" s="45"/>
      <c r="DTC78" s="45"/>
      <c r="DTD78" s="45"/>
      <c r="DTE78" s="45"/>
      <c r="DTF78" s="45"/>
      <c r="DTG78" s="45"/>
      <c r="DTH78" s="45"/>
      <c r="DTI78" s="45"/>
      <c r="DTJ78" s="45"/>
      <c r="DTK78" s="45"/>
      <c r="DTL78" s="45"/>
      <c r="DTM78" s="45"/>
      <c r="DTN78" s="45"/>
      <c r="DTO78" s="45"/>
      <c r="DTP78" s="45"/>
      <c r="DTQ78" s="45"/>
      <c r="DTR78" s="45"/>
      <c r="DTS78" s="45"/>
      <c r="DTT78" s="45"/>
      <c r="DTU78" s="45"/>
      <c r="DTV78" s="45"/>
      <c r="DTW78" s="45"/>
      <c r="DTX78" s="45"/>
      <c r="DTY78" s="45"/>
      <c r="DTZ78" s="45"/>
      <c r="DUA78" s="45"/>
      <c r="DUB78" s="45"/>
      <c r="DUC78" s="45"/>
      <c r="DUD78" s="45"/>
      <c r="DUE78" s="45"/>
      <c r="DUF78" s="45"/>
      <c r="DUG78" s="45"/>
      <c r="DUH78" s="45"/>
      <c r="DUI78" s="45"/>
      <c r="DUJ78" s="45"/>
      <c r="DUK78" s="45"/>
      <c r="DUL78" s="45"/>
      <c r="DUM78" s="45"/>
      <c r="DUN78" s="45"/>
      <c r="DUO78" s="45"/>
      <c r="DUP78" s="45"/>
      <c r="DUQ78" s="45"/>
      <c r="DUR78" s="45"/>
      <c r="DUS78" s="45"/>
      <c r="DUT78" s="45"/>
      <c r="DUU78" s="45"/>
      <c r="DUV78" s="45"/>
      <c r="DUW78" s="45"/>
      <c r="DUX78" s="45"/>
      <c r="DUY78" s="45"/>
      <c r="DUZ78" s="45"/>
      <c r="DVA78" s="45"/>
      <c r="DVB78" s="45"/>
      <c r="DVC78" s="45"/>
      <c r="DVD78" s="45"/>
      <c r="DVE78" s="45"/>
      <c r="DVF78" s="45"/>
      <c r="DVG78" s="45"/>
      <c r="DVH78" s="45"/>
      <c r="DVI78" s="45"/>
      <c r="DVJ78" s="45"/>
      <c r="DVK78" s="45"/>
      <c r="DVL78" s="45"/>
      <c r="DVM78" s="45"/>
      <c r="DVN78" s="45"/>
      <c r="DVO78" s="45"/>
      <c r="DVP78" s="45"/>
      <c r="DVQ78" s="45"/>
      <c r="DVR78" s="45"/>
      <c r="DVS78" s="45"/>
      <c r="DVT78" s="45"/>
      <c r="DVU78" s="45"/>
      <c r="DVV78" s="45"/>
      <c r="DVW78" s="45"/>
      <c r="DVX78" s="45"/>
      <c r="DVY78" s="45"/>
      <c r="DVZ78" s="45"/>
      <c r="DWA78" s="45"/>
      <c r="DWB78" s="45"/>
      <c r="DWC78" s="45"/>
      <c r="DWD78" s="45"/>
      <c r="DWE78" s="45"/>
      <c r="DWF78" s="45"/>
      <c r="DWG78" s="45"/>
      <c r="DWH78" s="45"/>
      <c r="DWI78" s="45"/>
      <c r="DWJ78" s="45"/>
      <c r="DWK78" s="45"/>
      <c r="DWL78" s="45"/>
      <c r="DWM78" s="45"/>
      <c r="DWN78" s="45"/>
      <c r="DWO78" s="45"/>
      <c r="DWP78" s="45"/>
      <c r="DWQ78" s="45"/>
      <c r="DWR78" s="45"/>
      <c r="DWS78" s="45"/>
      <c r="DWT78" s="45"/>
      <c r="DWU78" s="45"/>
      <c r="DWV78" s="45"/>
      <c r="DWW78" s="45"/>
      <c r="DWX78" s="45"/>
      <c r="DWY78" s="45"/>
      <c r="DWZ78" s="45"/>
      <c r="DXA78" s="45"/>
      <c r="DXB78" s="45"/>
      <c r="DXC78" s="45"/>
      <c r="DXD78" s="45"/>
      <c r="DXE78" s="45"/>
      <c r="DXF78" s="45"/>
      <c r="DXG78" s="45"/>
      <c r="DXH78" s="45"/>
      <c r="DXI78" s="45"/>
      <c r="DXJ78" s="45"/>
      <c r="DXK78" s="45"/>
      <c r="DXL78" s="45"/>
      <c r="DXM78" s="45"/>
      <c r="DXN78" s="45"/>
      <c r="DXO78" s="45"/>
      <c r="DXP78" s="45"/>
      <c r="DXQ78" s="45"/>
      <c r="DXR78" s="45"/>
      <c r="DXS78" s="45"/>
      <c r="DXT78" s="45"/>
      <c r="DXU78" s="45"/>
      <c r="DXV78" s="45"/>
      <c r="DXW78" s="45"/>
      <c r="DXX78" s="45"/>
      <c r="DXY78" s="45"/>
      <c r="DXZ78" s="45"/>
      <c r="DYA78" s="45"/>
      <c r="DYB78" s="45"/>
      <c r="DYC78" s="45"/>
      <c r="DYD78" s="45"/>
      <c r="DYE78" s="45"/>
      <c r="DYF78" s="45"/>
      <c r="DYG78" s="45"/>
      <c r="DYH78" s="45"/>
      <c r="DYI78" s="45"/>
      <c r="DYJ78" s="45"/>
      <c r="DYK78" s="45"/>
      <c r="DYL78" s="45"/>
      <c r="DYM78" s="45"/>
      <c r="DYN78" s="45"/>
      <c r="DYO78" s="45"/>
      <c r="DYP78" s="45"/>
      <c r="DYQ78" s="45"/>
      <c r="DYR78" s="45"/>
      <c r="DYS78" s="45"/>
      <c r="DYT78" s="45"/>
      <c r="DYU78" s="45"/>
      <c r="DYV78" s="45"/>
      <c r="DYW78" s="45"/>
      <c r="DYX78" s="45"/>
      <c r="DYY78" s="45"/>
      <c r="DYZ78" s="45"/>
      <c r="DZA78" s="45"/>
      <c r="DZB78" s="45"/>
      <c r="DZC78" s="45"/>
      <c r="DZD78" s="45"/>
      <c r="DZE78" s="45"/>
      <c r="DZF78" s="45"/>
      <c r="DZG78" s="45"/>
      <c r="DZH78" s="45"/>
      <c r="DZI78" s="45"/>
      <c r="DZJ78" s="45"/>
      <c r="DZK78" s="45"/>
      <c r="DZL78" s="45"/>
      <c r="DZM78" s="45"/>
      <c r="DZN78" s="45"/>
      <c r="DZO78" s="45"/>
      <c r="DZP78" s="45"/>
      <c r="DZQ78" s="45"/>
      <c r="DZR78" s="45"/>
      <c r="DZS78" s="45"/>
      <c r="DZT78" s="45"/>
      <c r="DZU78" s="45"/>
      <c r="DZV78" s="45"/>
      <c r="DZW78" s="45"/>
      <c r="DZX78" s="45"/>
      <c r="DZY78" s="45"/>
      <c r="DZZ78" s="45"/>
      <c r="EAA78" s="45"/>
      <c r="EAB78" s="45"/>
      <c r="EAC78" s="45"/>
      <c r="EAD78" s="45"/>
      <c r="EAE78" s="45"/>
      <c r="EAF78" s="45"/>
      <c r="EAG78" s="45"/>
      <c r="EAH78" s="45"/>
      <c r="EAI78" s="45"/>
      <c r="EAJ78" s="45"/>
      <c r="EAK78" s="45"/>
      <c r="EAL78" s="45"/>
      <c r="EAM78" s="45"/>
      <c r="EAN78" s="45"/>
      <c r="EAO78" s="45"/>
      <c r="EAP78" s="45"/>
      <c r="EAQ78" s="45"/>
      <c r="EAR78" s="45"/>
      <c r="EAS78" s="45"/>
      <c r="EAT78" s="45"/>
      <c r="EAU78" s="45"/>
      <c r="EAV78" s="45"/>
      <c r="EAW78" s="45"/>
      <c r="EAX78" s="45"/>
      <c r="EAY78" s="45"/>
      <c r="EAZ78" s="45"/>
      <c r="EBA78" s="45"/>
      <c r="EBB78" s="45"/>
      <c r="EBC78" s="45"/>
      <c r="EBD78" s="45"/>
      <c r="EBE78" s="45"/>
      <c r="EBF78" s="45"/>
      <c r="EBG78" s="45"/>
      <c r="EBH78" s="45"/>
      <c r="EBI78" s="45"/>
      <c r="EBJ78" s="45"/>
      <c r="EBK78" s="45"/>
      <c r="EBL78" s="45"/>
      <c r="EBM78" s="45"/>
      <c r="EBN78" s="45"/>
      <c r="EBO78" s="45"/>
      <c r="EBP78" s="45"/>
      <c r="EBQ78" s="45"/>
      <c r="EBR78" s="45"/>
      <c r="EBS78" s="45"/>
      <c r="EBT78" s="45"/>
      <c r="EBU78" s="45"/>
      <c r="EBV78" s="45"/>
      <c r="EBW78" s="45"/>
      <c r="EBX78" s="45"/>
      <c r="EBY78" s="45"/>
      <c r="EBZ78" s="45"/>
      <c r="ECA78" s="45"/>
      <c r="ECB78" s="45"/>
      <c r="ECC78" s="45"/>
      <c r="ECD78" s="45"/>
      <c r="ECE78" s="45"/>
      <c r="ECF78" s="45"/>
      <c r="ECG78" s="45"/>
      <c r="ECH78" s="45"/>
      <c r="ECI78" s="45"/>
      <c r="ECJ78" s="45"/>
      <c r="ECK78" s="45"/>
      <c r="ECL78" s="45"/>
      <c r="ECM78" s="45"/>
      <c r="ECN78" s="45"/>
      <c r="ECO78" s="45"/>
      <c r="ECP78" s="45"/>
      <c r="ECQ78" s="45"/>
      <c r="ECR78" s="45"/>
      <c r="ECS78" s="45"/>
      <c r="ECT78" s="45"/>
      <c r="ECU78" s="45"/>
      <c r="ECV78" s="45"/>
      <c r="ECW78" s="45"/>
      <c r="ECX78" s="45"/>
      <c r="ECY78" s="45"/>
      <c r="ECZ78" s="45"/>
      <c r="EDA78" s="45"/>
      <c r="EDB78" s="45"/>
      <c r="EDC78" s="45"/>
      <c r="EDD78" s="45"/>
      <c r="EDE78" s="45"/>
      <c r="EDF78" s="45"/>
      <c r="EDG78" s="45"/>
      <c r="EDH78" s="45"/>
      <c r="EDI78" s="45"/>
      <c r="EDJ78" s="45"/>
      <c r="EDK78" s="45"/>
      <c r="EDL78" s="45"/>
      <c r="EDM78" s="45"/>
      <c r="EDN78" s="45"/>
      <c r="EDO78" s="45"/>
      <c r="EDP78" s="45"/>
      <c r="EDQ78" s="45"/>
      <c r="EDR78" s="45"/>
      <c r="EDS78" s="45"/>
      <c r="EDT78" s="45"/>
      <c r="EDU78" s="45"/>
      <c r="EDV78" s="45"/>
      <c r="EDW78" s="45"/>
      <c r="EDX78" s="45"/>
      <c r="EDY78" s="45"/>
      <c r="EDZ78" s="45"/>
      <c r="EEA78" s="45"/>
      <c r="EEB78" s="45"/>
      <c r="EEC78" s="45"/>
      <c r="EED78" s="45"/>
      <c r="EEE78" s="45"/>
      <c r="EEF78" s="45"/>
      <c r="EEG78" s="45"/>
      <c r="EEH78" s="45"/>
      <c r="EEI78" s="45"/>
      <c r="EEJ78" s="45"/>
      <c r="EEK78" s="45"/>
      <c r="EEL78" s="45"/>
      <c r="EEM78" s="45"/>
      <c r="EEN78" s="45"/>
      <c r="EEO78" s="45"/>
      <c r="EEP78" s="45"/>
      <c r="EEQ78" s="45"/>
      <c r="EER78" s="45"/>
      <c r="EES78" s="45"/>
      <c r="EET78" s="45"/>
      <c r="EEU78" s="45"/>
      <c r="EEV78" s="45"/>
      <c r="EEW78" s="45"/>
      <c r="EEX78" s="45"/>
      <c r="EEY78" s="45"/>
      <c r="EEZ78" s="45"/>
      <c r="EFA78" s="45"/>
      <c r="EFB78" s="45"/>
      <c r="EFC78" s="45"/>
      <c r="EFD78" s="45"/>
      <c r="EFE78" s="45"/>
      <c r="EFF78" s="45"/>
      <c r="EFG78" s="45"/>
      <c r="EFH78" s="45"/>
      <c r="EFI78" s="45"/>
      <c r="EFJ78" s="45"/>
      <c r="EFK78" s="45"/>
      <c r="EFL78" s="45"/>
      <c r="EFM78" s="45"/>
      <c r="EFN78" s="45"/>
      <c r="EFO78" s="45"/>
      <c r="EFP78" s="45"/>
      <c r="EFQ78" s="45"/>
      <c r="EFR78" s="45"/>
      <c r="EFS78" s="45"/>
      <c r="EFT78" s="45"/>
      <c r="EFU78" s="45"/>
      <c r="EFV78" s="45"/>
      <c r="EFW78" s="45"/>
      <c r="EFX78" s="45"/>
      <c r="EFY78" s="45"/>
      <c r="EFZ78" s="45"/>
      <c r="EGA78" s="45"/>
      <c r="EGB78" s="45"/>
      <c r="EGC78" s="45"/>
      <c r="EGD78" s="45"/>
      <c r="EGE78" s="45"/>
      <c r="EGF78" s="45"/>
      <c r="EGG78" s="45"/>
      <c r="EGH78" s="45"/>
      <c r="EGI78" s="45"/>
      <c r="EGJ78" s="45"/>
      <c r="EGK78" s="45"/>
      <c r="EGL78" s="45"/>
      <c r="EGM78" s="45"/>
      <c r="EGN78" s="45"/>
      <c r="EGO78" s="45"/>
      <c r="EGP78" s="45"/>
      <c r="EGQ78" s="45"/>
      <c r="EGR78" s="45"/>
      <c r="EGS78" s="45"/>
      <c r="EGT78" s="45"/>
      <c r="EGU78" s="45"/>
      <c r="EGV78" s="45"/>
      <c r="EGW78" s="45"/>
      <c r="EGX78" s="45"/>
      <c r="EGY78" s="45"/>
      <c r="EGZ78" s="45"/>
      <c r="EHA78" s="45"/>
      <c r="EHB78" s="45"/>
      <c r="EHC78" s="45"/>
      <c r="EHD78" s="45"/>
      <c r="EHE78" s="45"/>
      <c r="EHF78" s="45"/>
      <c r="EHG78" s="45"/>
      <c r="EHH78" s="45"/>
      <c r="EHI78" s="45"/>
      <c r="EHJ78" s="45"/>
      <c r="EHK78" s="45"/>
      <c r="EHL78" s="45"/>
      <c r="EHM78" s="45"/>
      <c r="EHN78" s="45"/>
      <c r="EHO78" s="45"/>
      <c r="EHP78" s="45"/>
      <c r="EHQ78" s="45"/>
      <c r="EHR78" s="45"/>
      <c r="EHS78" s="45"/>
      <c r="EHT78" s="45"/>
      <c r="EHU78" s="45"/>
      <c r="EHV78" s="45"/>
      <c r="EHW78" s="45"/>
      <c r="EHX78" s="45"/>
      <c r="EHY78" s="45"/>
      <c r="EHZ78" s="45"/>
      <c r="EIA78" s="45"/>
      <c r="EIB78" s="45"/>
      <c r="EIC78" s="45"/>
      <c r="EID78" s="45"/>
      <c r="EIE78" s="45"/>
      <c r="EIF78" s="45"/>
      <c r="EIG78" s="45"/>
      <c r="EIH78" s="45"/>
      <c r="EII78" s="45"/>
      <c r="EIJ78" s="45"/>
      <c r="EIK78" s="45"/>
      <c r="EIL78" s="45"/>
      <c r="EIM78" s="45"/>
      <c r="EIN78" s="45"/>
      <c r="EIO78" s="45"/>
      <c r="EIP78" s="45"/>
      <c r="EIQ78" s="45"/>
      <c r="EIR78" s="45"/>
      <c r="EIS78" s="45"/>
      <c r="EIT78" s="45"/>
      <c r="EIU78" s="45"/>
      <c r="EIV78" s="45"/>
      <c r="EIW78" s="45"/>
      <c r="EIX78" s="45"/>
      <c r="EIY78" s="45"/>
      <c r="EIZ78" s="45"/>
      <c r="EJA78" s="45"/>
      <c r="EJB78" s="45"/>
      <c r="EJC78" s="45"/>
      <c r="EJD78" s="45"/>
      <c r="EJE78" s="45"/>
      <c r="EJF78" s="45"/>
      <c r="EJG78" s="45"/>
      <c r="EJH78" s="45"/>
      <c r="EJI78" s="45"/>
      <c r="EJJ78" s="45"/>
      <c r="EJK78" s="45"/>
      <c r="EJL78" s="45"/>
      <c r="EJM78" s="45"/>
      <c r="EJN78" s="45"/>
      <c r="EJO78" s="45"/>
      <c r="EJP78" s="45"/>
      <c r="EJQ78" s="45"/>
      <c r="EJR78" s="45"/>
      <c r="EJS78" s="45"/>
      <c r="EJT78" s="45"/>
      <c r="EJU78" s="45"/>
      <c r="EJV78" s="45"/>
      <c r="EJW78" s="45"/>
      <c r="EJX78" s="45"/>
      <c r="EJY78" s="45"/>
      <c r="EJZ78" s="45"/>
      <c r="EKA78" s="45"/>
      <c r="EKB78" s="45"/>
      <c r="EKC78" s="45"/>
      <c r="EKD78" s="45"/>
      <c r="EKE78" s="45"/>
      <c r="EKF78" s="45"/>
      <c r="EKG78" s="45"/>
      <c r="EKH78" s="45"/>
      <c r="EKI78" s="45"/>
      <c r="EKJ78" s="45"/>
      <c r="EKK78" s="45"/>
      <c r="EKL78" s="45"/>
      <c r="EKM78" s="45"/>
      <c r="EKN78" s="45"/>
      <c r="EKO78" s="45"/>
      <c r="EKP78" s="45"/>
      <c r="EKQ78" s="45"/>
      <c r="EKR78" s="45"/>
      <c r="EKS78" s="45"/>
      <c r="EKT78" s="45"/>
      <c r="EKU78" s="45"/>
      <c r="EKV78" s="45"/>
      <c r="EKW78" s="45"/>
      <c r="EKX78" s="45"/>
      <c r="EKY78" s="45"/>
      <c r="EKZ78" s="45"/>
      <c r="ELA78" s="45"/>
      <c r="ELB78" s="45"/>
      <c r="ELC78" s="45"/>
      <c r="ELD78" s="45"/>
      <c r="ELE78" s="45"/>
      <c r="ELF78" s="45"/>
      <c r="ELG78" s="45"/>
      <c r="ELH78" s="45"/>
      <c r="ELI78" s="45"/>
      <c r="ELJ78" s="45"/>
      <c r="ELK78" s="45"/>
      <c r="ELL78" s="45"/>
      <c r="ELM78" s="45"/>
      <c r="ELN78" s="45"/>
      <c r="ELO78" s="45"/>
      <c r="ELP78" s="45"/>
      <c r="ELQ78" s="45"/>
      <c r="ELR78" s="45"/>
      <c r="ELS78" s="45"/>
      <c r="ELT78" s="45"/>
      <c r="ELU78" s="45"/>
      <c r="ELV78" s="45"/>
      <c r="ELW78" s="45"/>
      <c r="ELX78" s="45"/>
      <c r="ELY78" s="45"/>
      <c r="ELZ78" s="45"/>
      <c r="EMA78" s="45"/>
      <c r="EMB78" s="45"/>
      <c r="EMC78" s="45"/>
      <c r="EMD78" s="45"/>
      <c r="EME78" s="45"/>
      <c r="EMF78" s="45"/>
      <c r="EMG78" s="45"/>
      <c r="EMH78" s="45"/>
      <c r="EMI78" s="45"/>
      <c r="EMJ78" s="45"/>
      <c r="EMK78" s="45"/>
      <c r="EML78" s="45"/>
      <c r="EMM78" s="45"/>
      <c r="EMN78" s="45"/>
      <c r="EMO78" s="45"/>
      <c r="EMP78" s="45"/>
      <c r="EMQ78" s="45"/>
      <c r="EMR78" s="45"/>
      <c r="EMS78" s="45"/>
      <c r="EMT78" s="45"/>
      <c r="EMU78" s="45"/>
      <c r="EMV78" s="45"/>
      <c r="EMW78" s="45"/>
      <c r="EMX78" s="45"/>
      <c r="EMY78" s="45"/>
      <c r="EMZ78" s="45"/>
      <c r="ENA78" s="45"/>
      <c r="ENB78" s="45"/>
      <c r="ENC78" s="45"/>
      <c r="END78" s="45"/>
      <c r="ENE78" s="45"/>
      <c r="ENF78" s="45"/>
      <c r="ENG78" s="45"/>
      <c r="ENH78" s="45"/>
      <c r="ENI78" s="45"/>
      <c r="ENJ78" s="45"/>
      <c r="ENK78" s="45"/>
      <c r="ENL78" s="45"/>
      <c r="ENM78" s="45"/>
      <c r="ENN78" s="45"/>
      <c r="ENO78" s="45"/>
      <c r="ENP78" s="45"/>
      <c r="ENQ78" s="45"/>
      <c r="ENR78" s="45"/>
      <c r="ENS78" s="45"/>
      <c r="ENT78" s="45"/>
      <c r="ENU78" s="45"/>
      <c r="ENV78" s="45"/>
      <c r="ENW78" s="45"/>
      <c r="ENX78" s="45"/>
      <c r="ENY78" s="45"/>
      <c r="ENZ78" s="45"/>
      <c r="EOA78" s="45"/>
      <c r="EOB78" s="45"/>
      <c r="EOC78" s="45"/>
      <c r="EOD78" s="45"/>
      <c r="EOE78" s="45"/>
      <c r="EOF78" s="45"/>
      <c r="EOG78" s="45"/>
      <c r="EOH78" s="45"/>
      <c r="EOI78" s="45"/>
      <c r="EOJ78" s="45"/>
      <c r="EOK78" s="45"/>
      <c r="EOL78" s="45"/>
      <c r="EOM78" s="45"/>
      <c r="EON78" s="45"/>
      <c r="EOO78" s="45"/>
      <c r="EOP78" s="45"/>
      <c r="EOQ78" s="45"/>
      <c r="EOR78" s="45"/>
      <c r="EOS78" s="45"/>
      <c r="EOT78" s="45"/>
      <c r="EOU78" s="45"/>
      <c r="EOV78" s="45"/>
      <c r="EOW78" s="45"/>
      <c r="EOX78" s="45"/>
      <c r="EOY78" s="45"/>
      <c r="EOZ78" s="45"/>
      <c r="EPA78" s="45"/>
      <c r="EPB78" s="45"/>
      <c r="EPC78" s="45"/>
      <c r="EPD78" s="45"/>
      <c r="EPE78" s="45"/>
      <c r="EPF78" s="45"/>
      <c r="EPG78" s="45"/>
      <c r="EPH78" s="45"/>
      <c r="EPI78" s="45"/>
      <c r="EPJ78" s="45"/>
      <c r="EPK78" s="45"/>
      <c r="EPL78" s="45"/>
      <c r="EPM78" s="45"/>
      <c r="EPN78" s="45"/>
      <c r="EPO78" s="45"/>
      <c r="EPP78" s="45"/>
      <c r="EPQ78" s="45"/>
      <c r="EPR78" s="45"/>
      <c r="EPS78" s="45"/>
      <c r="EPT78" s="45"/>
      <c r="EPU78" s="45"/>
      <c r="EPV78" s="45"/>
      <c r="EPW78" s="45"/>
      <c r="EPX78" s="45"/>
      <c r="EPY78" s="45"/>
      <c r="EPZ78" s="45"/>
      <c r="EQA78" s="45"/>
      <c r="EQB78" s="45"/>
      <c r="EQC78" s="45"/>
      <c r="EQD78" s="45"/>
      <c r="EQE78" s="45"/>
      <c r="EQF78" s="45"/>
      <c r="EQG78" s="45"/>
      <c r="EQH78" s="45"/>
      <c r="EQI78" s="45"/>
      <c r="EQJ78" s="45"/>
      <c r="EQK78" s="45"/>
      <c r="EQL78" s="45"/>
      <c r="EQM78" s="45"/>
      <c r="EQN78" s="45"/>
      <c r="EQO78" s="45"/>
      <c r="EQP78" s="45"/>
      <c r="EQQ78" s="45"/>
      <c r="EQR78" s="45"/>
      <c r="EQS78" s="45"/>
      <c r="EQT78" s="45"/>
      <c r="EQU78" s="45"/>
      <c r="EQV78" s="45"/>
      <c r="EQW78" s="45"/>
      <c r="EQX78" s="45"/>
      <c r="EQY78" s="45"/>
      <c r="EQZ78" s="45"/>
      <c r="ERA78" s="45"/>
      <c r="ERB78" s="45"/>
      <c r="ERC78" s="45"/>
      <c r="ERD78" s="45"/>
      <c r="ERE78" s="45"/>
      <c r="ERF78" s="45"/>
      <c r="ERG78" s="45"/>
      <c r="ERH78" s="45"/>
      <c r="ERI78" s="45"/>
      <c r="ERJ78" s="45"/>
      <c r="ERK78" s="45"/>
      <c r="ERL78" s="45"/>
      <c r="ERM78" s="45"/>
      <c r="ERN78" s="45"/>
      <c r="ERO78" s="45"/>
      <c r="ERP78" s="45"/>
      <c r="ERQ78" s="45"/>
      <c r="ERR78" s="45"/>
      <c r="ERS78" s="45"/>
      <c r="ERT78" s="45"/>
      <c r="ERU78" s="45"/>
      <c r="ERV78" s="45"/>
      <c r="ERW78" s="45"/>
      <c r="ERX78" s="45"/>
      <c r="ERY78" s="45"/>
      <c r="ERZ78" s="45"/>
      <c r="ESA78" s="45"/>
      <c r="ESB78" s="45"/>
      <c r="ESC78" s="45"/>
      <c r="ESD78" s="45"/>
      <c r="ESE78" s="45"/>
      <c r="ESF78" s="45"/>
      <c r="ESG78" s="45"/>
      <c r="ESH78" s="45"/>
      <c r="ESI78" s="45"/>
      <c r="ESJ78" s="45"/>
      <c r="ESK78" s="45"/>
      <c r="ESL78" s="45"/>
      <c r="ESM78" s="45"/>
      <c r="ESN78" s="45"/>
      <c r="ESO78" s="45"/>
      <c r="ESP78" s="45"/>
      <c r="ESQ78" s="45"/>
      <c r="ESR78" s="45"/>
      <c r="ESS78" s="45"/>
      <c r="EST78" s="45"/>
      <c r="ESU78" s="45"/>
      <c r="ESV78" s="45"/>
      <c r="ESW78" s="45"/>
      <c r="ESX78" s="45"/>
      <c r="ESY78" s="45"/>
      <c r="ESZ78" s="45"/>
      <c r="ETA78" s="45"/>
      <c r="ETB78" s="45"/>
      <c r="ETC78" s="45"/>
      <c r="ETD78" s="45"/>
      <c r="ETE78" s="45"/>
      <c r="ETF78" s="45"/>
      <c r="ETG78" s="45"/>
      <c r="ETH78" s="45"/>
      <c r="ETI78" s="45"/>
      <c r="ETJ78" s="45"/>
      <c r="ETK78" s="45"/>
      <c r="ETL78" s="45"/>
      <c r="ETM78" s="45"/>
      <c r="ETN78" s="45"/>
      <c r="ETO78" s="45"/>
      <c r="ETP78" s="45"/>
      <c r="ETQ78" s="45"/>
      <c r="ETR78" s="45"/>
      <c r="ETS78" s="45"/>
      <c r="ETT78" s="45"/>
      <c r="ETU78" s="45"/>
      <c r="ETV78" s="45"/>
      <c r="ETW78" s="45"/>
      <c r="ETX78" s="45"/>
      <c r="ETY78" s="45"/>
      <c r="ETZ78" s="45"/>
      <c r="EUA78" s="45"/>
      <c r="EUB78" s="45"/>
      <c r="EUC78" s="45"/>
      <c r="EUD78" s="45"/>
      <c r="EUE78" s="45"/>
      <c r="EUF78" s="45"/>
      <c r="EUG78" s="45"/>
      <c r="EUH78" s="45"/>
      <c r="EUI78" s="45"/>
      <c r="EUJ78" s="45"/>
      <c r="EUK78" s="45"/>
      <c r="EUL78" s="45"/>
      <c r="EUM78" s="45"/>
      <c r="EUN78" s="45"/>
      <c r="EUO78" s="45"/>
      <c r="EUP78" s="45"/>
      <c r="EUQ78" s="45"/>
      <c r="EUR78" s="45"/>
      <c r="EUS78" s="45"/>
      <c r="EUT78" s="45"/>
      <c r="EUU78" s="45"/>
      <c r="EUV78" s="45"/>
      <c r="EUW78" s="45"/>
      <c r="EUX78" s="45"/>
      <c r="EUY78" s="45"/>
      <c r="EUZ78" s="45"/>
      <c r="EVA78" s="45"/>
      <c r="EVB78" s="45"/>
      <c r="EVC78" s="45"/>
      <c r="EVD78" s="45"/>
      <c r="EVE78" s="45"/>
      <c r="EVF78" s="45"/>
      <c r="EVG78" s="45"/>
      <c r="EVH78" s="45"/>
      <c r="EVI78" s="45"/>
      <c r="EVJ78" s="45"/>
      <c r="EVK78" s="45"/>
      <c r="EVL78" s="45"/>
      <c r="EVM78" s="45"/>
      <c r="EVN78" s="45"/>
      <c r="EVO78" s="45"/>
      <c r="EVP78" s="45"/>
      <c r="EVQ78" s="45"/>
      <c r="EVR78" s="45"/>
      <c r="EVS78" s="45"/>
      <c r="EVT78" s="45"/>
      <c r="EVU78" s="45"/>
      <c r="EVV78" s="45"/>
      <c r="EVW78" s="45"/>
      <c r="EVX78" s="45"/>
      <c r="EVY78" s="45"/>
      <c r="EVZ78" s="45"/>
      <c r="EWA78" s="45"/>
      <c r="EWB78" s="45"/>
      <c r="EWC78" s="45"/>
      <c r="EWD78" s="45"/>
      <c r="EWE78" s="45"/>
      <c r="EWF78" s="45"/>
      <c r="EWG78" s="45"/>
      <c r="EWH78" s="45"/>
      <c r="EWI78" s="45"/>
      <c r="EWJ78" s="45"/>
      <c r="EWK78" s="45"/>
      <c r="EWL78" s="45"/>
      <c r="EWM78" s="45"/>
      <c r="EWN78" s="45"/>
      <c r="EWO78" s="45"/>
      <c r="EWP78" s="45"/>
      <c r="EWQ78" s="45"/>
      <c r="EWR78" s="45"/>
      <c r="EWS78" s="45"/>
      <c r="EWT78" s="45"/>
      <c r="EWU78" s="45"/>
      <c r="EWV78" s="45"/>
      <c r="EWW78" s="45"/>
      <c r="EWX78" s="45"/>
      <c r="EWY78" s="45"/>
      <c r="EWZ78" s="45"/>
      <c r="EXA78" s="45"/>
      <c r="EXB78" s="45"/>
      <c r="EXC78" s="45"/>
      <c r="EXD78" s="45"/>
      <c r="EXE78" s="45"/>
      <c r="EXF78" s="45"/>
      <c r="EXG78" s="45"/>
      <c r="EXH78" s="45"/>
      <c r="EXI78" s="45"/>
      <c r="EXJ78" s="45"/>
      <c r="EXK78" s="45"/>
      <c r="EXL78" s="45"/>
      <c r="EXM78" s="45"/>
      <c r="EXN78" s="45"/>
      <c r="EXO78" s="45"/>
      <c r="EXP78" s="45"/>
      <c r="EXQ78" s="45"/>
      <c r="EXR78" s="45"/>
      <c r="EXS78" s="45"/>
      <c r="EXT78" s="45"/>
      <c r="EXU78" s="45"/>
      <c r="EXV78" s="45"/>
      <c r="EXW78" s="45"/>
      <c r="EXX78" s="45"/>
      <c r="EXY78" s="45"/>
      <c r="EXZ78" s="45"/>
      <c r="EYA78" s="45"/>
      <c r="EYB78" s="45"/>
      <c r="EYC78" s="45"/>
      <c r="EYD78" s="45"/>
      <c r="EYE78" s="45"/>
      <c r="EYF78" s="45"/>
      <c r="EYG78" s="45"/>
      <c r="EYH78" s="45"/>
      <c r="EYI78" s="45"/>
      <c r="EYJ78" s="45"/>
      <c r="EYK78" s="45"/>
      <c r="EYL78" s="45"/>
      <c r="EYM78" s="45"/>
      <c r="EYN78" s="45"/>
      <c r="EYO78" s="45"/>
      <c r="EYP78" s="45"/>
      <c r="EYQ78" s="45"/>
      <c r="EYR78" s="45"/>
      <c r="EYS78" s="45"/>
      <c r="EYT78" s="45"/>
      <c r="EYU78" s="45"/>
      <c r="EYV78" s="45"/>
      <c r="EYW78" s="45"/>
      <c r="EYX78" s="45"/>
      <c r="EYY78" s="45"/>
      <c r="EYZ78" s="45"/>
      <c r="EZA78" s="45"/>
      <c r="EZB78" s="45"/>
      <c r="EZC78" s="45"/>
      <c r="EZD78" s="45"/>
      <c r="EZE78" s="45"/>
      <c r="EZF78" s="45"/>
      <c r="EZG78" s="45"/>
      <c r="EZH78" s="45"/>
      <c r="EZI78" s="45"/>
      <c r="EZJ78" s="45"/>
      <c r="EZK78" s="45"/>
      <c r="EZL78" s="45"/>
      <c r="EZM78" s="45"/>
      <c r="EZN78" s="45"/>
      <c r="EZO78" s="45"/>
      <c r="EZP78" s="45"/>
      <c r="EZQ78" s="45"/>
      <c r="EZR78" s="45"/>
      <c r="EZS78" s="45"/>
      <c r="EZT78" s="45"/>
      <c r="EZU78" s="45"/>
      <c r="EZV78" s="45"/>
      <c r="EZW78" s="45"/>
      <c r="EZX78" s="45"/>
      <c r="EZY78" s="45"/>
      <c r="EZZ78" s="45"/>
      <c r="FAA78" s="45"/>
      <c r="FAB78" s="45"/>
      <c r="FAC78" s="45"/>
      <c r="FAD78" s="45"/>
      <c r="FAE78" s="45"/>
      <c r="FAF78" s="45"/>
      <c r="FAG78" s="45"/>
      <c r="FAH78" s="45"/>
      <c r="FAI78" s="45"/>
      <c r="FAJ78" s="45"/>
      <c r="FAK78" s="45"/>
      <c r="FAL78" s="45"/>
      <c r="FAM78" s="45"/>
      <c r="FAN78" s="45"/>
      <c r="FAO78" s="45"/>
      <c r="FAP78" s="45"/>
      <c r="FAQ78" s="45"/>
      <c r="FAR78" s="45"/>
      <c r="FAS78" s="45"/>
      <c r="FAT78" s="45"/>
      <c r="FAU78" s="45"/>
      <c r="FAV78" s="45"/>
      <c r="FAW78" s="45"/>
      <c r="FAX78" s="45"/>
      <c r="FAY78" s="45"/>
      <c r="FAZ78" s="45"/>
      <c r="FBA78" s="45"/>
      <c r="FBB78" s="45"/>
      <c r="FBC78" s="45"/>
      <c r="FBD78" s="45"/>
      <c r="FBE78" s="45"/>
      <c r="FBF78" s="45"/>
      <c r="FBG78" s="45"/>
      <c r="FBH78" s="45"/>
      <c r="FBI78" s="45"/>
      <c r="FBJ78" s="45"/>
      <c r="FBK78" s="45"/>
      <c r="FBL78" s="45"/>
      <c r="FBM78" s="45"/>
      <c r="FBN78" s="45"/>
      <c r="FBO78" s="45"/>
      <c r="FBP78" s="45"/>
      <c r="FBQ78" s="45"/>
      <c r="FBR78" s="45"/>
      <c r="FBS78" s="45"/>
      <c r="FBT78" s="45"/>
      <c r="FBU78" s="45"/>
      <c r="FBV78" s="45"/>
      <c r="FBW78" s="45"/>
      <c r="FBX78" s="45"/>
      <c r="FBY78" s="45"/>
      <c r="FBZ78" s="45"/>
      <c r="FCA78" s="45"/>
      <c r="FCB78" s="45"/>
      <c r="FCC78" s="45"/>
      <c r="FCD78" s="45"/>
      <c r="FCE78" s="45"/>
      <c r="FCF78" s="45"/>
      <c r="FCG78" s="45"/>
      <c r="FCH78" s="45"/>
      <c r="FCI78" s="45"/>
      <c r="FCJ78" s="45"/>
      <c r="FCK78" s="45"/>
      <c r="FCL78" s="45"/>
      <c r="FCM78" s="45"/>
      <c r="FCN78" s="45"/>
      <c r="FCO78" s="45"/>
      <c r="FCP78" s="45"/>
      <c r="FCQ78" s="45"/>
      <c r="FCR78" s="45"/>
      <c r="FCS78" s="45"/>
      <c r="FCT78" s="45"/>
      <c r="FCU78" s="45"/>
      <c r="FCV78" s="45"/>
      <c r="FCW78" s="45"/>
      <c r="FCX78" s="45"/>
      <c r="FCY78" s="45"/>
      <c r="FCZ78" s="45"/>
      <c r="FDA78" s="45"/>
      <c r="FDB78" s="45"/>
      <c r="FDC78" s="45"/>
      <c r="FDD78" s="45"/>
      <c r="FDE78" s="45"/>
      <c r="FDF78" s="45"/>
      <c r="FDG78" s="45"/>
      <c r="FDH78" s="45"/>
      <c r="FDI78" s="45"/>
      <c r="FDJ78" s="45"/>
      <c r="FDK78" s="45"/>
      <c r="FDL78" s="45"/>
      <c r="FDM78" s="45"/>
      <c r="FDN78" s="45"/>
      <c r="FDO78" s="45"/>
      <c r="FDP78" s="45"/>
      <c r="FDQ78" s="45"/>
      <c r="FDR78" s="45"/>
      <c r="FDS78" s="45"/>
      <c r="FDT78" s="45"/>
      <c r="FDU78" s="45"/>
      <c r="FDV78" s="45"/>
      <c r="FDW78" s="45"/>
      <c r="FDX78" s="45"/>
      <c r="FDY78" s="45"/>
      <c r="FDZ78" s="45"/>
      <c r="FEA78" s="45"/>
      <c r="FEB78" s="45"/>
      <c r="FEC78" s="45"/>
      <c r="FED78" s="45"/>
      <c r="FEE78" s="45"/>
      <c r="FEF78" s="45"/>
      <c r="FEG78" s="45"/>
      <c r="FEH78" s="45"/>
      <c r="FEI78" s="45"/>
      <c r="FEJ78" s="45"/>
      <c r="FEK78" s="45"/>
      <c r="FEL78" s="45"/>
      <c r="FEM78" s="45"/>
      <c r="FEN78" s="45"/>
      <c r="FEO78" s="45"/>
      <c r="FEP78" s="45"/>
      <c r="FEQ78" s="45"/>
      <c r="FER78" s="45"/>
      <c r="FES78" s="45"/>
      <c r="FET78" s="45"/>
      <c r="FEU78" s="45"/>
      <c r="FEV78" s="45"/>
      <c r="FEW78" s="45"/>
      <c r="FEX78" s="45"/>
      <c r="FEY78" s="45"/>
      <c r="FEZ78" s="45"/>
      <c r="FFA78" s="45"/>
      <c r="FFB78" s="45"/>
      <c r="FFC78" s="45"/>
      <c r="FFD78" s="45"/>
      <c r="FFE78" s="45"/>
      <c r="FFF78" s="45"/>
      <c r="FFG78" s="45"/>
      <c r="FFH78" s="45"/>
      <c r="FFI78" s="45"/>
      <c r="FFJ78" s="45"/>
      <c r="FFK78" s="45"/>
      <c r="FFL78" s="45"/>
      <c r="FFM78" s="45"/>
      <c r="FFN78" s="45"/>
      <c r="FFO78" s="45"/>
      <c r="FFP78" s="45"/>
      <c r="FFQ78" s="45"/>
      <c r="FFR78" s="45"/>
      <c r="FFS78" s="45"/>
      <c r="FFT78" s="45"/>
      <c r="FFU78" s="45"/>
      <c r="FFV78" s="45"/>
      <c r="FFW78" s="45"/>
      <c r="FFX78" s="45"/>
      <c r="FFY78" s="45"/>
      <c r="FFZ78" s="45"/>
      <c r="FGA78" s="45"/>
      <c r="FGB78" s="45"/>
      <c r="FGC78" s="45"/>
      <c r="FGD78" s="45"/>
      <c r="FGE78" s="45"/>
      <c r="FGF78" s="45"/>
      <c r="FGG78" s="45"/>
      <c r="FGH78" s="45"/>
      <c r="FGI78" s="45"/>
      <c r="FGJ78" s="45"/>
      <c r="FGK78" s="45"/>
      <c r="FGL78" s="45"/>
      <c r="FGM78" s="45"/>
      <c r="FGN78" s="45"/>
      <c r="FGO78" s="45"/>
      <c r="FGP78" s="45"/>
      <c r="FGQ78" s="45"/>
      <c r="FGR78" s="45"/>
      <c r="FGS78" s="45"/>
      <c r="FGT78" s="45"/>
      <c r="FGU78" s="45"/>
      <c r="FGV78" s="45"/>
      <c r="FGW78" s="45"/>
      <c r="FGX78" s="45"/>
      <c r="FGY78" s="45"/>
      <c r="FGZ78" s="45"/>
      <c r="FHA78" s="45"/>
      <c r="FHB78" s="45"/>
      <c r="FHC78" s="45"/>
      <c r="FHD78" s="45"/>
      <c r="FHE78" s="45"/>
      <c r="FHF78" s="45"/>
      <c r="FHG78" s="45"/>
      <c r="FHH78" s="45"/>
      <c r="FHI78" s="45"/>
      <c r="FHJ78" s="45"/>
      <c r="FHK78" s="45"/>
      <c r="FHL78" s="45"/>
      <c r="FHM78" s="45"/>
      <c r="FHN78" s="45"/>
      <c r="FHO78" s="45"/>
      <c r="FHP78" s="45"/>
      <c r="FHQ78" s="45"/>
      <c r="FHR78" s="45"/>
      <c r="FHS78" s="45"/>
      <c r="FHT78" s="45"/>
      <c r="FHU78" s="45"/>
      <c r="FHV78" s="45"/>
      <c r="FHW78" s="45"/>
      <c r="FHX78" s="45"/>
      <c r="FHY78" s="45"/>
      <c r="FHZ78" s="45"/>
      <c r="FIA78" s="45"/>
      <c r="FIB78" s="45"/>
      <c r="FIC78" s="45"/>
      <c r="FID78" s="45"/>
      <c r="FIE78" s="45"/>
      <c r="FIF78" s="45"/>
      <c r="FIG78" s="45"/>
      <c r="FIH78" s="45"/>
      <c r="FII78" s="45"/>
      <c r="FIJ78" s="45"/>
      <c r="FIK78" s="45"/>
      <c r="FIL78" s="45"/>
      <c r="FIM78" s="45"/>
      <c r="FIN78" s="45"/>
      <c r="FIO78" s="45"/>
      <c r="FIP78" s="45"/>
      <c r="FIQ78" s="45"/>
      <c r="FIR78" s="45"/>
      <c r="FIS78" s="45"/>
      <c r="FIT78" s="45"/>
      <c r="FIU78" s="45"/>
      <c r="FIV78" s="45"/>
      <c r="FIW78" s="45"/>
      <c r="FIX78" s="45"/>
      <c r="FIY78" s="45"/>
      <c r="FIZ78" s="45"/>
      <c r="FJA78" s="45"/>
      <c r="FJB78" s="45"/>
      <c r="FJC78" s="45"/>
      <c r="FJD78" s="45"/>
      <c r="FJE78" s="45"/>
      <c r="FJF78" s="45"/>
      <c r="FJG78" s="45"/>
      <c r="FJH78" s="45"/>
      <c r="FJI78" s="45"/>
      <c r="FJJ78" s="45"/>
      <c r="FJK78" s="45"/>
      <c r="FJL78" s="45"/>
      <c r="FJM78" s="45"/>
      <c r="FJN78" s="45"/>
      <c r="FJO78" s="45"/>
      <c r="FJP78" s="45"/>
      <c r="FJQ78" s="45"/>
      <c r="FJR78" s="45"/>
      <c r="FJS78" s="45"/>
      <c r="FJT78" s="45"/>
      <c r="FJU78" s="45"/>
      <c r="FJV78" s="45"/>
      <c r="FJW78" s="45"/>
      <c r="FJX78" s="45"/>
      <c r="FJY78" s="45"/>
      <c r="FJZ78" s="45"/>
      <c r="FKA78" s="45"/>
      <c r="FKB78" s="45"/>
      <c r="FKC78" s="45"/>
      <c r="FKD78" s="45"/>
      <c r="FKE78" s="45"/>
      <c r="FKF78" s="45"/>
      <c r="FKG78" s="45"/>
      <c r="FKH78" s="45"/>
      <c r="FKI78" s="45"/>
      <c r="FKJ78" s="45"/>
      <c r="FKK78" s="45"/>
      <c r="FKL78" s="45"/>
      <c r="FKM78" s="45"/>
      <c r="FKN78" s="45"/>
      <c r="FKO78" s="45"/>
      <c r="FKP78" s="45"/>
      <c r="FKQ78" s="45"/>
      <c r="FKR78" s="45"/>
      <c r="FKS78" s="45"/>
      <c r="FKT78" s="45"/>
      <c r="FKU78" s="45"/>
      <c r="FKV78" s="45"/>
      <c r="FKW78" s="45"/>
      <c r="FKX78" s="45"/>
      <c r="FKY78" s="45"/>
      <c r="FKZ78" s="45"/>
      <c r="FLA78" s="45"/>
      <c r="FLB78" s="45"/>
      <c r="FLC78" s="45"/>
      <c r="FLD78" s="45"/>
      <c r="FLE78" s="45"/>
      <c r="FLF78" s="45"/>
      <c r="FLG78" s="45"/>
      <c r="FLH78" s="45"/>
      <c r="FLI78" s="45"/>
      <c r="FLJ78" s="45"/>
      <c r="FLK78" s="45"/>
      <c r="FLL78" s="45"/>
      <c r="FLM78" s="45"/>
      <c r="FLN78" s="45"/>
      <c r="FLO78" s="45"/>
      <c r="FLP78" s="45"/>
      <c r="FLQ78" s="45"/>
      <c r="FLR78" s="45"/>
      <c r="FLS78" s="45"/>
      <c r="FLT78" s="45"/>
      <c r="FLU78" s="45"/>
      <c r="FLV78" s="45"/>
      <c r="FLW78" s="45"/>
      <c r="FLX78" s="45"/>
      <c r="FLY78" s="45"/>
      <c r="FLZ78" s="45"/>
      <c r="FMA78" s="45"/>
      <c r="FMB78" s="45"/>
      <c r="FMC78" s="45"/>
      <c r="FMD78" s="45"/>
      <c r="FME78" s="45"/>
      <c r="FMF78" s="45"/>
      <c r="FMG78" s="45"/>
      <c r="FMH78" s="45"/>
      <c r="FMI78" s="45"/>
      <c r="FMJ78" s="45"/>
      <c r="FMK78" s="45"/>
      <c r="FML78" s="45"/>
      <c r="FMM78" s="45"/>
      <c r="FMN78" s="45"/>
      <c r="FMO78" s="45"/>
      <c r="FMP78" s="45"/>
      <c r="FMQ78" s="45"/>
      <c r="FMR78" s="45"/>
      <c r="FMS78" s="45"/>
      <c r="FMT78" s="45"/>
      <c r="FMU78" s="45"/>
      <c r="FMV78" s="45"/>
      <c r="FMW78" s="45"/>
      <c r="FMX78" s="45"/>
      <c r="FMY78" s="45"/>
      <c r="FMZ78" s="45"/>
      <c r="FNA78" s="45"/>
      <c r="FNB78" s="45"/>
      <c r="FNC78" s="45"/>
      <c r="FND78" s="45"/>
      <c r="FNE78" s="45"/>
      <c r="FNF78" s="45"/>
      <c r="FNG78" s="45"/>
      <c r="FNH78" s="45"/>
      <c r="FNI78" s="45"/>
      <c r="FNJ78" s="45"/>
      <c r="FNK78" s="45"/>
      <c r="FNL78" s="45"/>
      <c r="FNM78" s="45"/>
      <c r="FNN78" s="45"/>
      <c r="FNO78" s="45"/>
      <c r="FNP78" s="45"/>
      <c r="FNQ78" s="45"/>
      <c r="FNR78" s="45"/>
      <c r="FNS78" s="45"/>
      <c r="FNT78" s="45"/>
      <c r="FNU78" s="45"/>
      <c r="FNV78" s="45"/>
      <c r="FNW78" s="45"/>
      <c r="FNX78" s="45"/>
      <c r="FNY78" s="45"/>
      <c r="FNZ78" s="45"/>
      <c r="FOA78" s="45"/>
      <c r="FOB78" s="45"/>
      <c r="FOC78" s="45"/>
      <c r="FOD78" s="45"/>
      <c r="FOE78" s="45"/>
      <c r="FOF78" s="45"/>
      <c r="FOG78" s="45"/>
      <c r="FOH78" s="45"/>
      <c r="FOI78" s="45"/>
      <c r="FOJ78" s="45"/>
      <c r="FOK78" s="45"/>
      <c r="FOL78" s="45"/>
      <c r="FOM78" s="45"/>
      <c r="FON78" s="45"/>
      <c r="FOO78" s="45"/>
      <c r="FOP78" s="45"/>
      <c r="FOQ78" s="45"/>
      <c r="FOR78" s="45"/>
      <c r="FOS78" s="45"/>
      <c r="FOT78" s="45"/>
      <c r="FOU78" s="45"/>
      <c r="FOV78" s="45"/>
      <c r="FOW78" s="45"/>
      <c r="FOX78" s="45"/>
      <c r="FOY78" s="45"/>
      <c r="FOZ78" s="45"/>
      <c r="FPA78" s="45"/>
      <c r="FPB78" s="45"/>
      <c r="FPC78" s="45"/>
      <c r="FPD78" s="45"/>
      <c r="FPE78" s="45"/>
      <c r="FPF78" s="45"/>
      <c r="FPG78" s="45"/>
      <c r="FPH78" s="45"/>
      <c r="FPI78" s="45"/>
      <c r="FPJ78" s="45"/>
      <c r="FPK78" s="45"/>
      <c r="FPL78" s="45"/>
      <c r="FPM78" s="45"/>
      <c r="FPN78" s="45"/>
      <c r="FPO78" s="45"/>
      <c r="FPP78" s="45"/>
      <c r="FPQ78" s="45"/>
      <c r="FPR78" s="45"/>
      <c r="FPS78" s="45"/>
      <c r="FPT78" s="45"/>
      <c r="FPU78" s="45"/>
      <c r="FPV78" s="45"/>
      <c r="FPW78" s="45"/>
      <c r="FPX78" s="45"/>
      <c r="FPY78" s="45"/>
      <c r="FPZ78" s="45"/>
      <c r="FQA78" s="45"/>
      <c r="FQB78" s="45"/>
      <c r="FQC78" s="45"/>
      <c r="FQD78" s="45"/>
      <c r="FQE78" s="45"/>
      <c r="FQF78" s="45"/>
      <c r="FQG78" s="45"/>
      <c r="FQH78" s="45"/>
      <c r="FQI78" s="45"/>
      <c r="FQJ78" s="45"/>
      <c r="FQK78" s="45"/>
      <c r="FQL78" s="45"/>
      <c r="FQM78" s="45"/>
      <c r="FQN78" s="45"/>
      <c r="FQO78" s="45"/>
      <c r="FQP78" s="45"/>
      <c r="FQQ78" s="45"/>
      <c r="FQR78" s="45"/>
      <c r="FQS78" s="45"/>
      <c r="FQT78" s="45"/>
      <c r="FQU78" s="45"/>
      <c r="FQV78" s="45"/>
      <c r="FQW78" s="45"/>
      <c r="FQX78" s="45"/>
      <c r="FQY78" s="45"/>
      <c r="FQZ78" s="45"/>
      <c r="FRA78" s="45"/>
      <c r="FRB78" s="45"/>
      <c r="FRC78" s="45"/>
      <c r="FRD78" s="45"/>
      <c r="FRE78" s="45"/>
      <c r="FRF78" s="45"/>
      <c r="FRG78" s="45"/>
      <c r="FRH78" s="45"/>
      <c r="FRI78" s="45"/>
      <c r="FRJ78" s="45"/>
      <c r="FRK78" s="45"/>
      <c r="FRL78" s="45"/>
      <c r="FRM78" s="45"/>
      <c r="FRN78" s="45"/>
      <c r="FRO78" s="45"/>
      <c r="FRP78" s="45"/>
      <c r="FRQ78" s="45"/>
      <c r="FRR78" s="45"/>
      <c r="FRS78" s="45"/>
      <c r="FRT78" s="45"/>
      <c r="FRU78" s="45"/>
      <c r="FRV78" s="45"/>
      <c r="FRW78" s="45"/>
      <c r="FRX78" s="45"/>
      <c r="FRY78" s="45"/>
      <c r="FRZ78" s="45"/>
      <c r="FSA78" s="45"/>
      <c r="FSB78" s="45"/>
      <c r="FSC78" s="45"/>
      <c r="FSD78" s="45"/>
      <c r="FSE78" s="45"/>
      <c r="FSF78" s="45"/>
      <c r="FSG78" s="45"/>
      <c r="FSH78" s="45"/>
      <c r="FSI78" s="45"/>
      <c r="FSJ78" s="45"/>
      <c r="FSK78" s="45"/>
      <c r="FSL78" s="45"/>
      <c r="FSM78" s="45"/>
      <c r="FSN78" s="45"/>
      <c r="FSO78" s="45"/>
      <c r="FSP78" s="45"/>
      <c r="FSQ78" s="45"/>
      <c r="FSR78" s="45"/>
      <c r="FSS78" s="45"/>
      <c r="FST78" s="45"/>
      <c r="FSU78" s="45"/>
      <c r="FSV78" s="45"/>
      <c r="FSW78" s="45"/>
      <c r="FSX78" s="45"/>
      <c r="FSY78" s="45"/>
      <c r="FSZ78" s="45"/>
      <c r="FTA78" s="45"/>
      <c r="FTB78" s="45"/>
      <c r="FTC78" s="45"/>
      <c r="FTD78" s="45"/>
      <c r="FTE78" s="45"/>
      <c r="FTF78" s="45"/>
      <c r="FTG78" s="45"/>
      <c r="FTH78" s="45"/>
      <c r="FTI78" s="45"/>
      <c r="FTJ78" s="45"/>
      <c r="FTK78" s="45"/>
      <c r="FTL78" s="45"/>
      <c r="FTM78" s="45"/>
      <c r="FTN78" s="45"/>
      <c r="FTO78" s="45"/>
      <c r="FTP78" s="45"/>
      <c r="FTQ78" s="45"/>
      <c r="FTR78" s="45"/>
      <c r="FTS78" s="45"/>
      <c r="FTT78" s="45"/>
      <c r="FTU78" s="45"/>
      <c r="FTV78" s="45"/>
      <c r="FTW78" s="45"/>
      <c r="FTX78" s="45"/>
      <c r="FTY78" s="45"/>
      <c r="FTZ78" s="45"/>
      <c r="FUA78" s="45"/>
      <c r="FUB78" s="45"/>
      <c r="FUC78" s="45"/>
      <c r="FUD78" s="45"/>
      <c r="FUE78" s="45"/>
      <c r="FUF78" s="45"/>
      <c r="FUG78" s="45"/>
      <c r="FUH78" s="45"/>
      <c r="FUI78" s="45"/>
      <c r="FUJ78" s="45"/>
      <c r="FUK78" s="45"/>
      <c r="FUL78" s="45"/>
      <c r="FUM78" s="45"/>
      <c r="FUN78" s="45"/>
      <c r="FUO78" s="45"/>
      <c r="FUP78" s="45"/>
      <c r="FUQ78" s="45"/>
      <c r="FUR78" s="45"/>
      <c r="FUS78" s="45"/>
      <c r="FUT78" s="45"/>
      <c r="FUU78" s="45"/>
      <c r="FUV78" s="45"/>
      <c r="FUW78" s="45"/>
      <c r="FUX78" s="45"/>
      <c r="FUY78" s="45"/>
      <c r="FUZ78" s="45"/>
      <c r="FVA78" s="45"/>
      <c r="FVB78" s="45"/>
      <c r="FVC78" s="45"/>
      <c r="FVD78" s="45"/>
      <c r="FVE78" s="45"/>
      <c r="FVF78" s="45"/>
      <c r="FVG78" s="45"/>
      <c r="FVH78" s="45"/>
      <c r="FVI78" s="45"/>
      <c r="FVJ78" s="45"/>
      <c r="FVK78" s="45"/>
      <c r="FVL78" s="45"/>
      <c r="FVM78" s="45"/>
      <c r="FVN78" s="45"/>
      <c r="FVO78" s="45"/>
      <c r="FVP78" s="45"/>
      <c r="FVQ78" s="45"/>
      <c r="FVR78" s="45"/>
      <c r="FVS78" s="45"/>
      <c r="FVT78" s="45"/>
      <c r="FVU78" s="45"/>
      <c r="FVV78" s="45"/>
      <c r="FVW78" s="45"/>
      <c r="FVX78" s="45"/>
      <c r="FVY78" s="45"/>
      <c r="FVZ78" s="45"/>
      <c r="FWA78" s="45"/>
      <c r="FWB78" s="45"/>
      <c r="FWC78" s="45"/>
      <c r="FWD78" s="45"/>
      <c r="FWE78" s="45"/>
      <c r="FWF78" s="45"/>
      <c r="FWG78" s="45"/>
      <c r="FWH78" s="45"/>
      <c r="FWI78" s="45"/>
      <c r="FWJ78" s="45"/>
      <c r="FWK78" s="45"/>
      <c r="FWL78" s="45"/>
      <c r="FWM78" s="45"/>
      <c r="FWN78" s="45"/>
      <c r="FWO78" s="45"/>
      <c r="FWP78" s="45"/>
      <c r="FWQ78" s="45"/>
      <c r="FWR78" s="45"/>
      <c r="FWS78" s="45"/>
      <c r="FWT78" s="45"/>
      <c r="FWU78" s="45"/>
      <c r="FWV78" s="45"/>
      <c r="FWW78" s="45"/>
      <c r="FWX78" s="45"/>
      <c r="FWY78" s="45"/>
      <c r="FWZ78" s="45"/>
      <c r="FXA78" s="45"/>
      <c r="FXB78" s="45"/>
      <c r="FXC78" s="45"/>
      <c r="FXD78" s="45"/>
      <c r="FXE78" s="45"/>
      <c r="FXF78" s="45"/>
      <c r="FXG78" s="45"/>
      <c r="FXH78" s="45"/>
      <c r="FXI78" s="45"/>
      <c r="FXJ78" s="45"/>
      <c r="FXK78" s="45"/>
      <c r="FXL78" s="45"/>
      <c r="FXM78" s="45"/>
      <c r="FXN78" s="45"/>
      <c r="FXO78" s="45"/>
      <c r="FXP78" s="45"/>
      <c r="FXQ78" s="45"/>
      <c r="FXR78" s="45"/>
      <c r="FXS78" s="45"/>
      <c r="FXT78" s="45"/>
      <c r="FXU78" s="45"/>
      <c r="FXV78" s="45"/>
      <c r="FXW78" s="45"/>
      <c r="FXX78" s="45"/>
      <c r="FXY78" s="45"/>
      <c r="FXZ78" s="45"/>
      <c r="FYA78" s="45"/>
      <c r="FYB78" s="45"/>
      <c r="FYC78" s="45"/>
      <c r="FYD78" s="45"/>
      <c r="FYE78" s="45"/>
      <c r="FYF78" s="45"/>
      <c r="FYG78" s="45"/>
      <c r="FYH78" s="45"/>
      <c r="FYI78" s="45"/>
      <c r="FYJ78" s="45"/>
      <c r="FYK78" s="45"/>
      <c r="FYL78" s="45"/>
      <c r="FYM78" s="45"/>
      <c r="FYN78" s="45"/>
      <c r="FYO78" s="45"/>
      <c r="FYP78" s="45"/>
      <c r="FYQ78" s="45"/>
      <c r="FYR78" s="45"/>
      <c r="FYS78" s="45"/>
      <c r="FYT78" s="45"/>
      <c r="FYU78" s="45"/>
      <c r="FYV78" s="45"/>
      <c r="FYW78" s="45"/>
      <c r="FYX78" s="45"/>
      <c r="FYY78" s="45"/>
      <c r="FYZ78" s="45"/>
      <c r="FZA78" s="45"/>
      <c r="FZB78" s="45"/>
      <c r="FZC78" s="45"/>
      <c r="FZD78" s="45"/>
      <c r="FZE78" s="45"/>
      <c r="FZF78" s="45"/>
      <c r="FZG78" s="45"/>
      <c r="FZH78" s="45"/>
      <c r="FZI78" s="45"/>
      <c r="FZJ78" s="45"/>
      <c r="FZK78" s="45"/>
      <c r="FZL78" s="45"/>
      <c r="FZM78" s="45"/>
      <c r="FZN78" s="45"/>
      <c r="FZO78" s="45"/>
      <c r="FZP78" s="45"/>
      <c r="FZQ78" s="45"/>
      <c r="FZR78" s="45"/>
      <c r="FZS78" s="45"/>
      <c r="FZT78" s="45"/>
      <c r="FZU78" s="45"/>
      <c r="FZV78" s="45"/>
      <c r="FZW78" s="45"/>
      <c r="FZX78" s="45"/>
      <c r="FZY78" s="45"/>
      <c r="FZZ78" s="45"/>
      <c r="GAA78" s="45"/>
      <c r="GAB78" s="45"/>
      <c r="GAC78" s="45"/>
      <c r="GAD78" s="45"/>
      <c r="GAE78" s="45"/>
      <c r="GAF78" s="45"/>
      <c r="GAG78" s="45"/>
      <c r="GAH78" s="45"/>
      <c r="GAI78" s="45"/>
      <c r="GAJ78" s="45"/>
      <c r="GAK78" s="45"/>
      <c r="GAL78" s="45"/>
      <c r="GAM78" s="45"/>
      <c r="GAN78" s="45"/>
      <c r="GAO78" s="45"/>
      <c r="GAP78" s="45"/>
      <c r="GAQ78" s="45"/>
      <c r="GAR78" s="45"/>
      <c r="GAS78" s="45"/>
      <c r="GAT78" s="45"/>
      <c r="GAU78" s="45"/>
      <c r="GAV78" s="45"/>
      <c r="GAW78" s="45"/>
      <c r="GAX78" s="45"/>
      <c r="GAY78" s="45"/>
      <c r="GAZ78" s="45"/>
      <c r="GBA78" s="45"/>
      <c r="GBB78" s="45"/>
      <c r="GBC78" s="45"/>
      <c r="GBD78" s="45"/>
      <c r="GBE78" s="45"/>
      <c r="GBF78" s="45"/>
      <c r="GBG78" s="45"/>
      <c r="GBH78" s="45"/>
      <c r="GBI78" s="45"/>
      <c r="GBJ78" s="45"/>
      <c r="GBK78" s="45"/>
      <c r="GBL78" s="45"/>
      <c r="GBM78" s="45"/>
      <c r="GBN78" s="45"/>
      <c r="GBO78" s="45"/>
      <c r="GBP78" s="45"/>
      <c r="GBQ78" s="45"/>
      <c r="GBR78" s="45"/>
      <c r="GBS78" s="45"/>
      <c r="GBT78" s="45"/>
      <c r="GBU78" s="45"/>
      <c r="GBV78" s="45"/>
      <c r="GBW78" s="45"/>
      <c r="GBX78" s="45"/>
      <c r="GBY78" s="45"/>
      <c r="GBZ78" s="45"/>
      <c r="GCA78" s="45"/>
      <c r="GCB78" s="45"/>
      <c r="GCC78" s="45"/>
      <c r="GCD78" s="45"/>
      <c r="GCE78" s="45"/>
      <c r="GCF78" s="45"/>
      <c r="GCG78" s="45"/>
      <c r="GCH78" s="45"/>
      <c r="GCI78" s="45"/>
      <c r="GCJ78" s="45"/>
      <c r="GCK78" s="45"/>
      <c r="GCL78" s="45"/>
      <c r="GCM78" s="45"/>
      <c r="GCN78" s="45"/>
      <c r="GCO78" s="45"/>
      <c r="GCP78" s="45"/>
      <c r="GCQ78" s="45"/>
      <c r="GCR78" s="45"/>
      <c r="GCS78" s="45"/>
      <c r="GCT78" s="45"/>
      <c r="GCU78" s="45"/>
      <c r="GCV78" s="45"/>
      <c r="GCW78" s="45"/>
      <c r="GCX78" s="45"/>
      <c r="GCY78" s="45"/>
      <c r="GCZ78" s="45"/>
      <c r="GDA78" s="45"/>
      <c r="GDB78" s="45"/>
      <c r="GDC78" s="45"/>
      <c r="GDD78" s="45"/>
      <c r="GDE78" s="45"/>
      <c r="GDF78" s="45"/>
      <c r="GDG78" s="45"/>
      <c r="GDH78" s="45"/>
      <c r="GDI78" s="45"/>
      <c r="GDJ78" s="45"/>
      <c r="GDK78" s="45"/>
      <c r="GDL78" s="45"/>
      <c r="GDM78" s="45"/>
      <c r="GDN78" s="45"/>
      <c r="GDO78" s="45"/>
      <c r="GDP78" s="45"/>
      <c r="GDQ78" s="45"/>
      <c r="GDR78" s="45"/>
      <c r="GDS78" s="45"/>
      <c r="GDT78" s="45"/>
      <c r="GDU78" s="45"/>
      <c r="GDV78" s="45"/>
      <c r="GDW78" s="45"/>
      <c r="GDX78" s="45"/>
      <c r="GDY78" s="45"/>
      <c r="GDZ78" s="45"/>
      <c r="GEA78" s="45"/>
      <c r="GEB78" s="45"/>
      <c r="GEC78" s="45"/>
      <c r="GED78" s="45"/>
      <c r="GEE78" s="45"/>
      <c r="GEF78" s="45"/>
      <c r="GEG78" s="45"/>
      <c r="GEH78" s="45"/>
      <c r="GEI78" s="45"/>
      <c r="GEJ78" s="45"/>
      <c r="GEK78" s="45"/>
      <c r="GEL78" s="45"/>
      <c r="GEM78" s="45"/>
      <c r="GEN78" s="45"/>
      <c r="GEO78" s="45"/>
      <c r="GEP78" s="45"/>
      <c r="GEQ78" s="45"/>
      <c r="GER78" s="45"/>
      <c r="GES78" s="45"/>
      <c r="GET78" s="45"/>
      <c r="GEU78" s="45"/>
      <c r="GEV78" s="45"/>
      <c r="GEW78" s="45"/>
      <c r="GEX78" s="45"/>
      <c r="GEY78" s="45"/>
      <c r="GEZ78" s="45"/>
      <c r="GFA78" s="45"/>
      <c r="GFB78" s="45"/>
      <c r="GFC78" s="45"/>
      <c r="GFD78" s="45"/>
      <c r="GFE78" s="45"/>
      <c r="GFF78" s="45"/>
      <c r="GFG78" s="45"/>
      <c r="GFH78" s="45"/>
      <c r="GFI78" s="45"/>
      <c r="GFJ78" s="45"/>
      <c r="GFK78" s="45"/>
      <c r="GFL78" s="45"/>
      <c r="GFM78" s="45"/>
      <c r="GFN78" s="45"/>
      <c r="GFO78" s="45"/>
      <c r="GFP78" s="45"/>
      <c r="GFQ78" s="45"/>
      <c r="GFR78" s="45"/>
      <c r="GFS78" s="45"/>
      <c r="GFT78" s="45"/>
      <c r="GFU78" s="45"/>
      <c r="GFV78" s="45"/>
      <c r="GFW78" s="45"/>
      <c r="GFX78" s="45"/>
      <c r="GFY78" s="45"/>
      <c r="GFZ78" s="45"/>
      <c r="GGA78" s="45"/>
      <c r="GGB78" s="45"/>
      <c r="GGC78" s="45"/>
      <c r="GGD78" s="45"/>
      <c r="GGE78" s="45"/>
      <c r="GGF78" s="45"/>
      <c r="GGG78" s="45"/>
      <c r="GGH78" s="45"/>
      <c r="GGI78" s="45"/>
      <c r="GGJ78" s="45"/>
      <c r="GGK78" s="45"/>
      <c r="GGL78" s="45"/>
      <c r="GGM78" s="45"/>
      <c r="GGN78" s="45"/>
      <c r="GGO78" s="45"/>
      <c r="GGP78" s="45"/>
      <c r="GGQ78" s="45"/>
      <c r="GGR78" s="45"/>
      <c r="GGS78" s="45"/>
      <c r="GGT78" s="45"/>
      <c r="GGU78" s="45"/>
      <c r="GGV78" s="45"/>
      <c r="GGW78" s="45"/>
      <c r="GGX78" s="45"/>
      <c r="GGY78" s="45"/>
      <c r="GGZ78" s="45"/>
      <c r="GHA78" s="45"/>
      <c r="GHB78" s="45"/>
      <c r="GHC78" s="45"/>
      <c r="GHD78" s="45"/>
      <c r="GHE78" s="45"/>
      <c r="GHF78" s="45"/>
      <c r="GHG78" s="45"/>
      <c r="GHH78" s="45"/>
      <c r="GHI78" s="45"/>
      <c r="GHJ78" s="45"/>
      <c r="GHK78" s="45"/>
      <c r="GHL78" s="45"/>
      <c r="GHM78" s="45"/>
      <c r="GHN78" s="45"/>
      <c r="GHO78" s="45"/>
      <c r="GHP78" s="45"/>
      <c r="GHQ78" s="45"/>
      <c r="GHR78" s="45"/>
      <c r="GHS78" s="45"/>
      <c r="GHT78" s="45"/>
      <c r="GHU78" s="45"/>
      <c r="GHV78" s="45"/>
      <c r="GHW78" s="45"/>
      <c r="GHX78" s="45"/>
      <c r="GHY78" s="45"/>
      <c r="GHZ78" s="45"/>
      <c r="GIA78" s="45"/>
      <c r="GIB78" s="45"/>
      <c r="GIC78" s="45"/>
      <c r="GID78" s="45"/>
      <c r="GIE78" s="45"/>
      <c r="GIF78" s="45"/>
      <c r="GIG78" s="45"/>
      <c r="GIH78" s="45"/>
      <c r="GII78" s="45"/>
      <c r="GIJ78" s="45"/>
      <c r="GIK78" s="45"/>
      <c r="GIL78" s="45"/>
      <c r="GIM78" s="45"/>
      <c r="GIN78" s="45"/>
      <c r="GIO78" s="45"/>
      <c r="GIP78" s="45"/>
      <c r="GIQ78" s="45"/>
      <c r="GIR78" s="45"/>
      <c r="GIS78" s="45"/>
      <c r="GIT78" s="45"/>
      <c r="GIU78" s="45"/>
      <c r="GIV78" s="45"/>
      <c r="GIW78" s="45"/>
      <c r="GIX78" s="45"/>
      <c r="GIY78" s="45"/>
      <c r="GIZ78" s="45"/>
      <c r="GJA78" s="45"/>
      <c r="GJB78" s="45"/>
      <c r="GJC78" s="45"/>
      <c r="GJD78" s="45"/>
      <c r="GJE78" s="45"/>
      <c r="GJF78" s="45"/>
      <c r="GJG78" s="45"/>
      <c r="GJH78" s="45"/>
      <c r="GJI78" s="45"/>
      <c r="GJJ78" s="45"/>
      <c r="GJK78" s="45"/>
      <c r="GJL78" s="45"/>
      <c r="GJM78" s="45"/>
      <c r="GJN78" s="45"/>
      <c r="GJO78" s="45"/>
      <c r="GJP78" s="45"/>
      <c r="GJQ78" s="45"/>
      <c r="GJR78" s="45"/>
      <c r="GJS78" s="45"/>
      <c r="GJT78" s="45"/>
      <c r="GJU78" s="45"/>
      <c r="GJV78" s="45"/>
      <c r="GJW78" s="45"/>
      <c r="GJX78" s="45"/>
      <c r="GJY78" s="45"/>
      <c r="GJZ78" s="45"/>
      <c r="GKA78" s="45"/>
      <c r="GKB78" s="45"/>
      <c r="GKC78" s="45"/>
      <c r="GKD78" s="45"/>
      <c r="GKE78" s="45"/>
      <c r="GKF78" s="45"/>
      <c r="GKG78" s="45"/>
      <c r="GKH78" s="45"/>
      <c r="GKI78" s="45"/>
      <c r="GKJ78" s="45"/>
      <c r="GKK78" s="45"/>
      <c r="GKL78" s="45"/>
      <c r="GKM78" s="45"/>
      <c r="GKN78" s="45"/>
      <c r="GKO78" s="45"/>
      <c r="GKP78" s="45"/>
      <c r="GKQ78" s="45"/>
      <c r="GKR78" s="45"/>
      <c r="GKS78" s="45"/>
      <c r="GKT78" s="45"/>
      <c r="GKU78" s="45"/>
      <c r="GKV78" s="45"/>
      <c r="GKW78" s="45"/>
      <c r="GKX78" s="45"/>
      <c r="GKY78" s="45"/>
      <c r="GKZ78" s="45"/>
      <c r="GLA78" s="45"/>
      <c r="GLB78" s="45"/>
      <c r="GLC78" s="45"/>
      <c r="GLD78" s="45"/>
      <c r="GLE78" s="45"/>
      <c r="GLF78" s="45"/>
      <c r="GLG78" s="45"/>
      <c r="GLH78" s="45"/>
      <c r="GLI78" s="45"/>
      <c r="GLJ78" s="45"/>
      <c r="GLK78" s="45"/>
      <c r="GLL78" s="45"/>
      <c r="GLM78" s="45"/>
      <c r="GLN78" s="45"/>
      <c r="GLO78" s="45"/>
      <c r="GLP78" s="45"/>
      <c r="GLQ78" s="45"/>
      <c r="GLR78" s="45"/>
      <c r="GLS78" s="45"/>
      <c r="GLT78" s="45"/>
      <c r="GLU78" s="45"/>
      <c r="GLV78" s="45"/>
      <c r="GLW78" s="45"/>
      <c r="GLX78" s="45"/>
      <c r="GLY78" s="45"/>
      <c r="GLZ78" s="45"/>
      <c r="GMA78" s="45"/>
      <c r="GMB78" s="45"/>
      <c r="GMC78" s="45"/>
      <c r="GMD78" s="45"/>
      <c r="GME78" s="45"/>
      <c r="GMF78" s="45"/>
      <c r="GMG78" s="45"/>
      <c r="GMH78" s="45"/>
      <c r="GMI78" s="45"/>
      <c r="GMJ78" s="45"/>
      <c r="GMK78" s="45"/>
      <c r="GML78" s="45"/>
      <c r="GMM78" s="45"/>
      <c r="GMN78" s="45"/>
      <c r="GMO78" s="45"/>
      <c r="GMP78" s="45"/>
      <c r="GMQ78" s="45"/>
      <c r="GMR78" s="45"/>
      <c r="GMS78" s="45"/>
      <c r="GMT78" s="45"/>
      <c r="GMU78" s="45"/>
      <c r="GMV78" s="45"/>
      <c r="GMW78" s="45"/>
      <c r="GMX78" s="45"/>
      <c r="GMY78" s="45"/>
      <c r="GMZ78" s="45"/>
      <c r="GNA78" s="45"/>
      <c r="GNB78" s="45"/>
      <c r="GNC78" s="45"/>
      <c r="GND78" s="45"/>
      <c r="GNE78" s="45"/>
      <c r="GNF78" s="45"/>
      <c r="GNG78" s="45"/>
      <c r="GNH78" s="45"/>
      <c r="GNI78" s="45"/>
      <c r="GNJ78" s="45"/>
      <c r="GNK78" s="45"/>
      <c r="GNL78" s="45"/>
      <c r="GNM78" s="45"/>
      <c r="GNN78" s="45"/>
      <c r="GNO78" s="45"/>
      <c r="GNP78" s="45"/>
      <c r="GNQ78" s="45"/>
      <c r="GNR78" s="45"/>
      <c r="GNS78" s="45"/>
      <c r="GNT78" s="45"/>
      <c r="GNU78" s="45"/>
      <c r="GNV78" s="45"/>
      <c r="GNW78" s="45"/>
      <c r="GNX78" s="45"/>
      <c r="GNY78" s="45"/>
      <c r="GNZ78" s="45"/>
      <c r="GOA78" s="45"/>
      <c r="GOB78" s="45"/>
      <c r="GOC78" s="45"/>
      <c r="GOD78" s="45"/>
      <c r="GOE78" s="45"/>
      <c r="GOF78" s="45"/>
      <c r="GOG78" s="45"/>
      <c r="GOH78" s="45"/>
      <c r="GOI78" s="45"/>
      <c r="GOJ78" s="45"/>
      <c r="GOK78" s="45"/>
      <c r="GOL78" s="45"/>
      <c r="GOM78" s="45"/>
      <c r="GON78" s="45"/>
      <c r="GOO78" s="45"/>
      <c r="GOP78" s="45"/>
      <c r="GOQ78" s="45"/>
      <c r="GOR78" s="45"/>
      <c r="GOS78" s="45"/>
      <c r="GOT78" s="45"/>
      <c r="GOU78" s="45"/>
      <c r="GOV78" s="45"/>
      <c r="GOW78" s="45"/>
      <c r="GOX78" s="45"/>
      <c r="GOY78" s="45"/>
      <c r="GOZ78" s="45"/>
      <c r="GPA78" s="45"/>
      <c r="GPB78" s="45"/>
      <c r="GPC78" s="45"/>
      <c r="GPD78" s="45"/>
      <c r="GPE78" s="45"/>
      <c r="GPF78" s="45"/>
      <c r="GPG78" s="45"/>
      <c r="GPH78" s="45"/>
      <c r="GPI78" s="45"/>
      <c r="GPJ78" s="45"/>
      <c r="GPK78" s="45"/>
      <c r="GPL78" s="45"/>
      <c r="GPM78" s="45"/>
      <c r="GPN78" s="45"/>
      <c r="GPO78" s="45"/>
      <c r="GPP78" s="45"/>
      <c r="GPQ78" s="45"/>
      <c r="GPR78" s="45"/>
      <c r="GPS78" s="45"/>
      <c r="GPT78" s="45"/>
      <c r="GPU78" s="45"/>
      <c r="GPV78" s="45"/>
      <c r="GPW78" s="45"/>
      <c r="GPX78" s="45"/>
      <c r="GPY78" s="45"/>
      <c r="GPZ78" s="45"/>
      <c r="GQA78" s="45"/>
      <c r="GQB78" s="45"/>
      <c r="GQC78" s="45"/>
      <c r="GQD78" s="45"/>
      <c r="GQE78" s="45"/>
      <c r="GQF78" s="45"/>
      <c r="GQG78" s="45"/>
      <c r="GQH78" s="45"/>
      <c r="GQI78" s="45"/>
      <c r="GQJ78" s="45"/>
      <c r="GQK78" s="45"/>
      <c r="GQL78" s="45"/>
      <c r="GQM78" s="45"/>
      <c r="GQN78" s="45"/>
      <c r="GQO78" s="45"/>
      <c r="GQP78" s="45"/>
      <c r="GQQ78" s="45"/>
      <c r="GQR78" s="45"/>
      <c r="GQS78" s="45"/>
      <c r="GQT78" s="45"/>
      <c r="GQU78" s="45"/>
      <c r="GQV78" s="45"/>
      <c r="GQW78" s="45"/>
      <c r="GQX78" s="45"/>
      <c r="GQY78" s="45"/>
      <c r="GQZ78" s="45"/>
      <c r="GRA78" s="45"/>
      <c r="GRB78" s="45"/>
      <c r="GRC78" s="45"/>
      <c r="GRD78" s="45"/>
      <c r="GRE78" s="45"/>
      <c r="GRF78" s="45"/>
      <c r="GRG78" s="45"/>
      <c r="GRH78" s="45"/>
      <c r="GRI78" s="45"/>
      <c r="GRJ78" s="45"/>
      <c r="GRK78" s="45"/>
      <c r="GRL78" s="45"/>
      <c r="GRM78" s="45"/>
      <c r="GRN78" s="45"/>
      <c r="GRO78" s="45"/>
      <c r="GRP78" s="45"/>
      <c r="GRQ78" s="45"/>
      <c r="GRR78" s="45"/>
      <c r="GRS78" s="45"/>
      <c r="GRT78" s="45"/>
      <c r="GRU78" s="45"/>
      <c r="GRV78" s="45"/>
      <c r="GRW78" s="45"/>
      <c r="GRX78" s="45"/>
      <c r="GRY78" s="45"/>
      <c r="GRZ78" s="45"/>
      <c r="GSA78" s="45"/>
      <c r="GSB78" s="45"/>
      <c r="GSC78" s="45"/>
      <c r="GSD78" s="45"/>
      <c r="GSE78" s="45"/>
      <c r="GSF78" s="45"/>
      <c r="GSG78" s="45"/>
      <c r="GSH78" s="45"/>
      <c r="GSI78" s="45"/>
      <c r="GSJ78" s="45"/>
      <c r="GSK78" s="45"/>
      <c r="GSL78" s="45"/>
      <c r="GSM78" s="45"/>
      <c r="GSN78" s="45"/>
      <c r="GSO78" s="45"/>
      <c r="GSP78" s="45"/>
      <c r="GSQ78" s="45"/>
      <c r="GSR78" s="45"/>
      <c r="GSS78" s="45"/>
      <c r="GST78" s="45"/>
      <c r="GSU78" s="45"/>
      <c r="GSV78" s="45"/>
      <c r="GSW78" s="45"/>
      <c r="GSX78" s="45"/>
      <c r="GSY78" s="45"/>
      <c r="GSZ78" s="45"/>
      <c r="GTA78" s="45"/>
      <c r="GTB78" s="45"/>
      <c r="GTC78" s="45"/>
      <c r="GTD78" s="45"/>
      <c r="GTE78" s="45"/>
      <c r="GTF78" s="45"/>
      <c r="GTG78" s="45"/>
      <c r="GTH78" s="45"/>
      <c r="GTI78" s="45"/>
      <c r="GTJ78" s="45"/>
      <c r="GTK78" s="45"/>
      <c r="GTL78" s="45"/>
      <c r="GTM78" s="45"/>
      <c r="GTN78" s="45"/>
      <c r="GTO78" s="45"/>
      <c r="GTP78" s="45"/>
      <c r="GTQ78" s="45"/>
      <c r="GTR78" s="45"/>
      <c r="GTS78" s="45"/>
      <c r="GTT78" s="45"/>
      <c r="GTU78" s="45"/>
      <c r="GTV78" s="45"/>
      <c r="GTW78" s="45"/>
      <c r="GTX78" s="45"/>
      <c r="GTY78" s="45"/>
      <c r="GTZ78" s="45"/>
      <c r="GUA78" s="45"/>
      <c r="GUB78" s="45"/>
      <c r="GUC78" s="45"/>
      <c r="GUD78" s="45"/>
      <c r="GUE78" s="45"/>
      <c r="GUF78" s="45"/>
      <c r="GUG78" s="45"/>
      <c r="GUH78" s="45"/>
      <c r="GUI78" s="45"/>
      <c r="GUJ78" s="45"/>
      <c r="GUK78" s="45"/>
      <c r="GUL78" s="45"/>
      <c r="GUM78" s="45"/>
      <c r="GUN78" s="45"/>
      <c r="GUO78" s="45"/>
      <c r="GUP78" s="45"/>
      <c r="GUQ78" s="45"/>
      <c r="GUR78" s="45"/>
      <c r="GUS78" s="45"/>
      <c r="GUT78" s="45"/>
      <c r="GUU78" s="45"/>
      <c r="GUV78" s="45"/>
      <c r="GUW78" s="45"/>
      <c r="GUX78" s="45"/>
      <c r="GUY78" s="45"/>
      <c r="GUZ78" s="45"/>
      <c r="GVA78" s="45"/>
      <c r="GVB78" s="45"/>
      <c r="GVC78" s="45"/>
      <c r="GVD78" s="45"/>
      <c r="GVE78" s="45"/>
      <c r="GVF78" s="45"/>
      <c r="GVG78" s="45"/>
      <c r="GVH78" s="45"/>
      <c r="GVI78" s="45"/>
      <c r="GVJ78" s="45"/>
      <c r="GVK78" s="45"/>
      <c r="GVL78" s="45"/>
      <c r="GVM78" s="45"/>
      <c r="GVN78" s="45"/>
      <c r="GVO78" s="45"/>
      <c r="GVP78" s="45"/>
      <c r="GVQ78" s="45"/>
      <c r="GVR78" s="45"/>
      <c r="GVS78" s="45"/>
      <c r="GVT78" s="45"/>
      <c r="GVU78" s="45"/>
      <c r="GVV78" s="45"/>
      <c r="GVW78" s="45"/>
      <c r="GVX78" s="45"/>
      <c r="GVY78" s="45"/>
      <c r="GVZ78" s="45"/>
      <c r="GWA78" s="45"/>
      <c r="GWB78" s="45"/>
      <c r="GWC78" s="45"/>
      <c r="GWD78" s="45"/>
      <c r="GWE78" s="45"/>
      <c r="GWF78" s="45"/>
      <c r="GWG78" s="45"/>
      <c r="GWH78" s="45"/>
      <c r="GWI78" s="45"/>
      <c r="GWJ78" s="45"/>
      <c r="GWK78" s="45"/>
      <c r="GWL78" s="45"/>
      <c r="GWM78" s="45"/>
      <c r="GWN78" s="45"/>
      <c r="GWO78" s="45"/>
      <c r="GWP78" s="45"/>
      <c r="GWQ78" s="45"/>
      <c r="GWR78" s="45"/>
      <c r="GWS78" s="45"/>
      <c r="GWT78" s="45"/>
      <c r="GWU78" s="45"/>
      <c r="GWV78" s="45"/>
      <c r="GWW78" s="45"/>
      <c r="GWX78" s="45"/>
      <c r="GWY78" s="45"/>
      <c r="GWZ78" s="45"/>
      <c r="GXA78" s="45"/>
      <c r="GXB78" s="45"/>
      <c r="GXC78" s="45"/>
      <c r="GXD78" s="45"/>
      <c r="GXE78" s="45"/>
      <c r="GXF78" s="45"/>
      <c r="GXG78" s="45"/>
      <c r="GXH78" s="45"/>
      <c r="GXI78" s="45"/>
      <c r="GXJ78" s="45"/>
      <c r="GXK78" s="45"/>
      <c r="GXL78" s="45"/>
      <c r="GXM78" s="45"/>
      <c r="GXN78" s="45"/>
      <c r="GXO78" s="45"/>
      <c r="GXP78" s="45"/>
      <c r="GXQ78" s="45"/>
      <c r="GXR78" s="45"/>
      <c r="GXS78" s="45"/>
      <c r="GXT78" s="45"/>
      <c r="GXU78" s="45"/>
      <c r="GXV78" s="45"/>
      <c r="GXW78" s="45"/>
      <c r="GXX78" s="45"/>
      <c r="GXY78" s="45"/>
      <c r="GXZ78" s="45"/>
      <c r="GYA78" s="45"/>
      <c r="GYB78" s="45"/>
      <c r="GYC78" s="45"/>
      <c r="GYD78" s="45"/>
      <c r="GYE78" s="45"/>
      <c r="GYF78" s="45"/>
      <c r="GYG78" s="45"/>
      <c r="GYH78" s="45"/>
      <c r="GYI78" s="45"/>
      <c r="GYJ78" s="45"/>
      <c r="GYK78" s="45"/>
      <c r="GYL78" s="45"/>
      <c r="GYM78" s="45"/>
      <c r="GYN78" s="45"/>
      <c r="GYO78" s="45"/>
      <c r="GYP78" s="45"/>
      <c r="GYQ78" s="45"/>
      <c r="GYR78" s="45"/>
      <c r="GYS78" s="45"/>
      <c r="GYT78" s="45"/>
      <c r="GYU78" s="45"/>
      <c r="GYV78" s="45"/>
      <c r="GYW78" s="45"/>
      <c r="GYX78" s="45"/>
      <c r="GYY78" s="45"/>
      <c r="GYZ78" s="45"/>
      <c r="GZA78" s="45"/>
      <c r="GZB78" s="45"/>
      <c r="GZC78" s="45"/>
      <c r="GZD78" s="45"/>
      <c r="GZE78" s="45"/>
      <c r="GZF78" s="45"/>
      <c r="GZG78" s="45"/>
      <c r="GZH78" s="45"/>
      <c r="GZI78" s="45"/>
      <c r="GZJ78" s="45"/>
      <c r="GZK78" s="45"/>
      <c r="GZL78" s="45"/>
      <c r="GZM78" s="45"/>
      <c r="GZN78" s="45"/>
      <c r="GZO78" s="45"/>
      <c r="GZP78" s="45"/>
      <c r="GZQ78" s="45"/>
      <c r="GZR78" s="45"/>
      <c r="GZS78" s="45"/>
      <c r="GZT78" s="45"/>
      <c r="GZU78" s="45"/>
      <c r="GZV78" s="45"/>
      <c r="GZW78" s="45"/>
      <c r="GZX78" s="45"/>
      <c r="GZY78" s="45"/>
      <c r="GZZ78" s="45"/>
      <c r="HAA78" s="45"/>
      <c r="HAB78" s="45"/>
      <c r="HAC78" s="45"/>
      <c r="HAD78" s="45"/>
      <c r="HAE78" s="45"/>
      <c r="HAF78" s="45"/>
      <c r="HAG78" s="45"/>
      <c r="HAH78" s="45"/>
      <c r="HAI78" s="45"/>
      <c r="HAJ78" s="45"/>
      <c r="HAK78" s="45"/>
      <c r="HAL78" s="45"/>
      <c r="HAM78" s="45"/>
      <c r="HAN78" s="45"/>
      <c r="HAO78" s="45"/>
      <c r="HAP78" s="45"/>
      <c r="HAQ78" s="45"/>
      <c r="HAR78" s="45"/>
      <c r="HAS78" s="45"/>
      <c r="HAT78" s="45"/>
      <c r="HAU78" s="45"/>
      <c r="HAV78" s="45"/>
      <c r="HAW78" s="45"/>
      <c r="HAX78" s="45"/>
      <c r="HAY78" s="45"/>
      <c r="HAZ78" s="45"/>
      <c r="HBA78" s="45"/>
      <c r="HBB78" s="45"/>
      <c r="HBC78" s="45"/>
      <c r="HBD78" s="45"/>
      <c r="HBE78" s="45"/>
      <c r="HBF78" s="45"/>
      <c r="HBG78" s="45"/>
      <c r="HBH78" s="45"/>
      <c r="HBI78" s="45"/>
      <c r="HBJ78" s="45"/>
      <c r="HBK78" s="45"/>
      <c r="HBL78" s="45"/>
      <c r="HBM78" s="45"/>
      <c r="HBN78" s="45"/>
      <c r="HBO78" s="45"/>
      <c r="HBP78" s="45"/>
      <c r="HBQ78" s="45"/>
      <c r="HBR78" s="45"/>
      <c r="HBS78" s="45"/>
      <c r="HBT78" s="45"/>
      <c r="HBU78" s="45"/>
      <c r="HBV78" s="45"/>
      <c r="HBW78" s="45"/>
      <c r="HBX78" s="45"/>
      <c r="HBY78" s="45"/>
      <c r="HBZ78" s="45"/>
      <c r="HCA78" s="45"/>
      <c r="HCB78" s="45"/>
      <c r="HCC78" s="45"/>
      <c r="HCD78" s="45"/>
      <c r="HCE78" s="45"/>
      <c r="HCF78" s="45"/>
      <c r="HCG78" s="45"/>
      <c r="HCH78" s="45"/>
      <c r="HCI78" s="45"/>
      <c r="HCJ78" s="45"/>
      <c r="HCK78" s="45"/>
      <c r="HCL78" s="45"/>
      <c r="HCM78" s="45"/>
      <c r="HCN78" s="45"/>
      <c r="HCO78" s="45"/>
      <c r="HCP78" s="45"/>
      <c r="HCQ78" s="45"/>
      <c r="HCR78" s="45"/>
      <c r="HCS78" s="45"/>
      <c r="HCT78" s="45"/>
      <c r="HCU78" s="45"/>
      <c r="HCV78" s="45"/>
      <c r="HCW78" s="45"/>
      <c r="HCX78" s="45"/>
      <c r="HCY78" s="45"/>
      <c r="HCZ78" s="45"/>
      <c r="HDA78" s="45"/>
      <c r="HDB78" s="45"/>
      <c r="HDC78" s="45"/>
      <c r="HDD78" s="45"/>
      <c r="HDE78" s="45"/>
      <c r="HDF78" s="45"/>
      <c r="HDG78" s="45"/>
      <c r="HDH78" s="45"/>
      <c r="HDI78" s="45"/>
      <c r="HDJ78" s="45"/>
      <c r="HDK78" s="45"/>
      <c r="HDL78" s="45"/>
      <c r="HDM78" s="45"/>
      <c r="HDN78" s="45"/>
      <c r="HDO78" s="45"/>
      <c r="HDP78" s="45"/>
      <c r="HDQ78" s="45"/>
      <c r="HDR78" s="45"/>
      <c r="HDS78" s="45"/>
      <c r="HDT78" s="45"/>
      <c r="HDU78" s="45"/>
      <c r="HDV78" s="45"/>
      <c r="HDW78" s="45"/>
      <c r="HDX78" s="45"/>
      <c r="HDY78" s="45"/>
      <c r="HDZ78" s="45"/>
      <c r="HEA78" s="45"/>
      <c r="HEB78" s="45"/>
      <c r="HEC78" s="45"/>
      <c r="HED78" s="45"/>
      <c r="HEE78" s="45"/>
      <c r="HEF78" s="45"/>
      <c r="HEG78" s="45"/>
      <c r="HEH78" s="45"/>
      <c r="HEI78" s="45"/>
      <c r="HEJ78" s="45"/>
      <c r="HEK78" s="45"/>
      <c r="HEL78" s="45"/>
      <c r="HEM78" s="45"/>
      <c r="HEN78" s="45"/>
      <c r="HEO78" s="45"/>
      <c r="HEP78" s="45"/>
      <c r="HEQ78" s="45"/>
      <c r="HER78" s="45"/>
      <c r="HES78" s="45"/>
      <c r="HET78" s="45"/>
      <c r="HEU78" s="45"/>
      <c r="HEV78" s="45"/>
      <c r="HEW78" s="45"/>
      <c r="HEX78" s="45"/>
      <c r="HEY78" s="45"/>
      <c r="HEZ78" s="45"/>
      <c r="HFA78" s="45"/>
      <c r="HFB78" s="45"/>
      <c r="HFC78" s="45"/>
      <c r="HFD78" s="45"/>
      <c r="HFE78" s="45"/>
      <c r="HFF78" s="45"/>
      <c r="HFG78" s="45"/>
      <c r="HFH78" s="45"/>
      <c r="HFI78" s="45"/>
      <c r="HFJ78" s="45"/>
      <c r="HFK78" s="45"/>
      <c r="HFL78" s="45"/>
      <c r="HFM78" s="45"/>
      <c r="HFN78" s="45"/>
      <c r="HFO78" s="45"/>
      <c r="HFP78" s="45"/>
      <c r="HFQ78" s="45"/>
      <c r="HFR78" s="45"/>
      <c r="HFS78" s="45"/>
      <c r="HFT78" s="45"/>
      <c r="HFU78" s="45"/>
      <c r="HFV78" s="45"/>
      <c r="HFW78" s="45"/>
      <c r="HFX78" s="45"/>
      <c r="HFY78" s="45"/>
      <c r="HFZ78" s="45"/>
      <c r="HGA78" s="45"/>
      <c r="HGB78" s="45"/>
      <c r="HGC78" s="45"/>
      <c r="HGD78" s="45"/>
      <c r="HGE78" s="45"/>
      <c r="HGF78" s="45"/>
      <c r="HGG78" s="45"/>
      <c r="HGH78" s="45"/>
      <c r="HGI78" s="45"/>
      <c r="HGJ78" s="45"/>
      <c r="HGK78" s="45"/>
      <c r="HGL78" s="45"/>
      <c r="HGM78" s="45"/>
      <c r="HGN78" s="45"/>
      <c r="HGO78" s="45"/>
      <c r="HGP78" s="45"/>
      <c r="HGQ78" s="45"/>
      <c r="HGR78" s="45"/>
      <c r="HGS78" s="45"/>
      <c r="HGT78" s="45"/>
      <c r="HGU78" s="45"/>
      <c r="HGV78" s="45"/>
      <c r="HGW78" s="45"/>
      <c r="HGX78" s="45"/>
      <c r="HGY78" s="45"/>
      <c r="HGZ78" s="45"/>
      <c r="HHA78" s="45"/>
      <c r="HHB78" s="45"/>
      <c r="HHC78" s="45"/>
      <c r="HHD78" s="45"/>
      <c r="HHE78" s="45"/>
      <c r="HHF78" s="45"/>
      <c r="HHG78" s="45"/>
      <c r="HHH78" s="45"/>
      <c r="HHI78" s="45"/>
      <c r="HHJ78" s="45"/>
      <c r="HHK78" s="45"/>
      <c r="HHL78" s="45"/>
      <c r="HHM78" s="45"/>
      <c r="HHN78" s="45"/>
      <c r="HHO78" s="45"/>
      <c r="HHP78" s="45"/>
      <c r="HHQ78" s="45"/>
      <c r="HHR78" s="45"/>
      <c r="HHS78" s="45"/>
      <c r="HHT78" s="45"/>
      <c r="HHU78" s="45"/>
      <c r="HHV78" s="45"/>
      <c r="HHW78" s="45"/>
      <c r="HHX78" s="45"/>
      <c r="HHY78" s="45"/>
      <c r="HHZ78" s="45"/>
      <c r="HIA78" s="45"/>
      <c r="HIB78" s="45"/>
      <c r="HIC78" s="45"/>
      <c r="HID78" s="45"/>
      <c r="HIE78" s="45"/>
      <c r="HIF78" s="45"/>
      <c r="HIG78" s="45"/>
      <c r="HIH78" s="45"/>
      <c r="HII78" s="45"/>
      <c r="HIJ78" s="45"/>
      <c r="HIK78" s="45"/>
      <c r="HIL78" s="45"/>
      <c r="HIM78" s="45"/>
      <c r="HIN78" s="45"/>
      <c r="HIO78" s="45"/>
      <c r="HIP78" s="45"/>
      <c r="HIQ78" s="45"/>
      <c r="HIR78" s="45"/>
      <c r="HIS78" s="45"/>
      <c r="HIT78" s="45"/>
      <c r="HIU78" s="45"/>
      <c r="HIV78" s="45"/>
      <c r="HIW78" s="45"/>
      <c r="HIX78" s="45"/>
      <c r="HIY78" s="45"/>
      <c r="HIZ78" s="45"/>
      <c r="HJA78" s="45"/>
      <c r="HJB78" s="45"/>
      <c r="HJC78" s="45"/>
      <c r="HJD78" s="45"/>
      <c r="HJE78" s="45"/>
      <c r="HJF78" s="45"/>
      <c r="HJG78" s="45"/>
      <c r="HJH78" s="45"/>
      <c r="HJI78" s="45"/>
      <c r="HJJ78" s="45"/>
      <c r="HJK78" s="45"/>
      <c r="HJL78" s="45"/>
      <c r="HJM78" s="45"/>
      <c r="HJN78" s="45"/>
      <c r="HJO78" s="45"/>
      <c r="HJP78" s="45"/>
      <c r="HJQ78" s="45"/>
      <c r="HJR78" s="45"/>
      <c r="HJS78" s="45"/>
      <c r="HJT78" s="45"/>
      <c r="HJU78" s="45"/>
      <c r="HJV78" s="45"/>
      <c r="HJW78" s="45"/>
      <c r="HJX78" s="45"/>
      <c r="HJY78" s="45"/>
      <c r="HJZ78" s="45"/>
      <c r="HKA78" s="45"/>
      <c r="HKB78" s="45"/>
      <c r="HKC78" s="45"/>
      <c r="HKD78" s="45"/>
      <c r="HKE78" s="45"/>
      <c r="HKF78" s="45"/>
      <c r="HKG78" s="45"/>
      <c r="HKH78" s="45"/>
      <c r="HKI78" s="45"/>
      <c r="HKJ78" s="45"/>
      <c r="HKK78" s="45"/>
      <c r="HKL78" s="45"/>
      <c r="HKM78" s="45"/>
      <c r="HKN78" s="45"/>
      <c r="HKO78" s="45"/>
      <c r="HKP78" s="45"/>
      <c r="HKQ78" s="45"/>
      <c r="HKR78" s="45"/>
      <c r="HKS78" s="45"/>
      <c r="HKT78" s="45"/>
      <c r="HKU78" s="45"/>
      <c r="HKV78" s="45"/>
      <c r="HKW78" s="45"/>
      <c r="HKX78" s="45"/>
      <c r="HKY78" s="45"/>
      <c r="HKZ78" s="45"/>
      <c r="HLA78" s="45"/>
      <c r="HLB78" s="45"/>
      <c r="HLC78" s="45"/>
      <c r="HLD78" s="45"/>
      <c r="HLE78" s="45"/>
      <c r="HLF78" s="45"/>
      <c r="HLG78" s="45"/>
      <c r="HLH78" s="45"/>
      <c r="HLI78" s="45"/>
      <c r="HLJ78" s="45"/>
      <c r="HLK78" s="45"/>
      <c r="HLL78" s="45"/>
      <c r="HLM78" s="45"/>
      <c r="HLN78" s="45"/>
      <c r="HLO78" s="45"/>
      <c r="HLP78" s="45"/>
      <c r="HLQ78" s="45"/>
      <c r="HLR78" s="45"/>
      <c r="HLS78" s="45"/>
      <c r="HLT78" s="45"/>
      <c r="HLU78" s="45"/>
      <c r="HLV78" s="45"/>
      <c r="HLW78" s="45"/>
      <c r="HLX78" s="45"/>
      <c r="HLY78" s="45"/>
      <c r="HLZ78" s="45"/>
      <c r="HMA78" s="45"/>
      <c r="HMB78" s="45"/>
      <c r="HMC78" s="45"/>
      <c r="HMD78" s="45"/>
      <c r="HME78" s="45"/>
      <c r="HMF78" s="45"/>
      <c r="HMG78" s="45"/>
      <c r="HMH78" s="45"/>
      <c r="HMI78" s="45"/>
      <c r="HMJ78" s="45"/>
      <c r="HMK78" s="45"/>
      <c r="HML78" s="45"/>
      <c r="HMM78" s="45"/>
      <c r="HMN78" s="45"/>
      <c r="HMO78" s="45"/>
      <c r="HMP78" s="45"/>
      <c r="HMQ78" s="45"/>
      <c r="HMR78" s="45"/>
      <c r="HMS78" s="45"/>
      <c r="HMT78" s="45"/>
      <c r="HMU78" s="45"/>
      <c r="HMV78" s="45"/>
      <c r="HMW78" s="45"/>
      <c r="HMX78" s="45"/>
      <c r="HMY78" s="45"/>
      <c r="HMZ78" s="45"/>
      <c r="HNA78" s="45"/>
      <c r="HNB78" s="45"/>
      <c r="HNC78" s="45"/>
      <c r="HND78" s="45"/>
      <c r="HNE78" s="45"/>
      <c r="HNF78" s="45"/>
      <c r="HNG78" s="45"/>
      <c r="HNH78" s="45"/>
      <c r="HNI78" s="45"/>
      <c r="HNJ78" s="45"/>
      <c r="HNK78" s="45"/>
      <c r="HNL78" s="45"/>
      <c r="HNM78" s="45"/>
      <c r="HNN78" s="45"/>
      <c r="HNO78" s="45"/>
      <c r="HNP78" s="45"/>
      <c r="HNQ78" s="45"/>
      <c r="HNR78" s="45"/>
      <c r="HNS78" s="45"/>
      <c r="HNT78" s="45"/>
      <c r="HNU78" s="45"/>
      <c r="HNV78" s="45"/>
      <c r="HNW78" s="45"/>
      <c r="HNX78" s="45"/>
      <c r="HNY78" s="45"/>
      <c r="HNZ78" s="45"/>
      <c r="HOA78" s="45"/>
      <c r="HOB78" s="45"/>
      <c r="HOC78" s="45"/>
      <c r="HOD78" s="45"/>
      <c r="HOE78" s="45"/>
      <c r="HOF78" s="45"/>
      <c r="HOG78" s="45"/>
      <c r="HOH78" s="45"/>
      <c r="HOI78" s="45"/>
      <c r="HOJ78" s="45"/>
      <c r="HOK78" s="45"/>
      <c r="HOL78" s="45"/>
      <c r="HOM78" s="45"/>
      <c r="HON78" s="45"/>
      <c r="HOO78" s="45"/>
      <c r="HOP78" s="45"/>
      <c r="HOQ78" s="45"/>
      <c r="HOR78" s="45"/>
      <c r="HOS78" s="45"/>
      <c r="HOT78" s="45"/>
      <c r="HOU78" s="45"/>
      <c r="HOV78" s="45"/>
      <c r="HOW78" s="45"/>
      <c r="HOX78" s="45"/>
      <c r="HOY78" s="45"/>
      <c r="HOZ78" s="45"/>
      <c r="HPA78" s="45"/>
      <c r="HPB78" s="45"/>
      <c r="HPC78" s="45"/>
      <c r="HPD78" s="45"/>
      <c r="HPE78" s="45"/>
      <c r="HPF78" s="45"/>
      <c r="HPG78" s="45"/>
      <c r="HPH78" s="45"/>
      <c r="HPI78" s="45"/>
      <c r="HPJ78" s="45"/>
      <c r="HPK78" s="45"/>
      <c r="HPL78" s="45"/>
      <c r="HPM78" s="45"/>
      <c r="HPN78" s="45"/>
      <c r="HPO78" s="45"/>
      <c r="HPP78" s="45"/>
      <c r="HPQ78" s="45"/>
      <c r="HPR78" s="45"/>
      <c r="HPS78" s="45"/>
      <c r="HPT78" s="45"/>
      <c r="HPU78" s="45"/>
      <c r="HPV78" s="45"/>
      <c r="HPW78" s="45"/>
      <c r="HPX78" s="45"/>
      <c r="HPY78" s="45"/>
      <c r="HPZ78" s="45"/>
      <c r="HQA78" s="45"/>
      <c r="HQB78" s="45"/>
      <c r="HQC78" s="45"/>
      <c r="HQD78" s="45"/>
      <c r="HQE78" s="45"/>
      <c r="HQF78" s="45"/>
      <c r="HQG78" s="45"/>
      <c r="HQH78" s="45"/>
      <c r="HQI78" s="45"/>
      <c r="HQJ78" s="45"/>
      <c r="HQK78" s="45"/>
      <c r="HQL78" s="45"/>
      <c r="HQM78" s="45"/>
      <c r="HQN78" s="45"/>
      <c r="HQO78" s="45"/>
      <c r="HQP78" s="45"/>
      <c r="HQQ78" s="45"/>
      <c r="HQR78" s="45"/>
      <c r="HQS78" s="45"/>
      <c r="HQT78" s="45"/>
      <c r="HQU78" s="45"/>
      <c r="HQV78" s="45"/>
      <c r="HQW78" s="45"/>
      <c r="HQX78" s="45"/>
      <c r="HQY78" s="45"/>
      <c r="HQZ78" s="45"/>
      <c r="HRA78" s="45"/>
      <c r="HRB78" s="45"/>
      <c r="HRC78" s="45"/>
      <c r="HRD78" s="45"/>
      <c r="HRE78" s="45"/>
      <c r="HRF78" s="45"/>
      <c r="HRG78" s="45"/>
      <c r="HRH78" s="45"/>
      <c r="HRI78" s="45"/>
      <c r="HRJ78" s="45"/>
      <c r="HRK78" s="45"/>
      <c r="HRL78" s="45"/>
      <c r="HRM78" s="45"/>
      <c r="HRN78" s="45"/>
      <c r="HRO78" s="45"/>
      <c r="HRP78" s="45"/>
      <c r="HRQ78" s="45"/>
      <c r="HRR78" s="45"/>
      <c r="HRS78" s="45"/>
      <c r="HRT78" s="45"/>
      <c r="HRU78" s="45"/>
      <c r="HRV78" s="45"/>
      <c r="HRW78" s="45"/>
      <c r="HRX78" s="45"/>
      <c r="HRY78" s="45"/>
      <c r="HRZ78" s="45"/>
      <c r="HSA78" s="45"/>
      <c r="HSB78" s="45"/>
      <c r="HSC78" s="45"/>
      <c r="HSD78" s="45"/>
      <c r="HSE78" s="45"/>
      <c r="HSF78" s="45"/>
      <c r="HSG78" s="45"/>
      <c r="HSH78" s="45"/>
      <c r="HSI78" s="45"/>
      <c r="HSJ78" s="45"/>
      <c r="HSK78" s="45"/>
      <c r="HSL78" s="45"/>
      <c r="HSM78" s="45"/>
      <c r="HSN78" s="45"/>
      <c r="HSO78" s="45"/>
      <c r="HSP78" s="45"/>
      <c r="HSQ78" s="45"/>
      <c r="HSR78" s="45"/>
      <c r="HSS78" s="45"/>
      <c r="HST78" s="45"/>
      <c r="HSU78" s="45"/>
      <c r="HSV78" s="45"/>
      <c r="HSW78" s="45"/>
      <c r="HSX78" s="45"/>
      <c r="HSY78" s="45"/>
      <c r="HSZ78" s="45"/>
      <c r="HTA78" s="45"/>
      <c r="HTB78" s="45"/>
      <c r="HTC78" s="45"/>
      <c r="HTD78" s="45"/>
      <c r="HTE78" s="45"/>
      <c r="HTF78" s="45"/>
      <c r="HTG78" s="45"/>
      <c r="HTH78" s="45"/>
      <c r="HTI78" s="45"/>
      <c r="HTJ78" s="45"/>
      <c r="HTK78" s="45"/>
      <c r="HTL78" s="45"/>
      <c r="HTM78" s="45"/>
      <c r="HTN78" s="45"/>
      <c r="HTO78" s="45"/>
      <c r="HTP78" s="45"/>
      <c r="HTQ78" s="45"/>
      <c r="HTR78" s="45"/>
      <c r="HTS78" s="45"/>
      <c r="HTT78" s="45"/>
      <c r="HTU78" s="45"/>
      <c r="HTV78" s="45"/>
      <c r="HTW78" s="45"/>
      <c r="HTX78" s="45"/>
      <c r="HTY78" s="45"/>
      <c r="HTZ78" s="45"/>
      <c r="HUA78" s="45"/>
      <c r="HUB78" s="45"/>
      <c r="HUC78" s="45"/>
      <c r="HUD78" s="45"/>
      <c r="HUE78" s="45"/>
      <c r="HUF78" s="45"/>
      <c r="HUG78" s="45"/>
      <c r="HUH78" s="45"/>
      <c r="HUI78" s="45"/>
      <c r="HUJ78" s="45"/>
      <c r="HUK78" s="45"/>
      <c r="HUL78" s="45"/>
      <c r="HUM78" s="45"/>
      <c r="HUN78" s="45"/>
      <c r="HUO78" s="45"/>
      <c r="HUP78" s="45"/>
      <c r="HUQ78" s="45"/>
      <c r="HUR78" s="45"/>
      <c r="HUS78" s="45"/>
      <c r="HUT78" s="45"/>
      <c r="HUU78" s="45"/>
      <c r="HUV78" s="45"/>
      <c r="HUW78" s="45"/>
      <c r="HUX78" s="45"/>
      <c r="HUY78" s="45"/>
      <c r="HUZ78" s="45"/>
      <c r="HVA78" s="45"/>
      <c r="HVB78" s="45"/>
      <c r="HVC78" s="45"/>
      <c r="HVD78" s="45"/>
      <c r="HVE78" s="45"/>
      <c r="HVF78" s="45"/>
      <c r="HVG78" s="45"/>
      <c r="HVH78" s="45"/>
      <c r="HVI78" s="45"/>
      <c r="HVJ78" s="45"/>
      <c r="HVK78" s="45"/>
      <c r="HVL78" s="45"/>
      <c r="HVM78" s="45"/>
      <c r="HVN78" s="45"/>
      <c r="HVO78" s="45"/>
      <c r="HVP78" s="45"/>
      <c r="HVQ78" s="45"/>
      <c r="HVR78" s="45"/>
      <c r="HVS78" s="45"/>
      <c r="HVT78" s="45"/>
      <c r="HVU78" s="45"/>
      <c r="HVV78" s="45"/>
      <c r="HVW78" s="45"/>
      <c r="HVX78" s="45"/>
      <c r="HVY78" s="45"/>
      <c r="HVZ78" s="45"/>
      <c r="HWA78" s="45"/>
      <c r="HWB78" s="45"/>
      <c r="HWC78" s="45"/>
      <c r="HWD78" s="45"/>
      <c r="HWE78" s="45"/>
      <c r="HWF78" s="45"/>
      <c r="HWG78" s="45"/>
      <c r="HWH78" s="45"/>
      <c r="HWI78" s="45"/>
      <c r="HWJ78" s="45"/>
      <c r="HWK78" s="45"/>
      <c r="HWL78" s="45"/>
      <c r="HWM78" s="45"/>
      <c r="HWN78" s="45"/>
      <c r="HWO78" s="45"/>
      <c r="HWP78" s="45"/>
      <c r="HWQ78" s="45"/>
      <c r="HWR78" s="45"/>
      <c r="HWS78" s="45"/>
      <c r="HWT78" s="45"/>
      <c r="HWU78" s="45"/>
      <c r="HWV78" s="45"/>
      <c r="HWW78" s="45"/>
      <c r="HWX78" s="45"/>
      <c r="HWY78" s="45"/>
      <c r="HWZ78" s="45"/>
      <c r="HXA78" s="45"/>
      <c r="HXB78" s="45"/>
      <c r="HXC78" s="45"/>
      <c r="HXD78" s="45"/>
      <c r="HXE78" s="45"/>
      <c r="HXF78" s="45"/>
      <c r="HXG78" s="45"/>
      <c r="HXH78" s="45"/>
      <c r="HXI78" s="45"/>
      <c r="HXJ78" s="45"/>
      <c r="HXK78" s="45"/>
      <c r="HXL78" s="45"/>
      <c r="HXM78" s="45"/>
      <c r="HXN78" s="45"/>
      <c r="HXO78" s="45"/>
      <c r="HXP78" s="45"/>
      <c r="HXQ78" s="45"/>
      <c r="HXR78" s="45"/>
      <c r="HXS78" s="45"/>
      <c r="HXT78" s="45"/>
      <c r="HXU78" s="45"/>
      <c r="HXV78" s="45"/>
      <c r="HXW78" s="45"/>
      <c r="HXX78" s="45"/>
      <c r="HXY78" s="45"/>
      <c r="HXZ78" s="45"/>
      <c r="HYA78" s="45"/>
      <c r="HYB78" s="45"/>
      <c r="HYC78" s="45"/>
      <c r="HYD78" s="45"/>
      <c r="HYE78" s="45"/>
      <c r="HYF78" s="45"/>
      <c r="HYG78" s="45"/>
      <c r="HYH78" s="45"/>
      <c r="HYI78" s="45"/>
      <c r="HYJ78" s="45"/>
      <c r="HYK78" s="45"/>
      <c r="HYL78" s="45"/>
      <c r="HYM78" s="45"/>
      <c r="HYN78" s="45"/>
      <c r="HYO78" s="45"/>
      <c r="HYP78" s="45"/>
      <c r="HYQ78" s="45"/>
      <c r="HYR78" s="45"/>
      <c r="HYS78" s="45"/>
      <c r="HYT78" s="45"/>
      <c r="HYU78" s="45"/>
      <c r="HYV78" s="45"/>
      <c r="HYW78" s="45"/>
      <c r="HYX78" s="45"/>
      <c r="HYY78" s="45"/>
      <c r="HYZ78" s="45"/>
      <c r="HZA78" s="45"/>
      <c r="HZB78" s="45"/>
      <c r="HZC78" s="45"/>
      <c r="HZD78" s="45"/>
      <c r="HZE78" s="45"/>
      <c r="HZF78" s="45"/>
      <c r="HZG78" s="45"/>
      <c r="HZH78" s="45"/>
      <c r="HZI78" s="45"/>
      <c r="HZJ78" s="45"/>
      <c r="HZK78" s="45"/>
      <c r="HZL78" s="45"/>
      <c r="HZM78" s="45"/>
      <c r="HZN78" s="45"/>
      <c r="HZO78" s="45"/>
      <c r="HZP78" s="45"/>
      <c r="HZQ78" s="45"/>
      <c r="HZR78" s="45"/>
      <c r="HZS78" s="45"/>
      <c r="HZT78" s="45"/>
      <c r="HZU78" s="45"/>
      <c r="HZV78" s="45"/>
      <c r="HZW78" s="45"/>
      <c r="HZX78" s="45"/>
      <c r="HZY78" s="45"/>
      <c r="HZZ78" s="45"/>
      <c r="IAA78" s="45"/>
      <c r="IAB78" s="45"/>
      <c r="IAC78" s="45"/>
      <c r="IAD78" s="45"/>
      <c r="IAE78" s="45"/>
      <c r="IAF78" s="45"/>
      <c r="IAG78" s="45"/>
      <c r="IAH78" s="45"/>
      <c r="IAI78" s="45"/>
      <c r="IAJ78" s="45"/>
      <c r="IAK78" s="45"/>
      <c r="IAL78" s="45"/>
      <c r="IAM78" s="45"/>
      <c r="IAN78" s="45"/>
      <c r="IAO78" s="45"/>
      <c r="IAP78" s="45"/>
      <c r="IAQ78" s="45"/>
      <c r="IAR78" s="45"/>
      <c r="IAS78" s="45"/>
      <c r="IAT78" s="45"/>
      <c r="IAU78" s="45"/>
      <c r="IAV78" s="45"/>
      <c r="IAW78" s="45"/>
      <c r="IAX78" s="45"/>
      <c r="IAY78" s="45"/>
      <c r="IAZ78" s="45"/>
      <c r="IBA78" s="45"/>
      <c r="IBB78" s="45"/>
      <c r="IBC78" s="45"/>
      <c r="IBD78" s="45"/>
      <c r="IBE78" s="45"/>
      <c r="IBF78" s="45"/>
      <c r="IBG78" s="45"/>
      <c r="IBH78" s="45"/>
      <c r="IBI78" s="45"/>
      <c r="IBJ78" s="45"/>
      <c r="IBK78" s="45"/>
      <c r="IBL78" s="45"/>
      <c r="IBM78" s="45"/>
      <c r="IBN78" s="45"/>
      <c r="IBO78" s="45"/>
      <c r="IBP78" s="45"/>
      <c r="IBQ78" s="45"/>
      <c r="IBR78" s="45"/>
      <c r="IBS78" s="45"/>
      <c r="IBT78" s="45"/>
      <c r="IBU78" s="45"/>
      <c r="IBV78" s="45"/>
      <c r="IBW78" s="45"/>
      <c r="IBX78" s="45"/>
      <c r="IBY78" s="45"/>
      <c r="IBZ78" s="45"/>
      <c r="ICA78" s="45"/>
      <c r="ICB78" s="45"/>
      <c r="ICC78" s="45"/>
      <c r="ICD78" s="45"/>
      <c r="ICE78" s="45"/>
      <c r="ICF78" s="45"/>
      <c r="ICG78" s="45"/>
      <c r="ICH78" s="45"/>
      <c r="ICI78" s="45"/>
      <c r="ICJ78" s="45"/>
      <c r="ICK78" s="45"/>
      <c r="ICL78" s="45"/>
      <c r="ICM78" s="45"/>
      <c r="ICN78" s="45"/>
      <c r="ICO78" s="45"/>
      <c r="ICP78" s="45"/>
      <c r="ICQ78" s="45"/>
      <c r="ICR78" s="45"/>
      <c r="ICS78" s="45"/>
      <c r="ICT78" s="45"/>
      <c r="ICU78" s="45"/>
      <c r="ICV78" s="45"/>
      <c r="ICW78" s="45"/>
      <c r="ICX78" s="45"/>
      <c r="ICY78" s="45"/>
      <c r="ICZ78" s="45"/>
      <c r="IDA78" s="45"/>
      <c r="IDB78" s="45"/>
      <c r="IDC78" s="45"/>
      <c r="IDD78" s="45"/>
      <c r="IDE78" s="45"/>
      <c r="IDF78" s="45"/>
      <c r="IDG78" s="45"/>
      <c r="IDH78" s="45"/>
      <c r="IDI78" s="45"/>
      <c r="IDJ78" s="45"/>
      <c r="IDK78" s="45"/>
      <c r="IDL78" s="45"/>
      <c r="IDM78" s="45"/>
      <c r="IDN78" s="45"/>
      <c r="IDO78" s="45"/>
      <c r="IDP78" s="45"/>
      <c r="IDQ78" s="45"/>
      <c r="IDR78" s="45"/>
      <c r="IDS78" s="45"/>
      <c r="IDT78" s="45"/>
      <c r="IDU78" s="45"/>
      <c r="IDV78" s="45"/>
      <c r="IDW78" s="45"/>
      <c r="IDX78" s="45"/>
      <c r="IDY78" s="45"/>
      <c r="IDZ78" s="45"/>
      <c r="IEA78" s="45"/>
      <c r="IEB78" s="45"/>
      <c r="IEC78" s="45"/>
      <c r="IED78" s="45"/>
      <c r="IEE78" s="45"/>
      <c r="IEF78" s="45"/>
      <c r="IEG78" s="45"/>
      <c r="IEH78" s="45"/>
      <c r="IEI78" s="45"/>
      <c r="IEJ78" s="45"/>
      <c r="IEK78" s="45"/>
      <c r="IEL78" s="45"/>
      <c r="IEM78" s="45"/>
      <c r="IEN78" s="45"/>
      <c r="IEO78" s="45"/>
      <c r="IEP78" s="45"/>
      <c r="IEQ78" s="45"/>
      <c r="IER78" s="45"/>
      <c r="IES78" s="45"/>
      <c r="IET78" s="45"/>
      <c r="IEU78" s="45"/>
      <c r="IEV78" s="45"/>
      <c r="IEW78" s="45"/>
      <c r="IEX78" s="45"/>
      <c r="IEY78" s="45"/>
      <c r="IEZ78" s="45"/>
      <c r="IFA78" s="45"/>
      <c r="IFB78" s="45"/>
      <c r="IFC78" s="45"/>
      <c r="IFD78" s="45"/>
      <c r="IFE78" s="45"/>
      <c r="IFF78" s="45"/>
      <c r="IFG78" s="45"/>
      <c r="IFH78" s="45"/>
      <c r="IFI78" s="45"/>
      <c r="IFJ78" s="45"/>
      <c r="IFK78" s="45"/>
      <c r="IFL78" s="45"/>
      <c r="IFM78" s="45"/>
      <c r="IFN78" s="45"/>
      <c r="IFO78" s="45"/>
      <c r="IFP78" s="45"/>
      <c r="IFQ78" s="45"/>
      <c r="IFR78" s="45"/>
      <c r="IFS78" s="45"/>
      <c r="IFT78" s="45"/>
      <c r="IFU78" s="45"/>
      <c r="IFV78" s="45"/>
      <c r="IFW78" s="45"/>
      <c r="IFX78" s="45"/>
      <c r="IFY78" s="45"/>
      <c r="IFZ78" s="45"/>
      <c r="IGA78" s="45"/>
      <c r="IGB78" s="45"/>
      <c r="IGC78" s="45"/>
      <c r="IGD78" s="45"/>
      <c r="IGE78" s="45"/>
      <c r="IGF78" s="45"/>
      <c r="IGG78" s="45"/>
      <c r="IGH78" s="45"/>
      <c r="IGI78" s="45"/>
      <c r="IGJ78" s="45"/>
      <c r="IGK78" s="45"/>
      <c r="IGL78" s="45"/>
      <c r="IGM78" s="45"/>
      <c r="IGN78" s="45"/>
      <c r="IGO78" s="45"/>
      <c r="IGP78" s="45"/>
      <c r="IGQ78" s="45"/>
      <c r="IGR78" s="45"/>
      <c r="IGS78" s="45"/>
      <c r="IGT78" s="45"/>
      <c r="IGU78" s="45"/>
      <c r="IGV78" s="45"/>
      <c r="IGW78" s="45"/>
      <c r="IGX78" s="45"/>
      <c r="IGY78" s="45"/>
      <c r="IGZ78" s="45"/>
      <c r="IHA78" s="45"/>
      <c r="IHB78" s="45"/>
      <c r="IHC78" s="45"/>
      <c r="IHD78" s="45"/>
      <c r="IHE78" s="45"/>
      <c r="IHF78" s="45"/>
      <c r="IHG78" s="45"/>
      <c r="IHH78" s="45"/>
      <c r="IHI78" s="45"/>
      <c r="IHJ78" s="45"/>
      <c r="IHK78" s="45"/>
      <c r="IHL78" s="45"/>
      <c r="IHM78" s="45"/>
      <c r="IHN78" s="45"/>
      <c r="IHO78" s="45"/>
      <c r="IHP78" s="45"/>
      <c r="IHQ78" s="45"/>
      <c r="IHR78" s="45"/>
      <c r="IHS78" s="45"/>
      <c r="IHT78" s="45"/>
      <c r="IHU78" s="45"/>
      <c r="IHV78" s="45"/>
      <c r="IHW78" s="45"/>
      <c r="IHX78" s="45"/>
      <c r="IHY78" s="45"/>
      <c r="IHZ78" s="45"/>
      <c r="IIA78" s="45"/>
      <c r="IIB78" s="45"/>
      <c r="IIC78" s="45"/>
      <c r="IID78" s="45"/>
      <c r="IIE78" s="45"/>
      <c r="IIF78" s="45"/>
      <c r="IIG78" s="45"/>
      <c r="IIH78" s="45"/>
      <c r="III78" s="45"/>
      <c r="IIJ78" s="45"/>
      <c r="IIK78" s="45"/>
      <c r="IIL78" s="45"/>
      <c r="IIM78" s="45"/>
      <c r="IIN78" s="45"/>
      <c r="IIO78" s="45"/>
      <c r="IIP78" s="45"/>
      <c r="IIQ78" s="45"/>
      <c r="IIR78" s="45"/>
      <c r="IIS78" s="45"/>
      <c r="IIT78" s="45"/>
      <c r="IIU78" s="45"/>
      <c r="IIV78" s="45"/>
      <c r="IIW78" s="45"/>
      <c r="IIX78" s="45"/>
      <c r="IIY78" s="45"/>
      <c r="IIZ78" s="45"/>
      <c r="IJA78" s="45"/>
      <c r="IJB78" s="45"/>
      <c r="IJC78" s="45"/>
      <c r="IJD78" s="45"/>
      <c r="IJE78" s="45"/>
      <c r="IJF78" s="45"/>
      <c r="IJG78" s="45"/>
      <c r="IJH78" s="45"/>
      <c r="IJI78" s="45"/>
      <c r="IJJ78" s="45"/>
      <c r="IJK78" s="45"/>
      <c r="IJL78" s="45"/>
      <c r="IJM78" s="45"/>
      <c r="IJN78" s="45"/>
      <c r="IJO78" s="45"/>
      <c r="IJP78" s="45"/>
      <c r="IJQ78" s="45"/>
      <c r="IJR78" s="45"/>
      <c r="IJS78" s="45"/>
      <c r="IJT78" s="45"/>
      <c r="IJU78" s="45"/>
      <c r="IJV78" s="45"/>
      <c r="IJW78" s="45"/>
      <c r="IJX78" s="45"/>
      <c r="IJY78" s="45"/>
      <c r="IJZ78" s="45"/>
      <c r="IKA78" s="45"/>
      <c r="IKB78" s="45"/>
      <c r="IKC78" s="45"/>
      <c r="IKD78" s="45"/>
      <c r="IKE78" s="45"/>
      <c r="IKF78" s="45"/>
      <c r="IKG78" s="45"/>
      <c r="IKH78" s="45"/>
      <c r="IKI78" s="45"/>
      <c r="IKJ78" s="45"/>
      <c r="IKK78" s="45"/>
      <c r="IKL78" s="45"/>
      <c r="IKM78" s="45"/>
      <c r="IKN78" s="45"/>
      <c r="IKO78" s="45"/>
      <c r="IKP78" s="45"/>
      <c r="IKQ78" s="45"/>
      <c r="IKR78" s="45"/>
      <c r="IKS78" s="45"/>
      <c r="IKT78" s="45"/>
      <c r="IKU78" s="45"/>
      <c r="IKV78" s="45"/>
      <c r="IKW78" s="45"/>
      <c r="IKX78" s="45"/>
      <c r="IKY78" s="45"/>
      <c r="IKZ78" s="45"/>
      <c r="ILA78" s="45"/>
      <c r="ILB78" s="45"/>
      <c r="ILC78" s="45"/>
      <c r="ILD78" s="45"/>
      <c r="ILE78" s="45"/>
      <c r="ILF78" s="45"/>
      <c r="ILG78" s="45"/>
      <c r="ILH78" s="45"/>
      <c r="ILI78" s="45"/>
      <c r="ILJ78" s="45"/>
      <c r="ILK78" s="45"/>
      <c r="ILL78" s="45"/>
      <c r="ILM78" s="45"/>
      <c r="ILN78" s="45"/>
      <c r="ILO78" s="45"/>
      <c r="ILP78" s="45"/>
      <c r="ILQ78" s="45"/>
      <c r="ILR78" s="45"/>
      <c r="ILS78" s="45"/>
      <c r="ILT78" s="45"/>
      <c r="ILU78" s="45"/>
      <c r="ILV78" s="45"/>
      <c r="ILW78" s="45"/>
      <c r="ILX78" s="45"/>
      <c r="ILY78" s="45"/>
      <c r="ILZ78" s="45"/>
      <c r="IMA78" s="45"/>
      <c r="IMB78" s="45"/>
      <c r="IMC78" s="45"/>
      <c r="IMD78" s="45"/>
      <c r="IME78" s="45"/>
      <c r="IMF78" s="45"/>
      <c r="IMG78" s="45"/>
      <c r="IMH78" s="45"/>
      <c r="IMI78" s="45"/>
      <c r="IMJ78" s="45"/>
      <c r="IMK78" s="45"/>
      <c r="IML78" s="45"/>
      <c r="IMM78" s="45"/>
      <c r="IMN78" s="45"/>
      <c r="IMO78" s="45"/>
      <c r="IMP78" s="45"/>
      <c r="IMQ78" s="45"/>
      <c r="IMR78" s="45"/>
      <c r="IMS78" s="45"/>
      <c r="IMT78" s="45"/>
      <c r="IMU78" s="45"/>
      <c r="IMV78" s="45"/>
      <c r="IMW78" s="45"/>
      <c r="IMX78" s="45"/>
      <c r="IMY78" s="45"/>
      <c r="IMZ78" s="45"/>
      <c r="INA78" s="45"/>
      <c r="INB78" s="45"/>
      <c r="INC78" s="45"/>
      <c r="IND78" s="45"/>
      <c r="INE78" s="45"/>
      <c r="INF78" s="45"/>
      <c r="ING78" s="45"/>
      <c r="INH78" s="45"/>
      <c r="INI78" s="45"/>
      <c r="INJ78" s="45"/>
      <c r="INK78" s="45"/>
      <c r="INL78" s="45"/>
      <c r="INM78" s="45"/>
      <c r="INN78" s="45"/>
      <c r="INO78" s="45"/>
      <c r="INP78" s="45"/>
      <c r="INQ78" s="45"/>
      <c r="INR78" s="45"/>
      <c r="INS78" s="45"/>
      <c r="INT78" s="45"/>
      <c r="INU78" s="45"/>
      <c r="INV78" s="45"/>
      <c r="INW78" s="45"/>
      <c r="INX78" s="45"/>
      <c r="INY78" s="45"/>
      <c r="INZ78" s="45"/>
      <c r="IOA78" s="45"/>
      <c r="IOB78" s="45"/>
      <c r="IOC78" s="45"/>
      <c r="IOD78" s="45"/>
      <c r="IOE78" s="45"/>
      <c r="IOF78" s="45"/>
      <c r="IOG78" s="45"/>
      <c r="IOH78" s="45"/>
      <c r="IOI78" s="45"/>
      <c r="IOJ78" s="45"/>
      <c r="IOK78" s="45"/>
      <c r="IOL78" s="45"/>
      <c r="IOM78" s="45"/>
      <c r="ION78" s="45"/>
      <c r="IOO78" s="45"/>
      <c r="IOP78" s="45"/>
      <c r="IOQ78" s="45"/>
      <c r="IOR78" s="45"/>
      <c r="IOS78" s="45"/>
      <c r="IOT78" s="45"/>
      <c r="IOU78" s="45"/>
      <c r="IOV78" s="45"/>
      <c r="IOW78" s="45"/>
      <c r="IOX78" s="45"/>
      <c r="IOY78" s="45"/>
      <c r="IOZ78" s="45"/>
      <c r="IPA78" s="45"/>
      <c r="IPB78" s="45"/>
      <c r="IPC78" s="45"/>
      <c r="IPD78" s="45"/>
      <c r="IPE78" s="45"/>
      <c r="IPF78" s="45"/>
      <c r="IPG78" s="45"/>
      <c r="IPH78" s="45"/>
      <c r="IPI78" s="45"/>
      <c r="IPJ78" s="45"/>
      <c r="IPK78" s="45"/>
      <c r="IPL78" s="45"/>
      <c r="IPM78" s="45"/>
      <c r="IPN78" s="45"/>
      <c r="IPO78" s="45"/>
      <c r="IPP78" s="45"/>
      <c r="IPQ78" s="45"/>
      <c r="IPR78" s="45"/>
      <c r="IPS78" s="45"/>
      <c r="IPT78" s="45"/>
      <c r="IPU78" s="45"/>
      <c r="IPV78" s="45"/>
      <c r="IPW78" s="45"/>
      <c r="IPX78" s="45"/>
      <c r="IPY78" s="45"/>
      <c r="IPZ78" s="45"/>
      <c r="IQA78" s="45"/>
      <c r="IQB78" s="45"/>
      <c r="IQC78" s="45"/>
      <c r="IQD78" s="45"/>
      <c r="IQE78" s="45"/>
      <c r="IQF78" s="45"/>
      <c r="IQG78" s="45"/>
      <c r="IQH78" s="45"/>
      <c r="IQI78" s="45"/>
      <c r="IQJ78" s="45"/>
      <c r="IQK78" s="45"/>
      <c r="IQL78" s="45"/>
      <c r="IQM78" s="45"/>
      <c r="IQN78" s="45"/>
      <c r="IQO78" s="45"/>
      <c r="IQP78" s="45"/>
      <c r="IQQ78" s="45"/>
      <c r="IQR78" s="45"/>
      <c r="IQS78" s="45"/>
      <c r="IQT78" s="45"/>
      <c r="IQU78" s="45"/>
      <c r="IQV78" s="45"/>
      <c r="IQW78" s="45"/>
      <c r="IQX78" s="45"/>
      <c r="IQY78" s="45"/>
      <c r="IQZ78" s="45"/>
      <c r="IRA78" s="45"/>
      <c r="IRB78" s="45"/>
      <c r="IRC78" s="45"/>
      <c r="IRD78" s="45"/>
      <c r="IRE78" s="45"/>
      <c r="IRF78" s="45"/>
      <c r="IRG78" s="45"/>
      <c r="IRH78" s="45"/>
      <c r="IRI78" s="45"/>
      <c r="IRJ78" s="45"/>
      <c r="IRK78" s="45"/>
      <c r="IRL78" s="45"/>
      <c r="IRM78" s="45"/>
      <c r="IRN78" s="45"/>
      <c r="IRO78" s="45"/>
      <c r="IRP78" s="45"/>
      <c r="IRQ78" s="45"/>
      <c r="IRR78" s="45"/>
      <c r="IRS78" s="45"/>
      <c r="IRT78" s="45"/>
      <c r="IRU78" s="45"/>
      <c r="IRV78" s="45"/>
      <c r="IRW78" s="45"/>
      <c r="IRX78" s="45"/>
      <c r="IRY78" s="45"/>
      <c r="IRZ78" s="45"/>
      <c r="ISA78" s="45"/>
      <c r="ISB78" s="45"/>
      <c r="ISC78" s="45"/>
      <c r="ISD78" s="45"/>
      <c r="ISE78" s="45"/>
      <c r="ISF78" s="45"/>
      <c r="ISG78" s="45"/>
      <c r="ISH78" s="45"/>
      <c r="ISI78" s="45"/>
      <c r="ISJ78" s="45"/>
      <c r="ISK78" s="45"/>
      <c r="ISL78" s="45"/>
      <c r="ISM78" s="45"/>
      <c r="ISN78" s="45"/>
      <c r="ISO78" s="45"/>
      <c r="ISP78" s="45"/>
      <c r="ISQ78" s="45"/>
      <c r="ISR78" s="45"/>
      <c r="ISS78" s="45"/>
      <c r="IST78" s="45"/>
      <c r="ISU78" s="45"/>
      <c r="ISV78" s="45"/>
      <c r="ISW78" s="45"/>
      <c r="ISX78" s="45"/>
      <c r="ISY78" s="45"/>
      <c r="ISZ78" s="45"/>
      <c r="ITA78" s="45"/>
      <c r="ITB78" s="45"/>
      <c r="ITC78" s="45"/>
      <c r="ITD78" s="45"/>
      <c r="ITE78" s="45"/>
      <c r="ITF78" s="45"/>
      <c r="ITG78" s="45"/>
      <c r="ITH78" s="45"/>
      <c r="ITI78" s="45"/>
      <c r="ITJ78" s="45"/>
      <c r="ITK78" s="45"/>
      <c r="ITL78" s="45"/>
      <c r="ITM78" s="45"/>
      <c r="ITN78" s="45"/>
      <c r="ITO78" s="45"/>
      <c r="ITP78" s="45"/>
      <c r="ITQ78" s="45"/>
      <c r="ITR78" s="45"/>
      <c r="ITS78" s="45"/>
      <c r="ITT78" s="45"/>
      <c r="ITU78" s="45"/>
      <c r="ITV78" s="45"/>
      <c r="ITW78" s="45"/>
      <c r="ITX78" s="45"/>
      <c r="ITY78" s="45"/>
      <c r="ITZ78" s="45"/>
      <c r="IUA78" s="45"/>
      <c r="IUB78" s="45"/>
      <c r="IUC78" s="45"/>
      <c r="IUD78" s="45"/>
      <c r="IUE78" s="45"/>
      <c r="IUF78" s="45"/>
      <c r="IUG78" s="45"/>
      <c r="IUH78" s="45"/>
      <c r="IUI78" s="45"/>
      <c r="IUJ78" s="45"/>
      <c r="IUK78" s="45"/>
      <c r="IUL78" s="45"/>
      <c r="IUM78" s="45"/>
      <c r="IUN78" s="45"/>
      <c r="IUO78" s="45"/>
      <c r="IUP78" s="45"/>
      <c r="IUQ78" s="45"/>
      <c r="IUR78" s="45"/>
      <c r="IUS78" s="45"/>
      <c r="IUT78" s="45"/>
      <c r="IUU78" s="45"/>
      <c r="IUV78" s="45"/>
      <c r="IUW78" s="45"/>
      <c r="IUX78" s="45"/>
      <c r="IUY78" s="45"/>
      <c r="IUZ78" s="45"/>
      <c r="IVA78" s="45"/>
      <c r="IVB78" s="45"/>
      <c r="IVC78" s="45"/>
      <c r="IVD78" s="45"/>
      <c r="IVE78" s="45"/>
      <c r="IVF78" s="45"/>
      <c r="IVG78" s="45"/>
      <c r="IVH78" s="45"/>
      <c r="IVI78" s="45"/>
      <c r="IVJ78" s="45"/>
      <c r="IVK78" s="45"/>
      <c r="IVL78" s="45"/>
      <c r="IVM78" s="45"/>
      <c r="IVN78" s="45"/>
      <c r="IVO78" s="45"/>
      <c r="IVP78" s="45"/>
      <c r="IVQ78" s="45"/>
      <c r="IVR78" s="45"/>
      <c r="IVS78" s="45"/>
      <c r="IVT78" s="45"/>
      <c r="IVU78" s="45"/>
      <c r="IVV78" s="45"/>
      <c r="IVW78" s="45"/>
      <c r="IVX78" s="45"/>
      <c r="IVY78" s="45"/>
      <c r="IVZ78" s="45"/>
      <c r="IWA78" s="45"/>
      <c r="IWB78" s="45"/>
      <c r="IWC78" s="45"/>
      <c r="IWD78" s="45"/>
      <c r="IWE78" s="45"/>
      <c r="IWF78" s="45"/>
      <c r="IWG78" s="45"/>
      <c r="IWH78" s="45"/>
      <c r="IWI78" s="45"/>
      <c r="IWJ78" s="45"/>
      <c r="IWK78" s="45"/>
      <c r="IWL78" s="45"/>
      <c r="IWM78" s="45"/>
      <c r="IWN78" s="45"/>
      <c r="IWO78" s="45"/>
      <c r="IWP78" s="45"/>
      <c r="IWQ78" s="45"/>
      <c r="IWR78" s="45"/>
      <c r="IWS78" s="45"/>
      <c r="IWT78" s="45"/>
      <c r="IWU78" s="45"/>
      <c r="IWV78" s="45"/>
      <c r="IWW78" s="45"/>
      <c r="IWX78" s="45"/>
      <c r="IWY78" s="45"/>
      <c r="IWZ78" s="45"/>
      <c r="IXA78" s="45"/>
      <c r="IXB78" s="45"/>
      <c r="IXC78" s="45"/>
      <c r="IXD78" s="45"/>
      <c r="IXE78" s="45"/>
      <c r="IXF78" s="45"/>
      <c r="IXG78" s="45"/>
      <c r="IXH78" s="45"/>
      <c r="IXI78" s="45"/>
      <c r="IXJ78" s="45"/>
      <c r="IXK78" s="45"/>
      <c r="IXL78" s="45"/>
      <c r="IXM78" s="45"/>
      <c r="IXN78" s="45"/>
      <c r="IXO78" s="45"/>
      <c r="IXP78" s="45"/>
      <c r="IXQ78" s="45"/>
      <c r="IXR78" s="45"/>
      <c r="IXS78" s="45"/>
      <c r="IXT78" s="45"/>
      <c r="IXU78" s="45"/>
      <c r="IXV78" s="45"/>
      <c r="IXW78" s="45"/>
      <c r="IXX78" s="45"/>
      <c r="IXY78" s="45"/>
      <c r="IXZ78" s="45"/>
      <c r="IYA78" s="45"/>
      <c r="IYB78" s="45"/>
      <c r="IYC78" s="45"/>
      <c r="IYD78" s="45"/>
      <c r="IYE78" s="45"/>
      <c r="IYF78" s="45"/>
      <c r="IYG78" s="45"/>
      <c r="IYH78" s="45"/>
      <c r="IYI78" s="45"/>
      <c r="IYJ78" s="45"/>
      <c r="IYK78" s="45"/>
      <c r="IYL78" s="45"/>
      <c r="IYM78" s="45"/>
      <c r="IYN78" s="45"/>
      <c r="IYO78" s="45"/>
      <c r="IYP78" s="45"/>
      <c r="IYQ78" s="45"/>
      <c r="IYR78" s="45"/>
      <c r="IYS78" s="45"/>
      <c r="IYT78" s="45"/>
      <c r="IYU78" s="45"/>
      <c r="IYV78" s="45"/>
      <c r="IYW78" s="45"/>
      <c r="IYX78" s="45"/>
      <c r="IYY78" s="45"/>
      <c r="IYZ78" s="45"/>
      <c r="IZA78" s="45"/>
      <c r="IZB78" s="45"/>
      <c r="IZC78" s="45"/>
      <c r="IZD78" s="45"/>
      <c r="IZE78" s="45"/>
      <c r="IZF78" s="45"/>
      <c r="IZG78" s="45"/>
      <c r="IZH78" s="45"/>
      <c r="IZI78" s="45"/>
      <c r="IZJ78" s="45"/>
      <c r="IZK78" s="45"/>
      <c r="IZL78" s="45"/>
      <c r="IZM78" s="45"/>
      <c r="IZN78" s="45"/>
      <c r="IZO78" s="45"/>
      <c r="IZP78" s="45"/>
      <c r="IZQ78" s="45"/>
      <c r="IZR78" s="45"/>
      <c r="IZS78" s="45"/>
      <c r="IZT78" s="45"/>
      <c r="IZU78" s="45"/>
      <c r="IZV78" s="45"/>
      <c r="IZW78" s="45"/>
      <c r="IZX78" s="45"/>
      <c r="IZY78" s="45"/>
      <c r="IZZ78" s="45"/>
      <c r="JAA78" s="45"/>
      <c r="JAB78" s="45"/>
      <c r="JAC78" s="45"/>
      <c r="JAD78" s="45"/>
      <c r="JAE78" s="45"/>
      <c r="JAF78" s="45"/>
      <c r="JAG78" s="45"/>
      <c r="JAH78" s="45"/>
      <c r="JAI78" s="45"/>
      <c r="JAJ78" s="45"/>
      <c r="JAK78" s="45"/>
      <c r="JAL78" s="45"/>
      <c r="JAM78" s="45"/>
      <c r="JAN78" s="45"/>
      <c r="JAO78" s="45"/>
      <c r="JAP78" s="45"/>
      <c r="JAQ78" s="45"/>
      <c r="JAR78" s="45"/>
      <c r="JAS78" s="45"/>
      <c r="JAT78" s="45"/>
      <c r="JAU78" s="45"/>
      <c r="JAV78" s="45"/>
      <c r="JAW78" s="45"/>
      <c r="JAX78" s="45"/>
      <c r="JAY78" s="45"/>
      <c r="JAZ78" s="45"/>
      <c r="JBA78" s="45"/>
      <c r="JBB78" s="45"/>
      <c r="JBC78" s="45"/>
      <c r="JBD78" s="45"/>
      <c r="JBE78" s="45"/>
      <c r="JBF78" s="45"/>
      <c r="JBG78" s="45"/>
      <c r="JBH78" s="45"/>
      <c r="JBI78" s="45"/>
      <c r="JBJ78" s="45"/>
      <c r="JBK78" s="45"/>
      <c r="JBL78" s="45"/>
      <c r="JBM78" s="45"/>
      <c r="JBN78" s="45"/>
      <c r="JBO78" s="45"/>
      <c r="JBP78" s="45"/>
      <c r="JBQ78" s="45"/>
      <c r="JBR78" s="45"/>
      <c r="JBS78" s="45"/>
      <c r="JBT78" s="45"/>
      <c r="JBU78" s="45"/>
      <c r="JBV78" s="45"/>
      <c r="JBW78" s="45"/>
      <c r="JBX78" s="45"/>
      <c r="JBY78" s="45"/>
      <c r="JBZ78" s="45"/>
      <c r="JCA78" s="45"/>
      <c r="JCB78" s="45"/>
      <c r="JCC78" s="45"/>
      <c r="JCD78" s="45"/>
      <c r="JCE78" s="45"/>
      <c r="JCF78" s="45"/>
      <c r="JCG78" s="45"/>
      <c r="JCH78" s="45"/>
      <c r="JCI78" s="45"/>
      <c r="JCJ78" s="45"/>
      <c r="JCK78" s="45"/>
      <c r="JCL78" s="45"/>
      <c r="JCM78" s="45"/>
      <c r="JCN78" s="45"/>
      <c r="JCO78" s="45"/>
      <c r="JCP78" s="45"/>
      <c r="JCQ78" s="45"/>
      <c r="JCR78" s="45"/>
      <c r="JCS78" s="45"/>
      <c r="JCT78" s="45"/>
      <c r="JCU78" s="45"/>
      <c r="JCV78" s="45"/>
      <c r="JCW78" s="45"/>
      <c r="JCX78" s="45"/>
      <c r="JCY78" s="45"/>
      <c r="JCZ78" s="45"/>
      <c r="JDA78" s="45"/>
      <c r="JDB78" s="45"/>
      <c r="JDC78" s="45"/>
      <c r="JDD78" s="45"/>
      <c r="JDE78" s="45"/>
      <c r="JDF78" s="45"/>
      <c r="JDG78" s="45"/>
      <c r="JDH78" s="45"/>
      <c r="JDI78" s="45"/>
      <c r="JDJ78" s="45"/>
      <c r="JDK78" s="45"/>
      <c r="JDL78" s="45"/>
      <c r="JDM78" s="45"/>
      <c r="JDN78" s="45"/>
      <c r="JDO78" s="45"/>
      <c r="JDP78" s="45"/>
      <c r="JDQ78" s="45"/>
      <c r="JDR78" s="45"/>
      <c r="JDS78" s="45"/>
      <c r="JDT78" s="45"/>
      <c r="JDU78" s="45"/>
      <c r="JDV78" s="45"/>
      <c r="JDW78" s="45"/>
      <c r="JDX78" s="45"/>
      <c r="JDY78" s="45"/>
      <c r="JDZ78" s="45"/>
      <c r="JEA78" s="45"/>
      <c r="JEB78" s="45"/>
      <c r="JEC78" s="45"/>
      <c r="JED78" s="45"/>
      <c r="JEE78" s="45"/>
      <c r="JEF78" s="45"/>
      <c r="JEG78" s="45"/>
      <c r="JEH78" s="45"/>
      <c r="JEI78" s="45"/>
      <c r="JEJ78" s="45"/>
      <c r="JEK78" s="45"/>
      <c r="JEL78" s="45"/>
      <c r="JEM78" s="45"/>
      <c r="JEN78" s="45"/>
      <c r="JEO78" s="45"/>
      <c r="JEP78" s="45"/>
      <c r="JEQ78" s="45"/>
      <c r="JER78" s="45"/>
      <c r="JES78" s="45"/>
      <c r="JET78" s="45"/>
      <c r="JEU78" s="45"/>
      <c r="JEV78" s="45"/>
      <c r="JEW78" s="45"/>
      <c r="JEX78" s="45"/>
      <c r="JEY78" s="45"/>
      <c r="JEZ78" s="45"/>
      <c r="JFA78" s="45"/>
      <c r="JFB78" s="45"/>
      <c r="JFC78" s="45"/>
      <c r="JFD78" s="45"/>
      <c r="JFE78" s="45"/>
      <c r="JFF78" s="45"/>
      <c r="JFG78" s="45"/>
      <c r="JFH78" s="45"/>
      <c r="JFI78" s="45"/>
      <c r="JFJ78" s="45"/>
      <c r="JFK78" s="45"/>
      <c r="JFL78" s="45"/>
      <c r="JFM78" s="45"/>
      <c r="JFN78" s="45"/>
      <c r="JFO78" s="45"/>
      <c r="JFP78" s="45"/>
      <c r="JFQ78" s="45"/>
      <c r="JFR78" s="45"/>
      <c r="JFS78" s="45"/>
      <c r="JFT78" s="45"/>
      <c r="JFU78" s="45"/>
      <c r="JFV78" s="45"/>
      <c r="JFW78" s="45"/>
      <c r="JFX78" s="45"/>
      <c r="JFY78" s="45"/>
      <c r="JFZ78" s="45"/>
      <c r="JGA78" s="45"/>
      <c r="JGB78" s="45"/>
      <c r="JGC78" s="45"/>
      <c r="JGD78" s="45"/>
      <c r="JGE78" s="45"/>
      <c r="JGF78" s="45"/>
      <c r="JGG78" s="45"/>
      <c r="JGH78" s="45"/>
      <c r="JGI78" s="45"/>
      <c r="JGJ78" s="45"/>
      <c r="JGK78" s="45"/>
      <c r="JGL78" s="45"/>
      <c r="JGM78" s="45"/>
      <c r="JGN78" s="45"/>
      <c r="JGO78" s="45"/>
      <c r="JGP78" s="45"/>
      <c r="JGQ78" s="45"/>
      <c r="JGR78" s="45"/>
      <c r="JGS78" s="45"/>
      <c r="JGT78" s="45"/>
      <c r="JGU78" s="45"/>
      <c r="JGV78" s="45"/>
      <c r="JGW78" s="45"/>
      <c r="JGX78" s="45"/>
      <c r="JGY78" s="45"/>
      <c r="JGZ78" s="45"/>
      <c r="JHA78" s="45"/>
      <c r="JHB78" s="45"/>
      <c r="JHC78" s="45"/>
      <c r="JHD78" s="45"/>
      <c r="JHE78" s="45"/>
      <c r="JHF78" s="45"/>
      <c r="JHG78" s="45"/>
      <c r="JHH78" s="45"/>
      <c r="JHI78" s="45"/>
      <c r="JHJ78" s="45"/>
      <c r="JHK78" s="45"/>
      <c r="JHL78" s="45"/>
      <c r="JHM78" s="45"/>
      <c r="JHN78" s="45"/>
      <c r="JHO78" s="45"/>
      <c r="JHP78" s="45"/>
      <c r="JHQ78" s="45"/>
      <c r="JHR78" s="45"/>
      <c r="JHS78" s="45"/>
      <c r="JHT78" s="45"/>
      <c r="JHU78" s="45"/>
      <c r="JHV78" s="45"/>
      <c r="JHW78" s="45"/>
      <c r="JHX78" s="45"/>
      <c r="JHY78" s="45"/>
      <c r="JHZ78" s="45"/>
      <c r="JIA78" s="45"/>
      <c r="JIB78" s="45"/>
      <c r="JIC78" s="45"/>
      <c r="JID78" s="45"/>
      <c r="JIE78" s="45"/>
      <c r="JIF78" s="45"/>
      <c r="JIG78" s="45"/>
      <c r="JIH78" s="45"/>
      <c r="JII78" s="45"/>
      <c r="JIJ78" s="45"/>
      <c r="JIK78" s="45"/>
      <c r="JIL78" s="45"/>
      <c r="JIM78" s="45"/>
      <c r="JIN78" s="45"/>
      <c r="JIO78" s="45"/>
      <c r="JIP78" s="45"/>
      <c r="JIQ78" s="45"/>
      <c r="JIR78" s="45"/>
      <c r="JIS78" s="45"/>
      <c r="JIT78" s="45"/>
      <c r="JIU78" s="45"/>
      <c r="JIV78" s="45"/>
      <c r="JIW78" s="45"/>
      <c r="JIX78" s="45"/>
      <c r="JIY78" s="45"/>
      <c r="JIZ78" s="45"/>
      <c r="JJA78" s="45"/>
      <c r="JJB78" s="45"/>
      <c r="JJC78" s="45"/>
      <c r="JJD78" s="45"/>
      <c r="JJE78" s="45"/>
      <c r="JJF78" s="45"/>
      <c r="JJG78" s="45"/>
      <c r="JJH78" s="45"/>
      <c r="JJI78" s="45"/>
      <c r="JJJ78" s="45"/>
      <c r="JJK78" s="45"/>
      <c r="JJL78" s="45"/>
      <c r="JJM78" s="45"/>
      <c r="JJN78" s="45"/>
      <c r="JJO78" s="45"/>
      <c r="JJP78" s="45"/>
      <c r="JJQ78" s="45"/>
      <c r="JJR78" s="45"/>
      <c r="JJS78" s="45"/>
      <c r="JJT78" s="45"/>
      <c r="JJU78" s="45"/>
      <c r="JJV78" s="45"/>
      <c r="JJW78" s="45"/>
      <c r="JJX78" s="45"/>
      <c r="JJY78" s="45"/>
      <c r="JJZ78" s="45"/>
      <c r="JKA78" s="45"/>
      <c r="JKB78" s="45"/>
      <c r="JKC78" s="45"/>
      <c r="JKD78" s="45"/>
      <c r="JKE78" s="45"/>
      <c r="JKF78" s="45"/>
      <c r="JKG78" s="45"/>
      <c r="JKH78" s="45"/>
      <c r="JKI78" s="45"/>
      <c r="JKJ78" s="45"/>
      <c r="JKK78" s="45"/>
      <c r="JKL78" s="45"/>
      <c r="JKM78" s="45"/>
      <c r="JKN78" s="45"/>
      <c r="JKO78" s="45"/>
      <c r="JKP78" s="45"/>
      <c r="JKQ78" s="45"/>
      <c r="JKR78" s="45"/>
      <c r="JKS78" s="45"/>
      <c r="JKT78" s="45"/>
      <c r="JKU78" s="45"/>
      <c r="JKV78" s="45"/>
      <c r="JKW78" s="45"/>
      <c r="JKX78" s="45"/>
      <c r="JKY78" s="45"/>
      <c r="JKZ78" s="45"/>
      <c r="JLA78" s="45"/>
      <c r="JLB78" s="45"/>
      <c r="JLC78" s="45"/>
      <c r="JLD78" s="45"/>
      <c r="JLE78" s="45"/>
      <c r="JLF78" s="45"/>
      <c r="JLG78" s="45"/>
      <c r="JLH78" s="45"/>
      <c r="JLI78" s="45"/>
      <c r="JLJ78" s="45"/>
      <c r="JLK78" s="45"/>
      <c r="JLL78" s="45"/>
      <c r="JLM78" s="45"/>
      <c r="JLN78" s="45"/>
      <c r="JLO78" s="45"/>
      <c r="JLP78" s="45"/>
      <c r="JLQ78" s="45"/>
      <c r="JLR78" s="45"/>
      <c r="JLS78" s="45"/>
      <c r="JLT78" s="45"/>
      <c r="JLU78" s="45"/>
      <c r="JLV78" s="45"/>
      <c r="JLW78" s="45"/>
      <c r="JLX78" s="45"/>
      <c r="JLY78" s="45"/>
      <c r="JLZ78" s="45"/>
      <c r="JMA78" s="45"/>
      <c r="JMB78" s="45"/>
      <c r="JMC78" s="45"/>
      <c r="JMD78" s="45"/>
      <c r="JME78" s="45"/>
      <c r="JMF78" s="45"/>
      <c r="JMG78" s="45"/>
      <c r="JMH78" s="45"/>
      <c r="JMI78" s="45"/>
      <c r="JMJ78" s="45"/>
      <c r="JMK78" s="45"/>
      <c r="JML78" s="45"/>
      <c r="JMM78" s="45"/>
      <c r="JMN78" s="45"/>
      <c r="JMO78" s="45"/>
      <c r="JMP78" s="45"/>
      <c r="JMQ78" s="45"/>
      <c r="JMR78" s="45"/>
      <c r="JMS78" s="45"/>
      <c r="JMT78" s="45"/>
      <c r="JMU78" s="45"/>
      <c r="JMV78" s="45"/>
      <c r="JMW78" s="45"/>
      <c r="JMX78" s="45"/>
      <c r="JMY78" s="45"/>
      <c r="JMZ78" s="45"/>
      <c r="JNA78" s="45"/>
      <c r="JNB78" s="45"/>
      <c r="JNC78" s="45"/>
      <c r="JND78" s="45"/>
      <c r="JNE78" s="45"/>
      <c r="JNF78" s="45"/>
      <c r="JNG78" s="45"/>
      <c r="JNH78" s="45"/>
      <c r="JNI78" s="45"/>
      <c r="JNJ78" s="45"/>
      <c r="JNK78" s="45"/>
      <c r="JNL78" s="45"/>
      <c r="JNM78" s="45"/>
      <c r="JNN78" s="45"/>
      <c r="JNO78" s="45"/>
      <c r="JNP78" s="45"/>
      <c r="JNQ78" s="45"/>
      <c r="JNR78" s="45"/>
      <c r="JNS78" s="45"/>
      <c r="JNT78" s="45"/>
      <c r="JNU78" s="45"/>
      <c r="JNV78" s="45"/>
      <c r="JNW78" s="45"/>
      <c r="JNX78" s="45"/>
      <c r="JNY78" s="45"/>
      <c r="JNZ78" s="45"/>
      <c r="JOA78" s="45"/>
      <c r="JOB78" s="45"/>
      <c r="JOC78" s="45"/>
      <c r="JOD78" s="45"/>
      <c r="JOE78" s="45"/>
      <c r="JOF78" s="45"/>
      <c r="JOG78" s="45"/>
      <c r="JOH78" s="45"/>
      <c r="JOI78" s="45"/>
      <c r="JOJ78" s="45"/>
      <c r="JOK78" s="45"/>
      <c r="JOL78" s="45"/>
      <c r="JOM78" s="45"/>
      <c r="JON78" s="45"/>
      <c r="JOO78" s="45"/>
      <c r="JOP78" s="45"/>
      <c r="JOQ78" s="45"/>
      <c r="JOR78" s="45"/>
      <c r="JOS78" s="45"/>
      <c r="JOT78" s="45"/>
      <c r="JOU78" s="45"/>
      <c r="JOV78" s="45"/>
      <c r="JOW78" s="45"/>
      <c r="JOX78" s="45"/>
      <c r="JOY78" s="45"/>
      <c r="JOZ78" s="45"/>
      <c r="JPA78" s="45"/>
      <c r="JPB78" s="45"/>
      <c r="JPC78" s="45"/>
      <c r="JPD78" s="45"/>
      <c r="JPE78" s="45"/>
      <c r="JPF78" s="45"/>
      <c r="JPG78" s="45"/>
      <c r="JPH78" s="45"/>
      <c r="JPI78" s="45"/>
      <c r="JPJ78" s="45"/>
      <c r="JPK78" s="45"/>
      <c r="JPL78" s="45"/>
      <c r="JPM78" s="45"/>
      <c r="JPN78" s="45"/>
      <c r="JPO78" s="45"/>
      <c r="JPP78" s="45"/>
      <c r="JPQ78" s="45"/>
      <c r="JPR78" s="45"/>
      <c r="JPS78" s="45"/>
      <c r="JPT78" s="45"/>
      <c r="JPU78" s="45"/>
      <c r="JPV78" s="45"/>
      <c r="JPW78" s="45"/>
      <c r="JPX78" s="45"/>
      <c r="JPY78" s="45"/>
      <c r="JPZ78" s="45"/>
      <c r="JQA78" s="45"/>
      <c r="JQB78" s="45"/>
      <c r="JQC78" s="45"/>
      <c r="JQD78" s="45"/>
      <c r="JQE78" s="45"/>
      <c r="JQF78" s="45"/>
      <c r="JQG78" s="45"/>
      <c r="JQH78" s="45"/>
      <c r="JQI78" s="45"/>
      <c r="JQJ78" s="45"/>
      <c r="JQK78" s="45"/>
      <c r="JQL78" s="45"/>
      <c r="JQM78" s="45"/>
      <c r="JQN78" s="45"/>
      <c r="JQO78" s="45"/>
      <c r="JQP78" s="45"/>
      <c r="JQQ78" s="45"/>
      <c r="JQR78" s="45"/>
      <c r="JQS78" s="45"/>
      <c r="JQT78" s="45"/>
      <c r="JQU78" s="45"/>
      <c r="JQV78" s="45"/>
      <c r="JQW78" s="45"/>
      <c r="JQX78" s="45"/>
      <c r="JQY78" s="45"/>
      <c r="JQZ78" s="45"/>
      <c r="JRA78" s="45"/>
      <c r="JRB78" s="45"/>
      <c r="JRC78" s="45"/>
      <c r="JRD78" s="45"/>
      <c r="JRE78" s="45"/>
      <c r="JRF78" s="45"/>
      <c r="JRG78" s="45"/>
      <c r="JRH78" s="45"/>
      <c r="JRI78" s="45"/>
      <c r="JRJ78" s="45"/>
      <c r="JRK78" s="45"/>
      <c r="JRL78" s="45"/>
      <c r="JRM78" s="45"/>
      <c r="JRN78" s="45"/>
      <c r="JRO78" s="45"/>
      <c r="JRP78" s="45"/>
      <c r="JRQ78" s="45"/>
      <c r="JRR78" s="45"/>
      <c r="JRS78" s="45"/>
      <c r="JRT78" s="45"/>
      <c r="JRU78" s="45"/>
      <c r="JRV78" s="45"/>
      <c r="JRW78" s="45"/>
      <c r="JRX78" s="45"/>
      <c r="JRY78" s="45"/>
      <c r="JRZ78" s="45"/>
      <c r="JSA78" s="45"/>
      <c r="JSB78" s="45"/>
      <c r="JSC78" s="45"/>
      <c r="JSD78" s="45"/>
      <c r="JSE78" s="45"/>
      <c r="JSF78" s="45"/>
      <c r="JSG78" s="45"/>
      <c r="JSH78" s="45"/>
      <c r="JSI78" s="45"/>
      <c r="JSJ78" s="45"/>
      <c r="JSK78" s="45"/>
      <c r="JSL78" s="45"/>
      <c r="JSM78" s="45"/>
      <c r="JSN78" s="45"/>
      <c r="JSO78" s="45"/>
      <c r="JSP78" s="45"/>
      <c r="JSQ78" s="45"/>
      <c r="JSR78" s="45"/>
      <c r="JSS78" s="45"/>
      <c r="JST78" s="45"/>
      <c r="JSU78" s="45"/>
      <c r="JSV78" s="45"/>
      <c r="JSW78" s="45"/>
      <c r="JSX78" s="45"/>
      <c r="JSY78" s="45"/>
      <c r="JSZ78" s="45"/>
      <c r="JTA78" s="45"/>
      <c r="JTB78" s="45"/>
      <c r="JTC78" s="45"/>
      <c r="JTD78" s="45"/>
      <c r="JTE78" s="45"/>
      <c r="JTF78" s="45"/>
      <c r="JTG78" s="45"/>
      <c r="JTH78" s="45"/>
      <c r="JTI78" s="45"/>
      <c r="JTJ78" s="45"/>
      <c r="JTK78" s="45"/>
      <c r="JTL78" s="45"/>
      <c r="JTM78" s="45"/>
      <c r="JTN78" s="45"/>
      <c r="JTO78" s="45"/>
      <c r="JTP78" s="45"/>
      <c r="JTQ78" s="45"/>
      <c r="JTR78" s="45"/>
      <c r="JTS78" s="45"/>
      <c r="JTT78" s="45"/>
      <c r="JTU78" s="45"/>
      <c r="JTV78" s="45"/>
      <c r="JTW78" s="45"/>
      <c r="JTX78" s="45"/>
      <c r="JTY78" s="45"/>
      <c r="JTZ78" s="45"/>
      <c r="JUA78" s="45"/>
      <c r="JUB78" s="45"/>
      <c r="JUC78" s="45"/>
      <c r="JUD78" s="45"/>
      <c r="JUE78" s="45"/>
      <c r="JUF78" s="45"/>
      <c r="JUG78" s="45"/>
      <c r="JUH78" s="45"/>
      <c r="JUI78" s="45"/>
      <c r="JUJ78" s="45"/>
      <c r="JUK78" s="45"/>
      <c r="JUL78" s="45"/>
      <c r="JUM78" s="45"/>
      <c r="JUN78" s="45"/>
      <c r="JUO78" s="45"/>
      <c r="JUP78" s="45"/>
      <c r="JUQ78" s="45"/>
      <c r="JUR78" s="45"/>
      <c r="JUS78" s="45"/>
      <c r="JUT78" s="45"/>
      <c r="JUU78" s="45"/>
      <c r="JUV78" s="45"/>
      <c r="JUW78" s="45"/>
      <c r="JUX78" s="45"/>
      <c r="JUY78" s="45"/>
      <c r="JUZ78" s="45"/>
      <c r="JVA78" s="45"/>
      <c r="JVB78" s="45"/>
      <c r="JVC78" s="45"/>
      <c r="JVD78" s="45"/>
      <c r="JVE78" s="45"/>
      <c r="JVF78" s="45"/>
      <c r="JVG78" s="45"/>
      <c r="JVH78" s="45"/>
      <c r="JVI78" s="45"/>
      <c r="JVJ78" s="45"/>
      <c r="JVK78" s="45"/>
      <c r="JVL78" s="45"/>
      <c r="JVM78" s="45"/>
      <c r="JVN78" s="45"/>
      <c r="JVO78" s="45"/>
      <c r="JVP78" s="45"/>
      <c r="JVQ78" s="45"/>
      <c r="JVR78" s="45"/>
      <c r="JVS78" s="45"/>
      <c r="JVT78" s="45"/>
      <c r="JVU78" s="45"/>
      <c r="JVV78" s="45"/>
      <c r="JVW78" s="45"/>
      <c r="JVX78" s="45"/>
      <c r="JVY78" s="45"/>
      <c r="JVZ78" s="45"/>
      <c r="JWA78" s="45"/>
      <c r="JWB78" s="45"/>
      <c r="JWC78" s="45"/>
      <c r="JWD78" s="45"/>
      <c r="JWE78" s="45"/>
      <c r="JWF78" s="45"/>
      <c r="JWG78" s="45"/>
      <c r="JWH78" s="45"/>
      <c r="JWI78" s="45"/>
      <c r="JWJ78" s="45"/>
      <c r="JWK78" s="45"/>
      <c r="JWL78" s="45"/>
      <c r="JWM78" s="45"/>
      <c r="JWN78" s="45"/>
      <c r="JWO78" s="45"/>
      <c r="JWP78" s="45"/>
      <c r="JWQ78" s="45"/>
      <c r="JWR78" s="45"/>
      <c r="JWS78" s="45"/>
      <c r="JWT78" s="45"/>
      <c r="JWU78" s="45"/>
      <c r="JWV78" s="45"/>
      <c r="JWW78" s="45"/>
      <c r="JWX78" s="45"/>
      <c r="JWY78" s="45"/>
      <c r="JWZ78" s="45"/>
      <c r="JXA78" s="45"/>
      <c r="JXB78" s="45"/>
      <c r="JXC78" s="45"/>
      <c r="JXD78" s="45"/>
      <c r="JXE78" s="45"/>
      <c r="JXF78" s="45"/>
      <c r="JXG78" s="45"/>
      <c r="JXH78" s="45"/>
      <c r="JXI78" s="45"/>
      <c r="JXJ78" s="45"/>
      <c r="JXK78" s="45"/>
      <c r="JXL78" s="45"/>
      <c r="JXM78" s="45"/>
      <c r="JXN78" s="45"/>
      <c r="JXO78" s="45"/>
      <c r="JXP78" s="45"/>
      <c r="JXQ78" s="45"/>
      <c r="JXR78" s="45"/>
      <c r="JXS78" s="45"/>
      <c r="JXT78" s="45"/>
      <c r="JXU78" s="45"/>
      <c r="JXV78" s="45"/>
      <c r="JXW78" s="45"/>
      <c r="JXX78" s="45"/>
      <c r="JXY78" s="45"/>
      <c r="JXZ78" s="45"/>
      <c r="JYA78" s="45"/>
      <c r="JYB78" s="45"/>
      <c r="JYC78" s="45"/>
      <c r="JYD78" s="45"/>
      <c r="JYE78" s="45"/>
      <c r="JYF78" s="45"/>
      <c r="JYG78" s="45"/>
      <c r="JYH78" s="45"/>
      <c r="JYI78" s="45"/>
      <c r="JYJ78" s="45"/>
      <c r="JYK78" s="45"/>
      <c r="JYL78" s="45"/>
      <c r="JYM78" s="45"/>
      <c r="JYN78" s="45"/>
      <c r="JYO78" s="45"/>
      <c r="JYP78" s="45"/>
      <c r="JYQ78" s="45"/>
      <c r="JYR78" s="45"/>
      <c r="JYS78" s="45"/>
      <c r="JYT78" s="45"/>
      <c r="JYU78" s="45"/>
      <c r="JYV78" s="45"/>
      <c r="JYW78" s="45"/>
      <c r="JYX78" s="45"/>
      <c r="JYY78" s="45"/>
      <c r="JYZ78" s="45"/>
      <c r="JZA78" s="45"/>
      <c r="JZB78" s="45"/>
      <c r="JZC78" s="45"/>
      <c r="JZD78" s="45"/>
      <c r="JZE78" s="45"/>
      <c r="JZF78" s="45"/>
      <c r="JZG78" s="45"/>
      <c r="JZH78" s="45"/>
      <c r="JZI78" s="45"/>
      <c r="JZJ78" s="45"/>
      <c r="JZK78" s="45"/>
      <c r="JZL78" s="45"/>
      <c r="JZM78" s="45"/>
      <c r="JZN78" s="45"/>
      <c r="JZO78" s="45"/>
      <c r="JZP78" s="45"/>
      <c r="JZQ78" s="45"/>
      <c r="JZR78" s="45"/>
      <c r="JZS78" s="45"/>
      <c r="JZT78" s="45"/>
      <c r="JZU78" s="45"/>
      <c r="JZV78" s="45"/>
      <c r="JZW78" s="45"/>
      <c r="JZX78" s="45"/>
      <c r="JZY78" s="45"/>
      <c r="JZZ78" s="45"/>
      <c r="KAA78" s="45"/>
      <c r="KAB78" s="45"/>
      <c r="KAC78" s="45"/>
      <c r="KAD78" s="45"/>
      <c r="KAE78" s="45"/>
      <c r="KAF78" s="45"/>
      <c r="KAG78" s="45"/>
      <c r="KAH78" s="45"/>
      <c r="KAI78" s="45"/>
      <c r="KAJ78" s="45"/>
      <c r="KAK78" s="45"/>
      <c r="KAL78" s="45"/>
      <c r="KAM78" s="45"/>
      <c r="KAN78" s="45"/>
      <c r="KAO78" s="45"/>
      <c r="KAP78" s="45"/>
      <c r="KAQ78" s="45"/>
      <c r="KAR78" s="45"/>
      <c r="KAS78" s="45"/>
      <c r="KAT78" s="45"/>
      <c r="KAU78" s="45"/>
      <c r="KAV78" s="45"/>
      <c r="KAW78" s="45"/>
      <c r="KAX78" s="45"/>
      <c r="KAY78" s="45"/>
      <c r="KAZ78" s="45"/>
      <c r="KBA78" s="45"/>
      <c r="KBB78" s="45"/>
      <c r="KBC78" s="45"/>
      <c r="KBD78" s="45"/>
      <c r="KBE78" s="45"/>
      <c r="KBF78" s="45"/>
      <c r="KBG78" s="45"/>
      <c r="KBH78" s="45"/>
      <c r="KBI78" s="45"/>
      <c r="KBJ78" s="45"/>
      <c r="KBK78" s="45"/>
      <c r="KBL78" s="45"/>
      <c r="KBM78" s="45"/>
      <c r="KBN78" s="45"/>
      <c r="KBO78" s="45"/>
      <c r="KBP78" s="45"/>
      <c r="KBQ78" s="45"/>
      <c r="KBR78" s="45"/>
      <c r="KBS78" s="45"/>
      <c r="KBT78" s="45"/>
      <c r="KBU78" s="45"/>
      <c r="KBV78" s="45"/>
      <c r="KBW78" s="45"/>
      <c r="KBX78" s="45"/>
      <c r="KBY78" s="45"/>
      <c r="KBZ78" s="45"/>
      <c r="KCA78" s="45"/>
      <c r="KCB78" s="45"/>
      <c r="KCC78" s="45"/>
      <c r="KCD78" s="45"/>
      <c r="KCE78" s="45"/>
      <c r="KCF78" s="45"/>
      <c r="KCG78" s="45"/>
      <c r="KCH78" s="45"/>
      <c r="KCI78" s="45"/>
      <c r="KCJ78" s="45"/>
      <c r="KCK78" s="45"/>
      <c r="KCL78" s="45"/>
      <c r="KCM78" s="45"/>
      <c r="KCN78" s="45"/>
      <c r="KCO78" s="45"/>
      <c r="KCP78" s="45"/>
      <c r="KCQ78" s="45"/>
      <c r="KCR78" s="45"/>
      <c r="KCS78" s="45"/>
      <c r="KCT78" s="45"/>
      <c r="KCU78" s="45"/>
      <c r="KCV78" s="45"/>
      <c r="KCW78" s="45"/>
      <c r="KCX78" s="45"/>
      <c r="KCY78" s="45"/>
      <c r="KCZ78" s="45"/>
      <c r="KDA78" s="45"/>
      <c r="KDB78" s="45"/>
      <c r="KDC78" s="45"/>
      <c r="KDD78" s="45"/>
      <c r="KDE78" s="45"/>
      <c r="KDF78" s="45"/>
      <c r="KDG78" s="45"/>
      <c r="KDH78" s="45"/>
      <c r="KDI78" s="45"/>
      <c r="KDJ78" s="45"/>
      <c r="KDK78" s="45"/>
      <c r="KDL78" s="45"/>
      <c r="KDM78" s="45"/>
      <c r="KDN78" s="45"/>
      <c r="KDO78" s="45"/>
      <c r="KDP78" s="45"/>
      <c r="KDQ78" s="45"/>
      <c r="KDR78" s="45"/>
      <c r="KDS78" s="45"/>
      <c r="KDT78" s="45"/>
      <c r="KDU78" s="45"/>
      <c r="KDV78" s="45"/>
      <c r="KDW78" s="45"/>
      <c r="KDX78" s="45"/>
      <c r="KDY78" s="45"/>
      <c r="KDZ78" s="45"/>
      <c r="KEA78" s="45"/>
      <c r="KEB78" s="45"/>
      <c r="KEC78" s="45"/>
      <c r="KED78" s="45"/>
      <c r="KEE78" s="45"/>
      <c r="KEF78" s="45"/>
      <c r="KEG78" s="45"/>
      <c r="KEH78" s="45"/>
      <c r="KEI78" s="45"/>
      <c r="KEJ78" s="45"/>
      <c r="KEK78" s="45"/>
      <c r="KEL78" s="45"/>
      <c r="KEM78" s="45"/>
      <c r="KEN78" s="45"/>
      <c r="KEO78" s="45"/>
      <c r="KEP78" s="45"/>
      <c r="KEQ78" s="45"/>
      <c r="KER78" s="45"/>
      <c r="KES78" s="45"/>
      <c r="KET78" s="45"/>
      <c r="KEU78" s="45"/>
      <c r="KEV78" s="45"/>
      <c r="KEW78" s="45"/>
      <c r="KEX78" s="45"/>
      <c r="KEY78" s="45"/>
      <c r="KEZ78" s="45"/>
      <c r="KFA78" s="45"/>
      <c r="KFB78" s="45"/>
      <c r="KFC78" s="45"/>
      <c r="KFD78" s="45"/>
      <c r="KFE78" s="45"/>
      <c r="KFF78" s="45"/>
      <c r="KFG78" s="45"/>
      <c r="KFH78" s="45"/>
      <c r="KFI78" s="45"/>
      <c r="KFJ78" s="45"/>
      <c r="KFK78" s="45"/>
      <c r="KFL78" s="45"/>
      <c r="KFM78" s="45"/>
      <c r="KFN78" s="45"/>
      <c r="KFO78" s="45"/>
      <c r="KFP78" s="45"/>
      <c r="KFQ78" s="45"/>
      <c r="KFR78" s="45"/>
      <c r="KFS78" s="45"/>
      <c r="KFT78" s="45"/>
      <c r="KFU78" s="45"/>
      <c r="KFV78" s="45"/>
      <c r="KFW78" s="45"/>
      <c r="KFX78" s="45"/>
      <c r="KFY78" s="45"/>
      <c r="KFZ78" s="45"/>
      <c r="KGA78" s="45"/>
      <c r="KGB78" s="45"/>
      <c r="KGC78" s="45"/>
      <c r="KGD78" s="45"/>
      <c r="KGE78" s="45"/>
      <c r="KGF78" s="45"/>
      <c r="KGG78" s="45"/>
      <c r="KGH78" s="45"/>
      <c r="KGI78" s="45"/>
      <c r="KGJ78" s="45"/>
      <c r="KGK78" s="45"/>
      <c r="KGL78" s="45"/>
      <c r="KGM78" s="45"/>
      <c r="KGN78" s="45"/>
      <c r="KGO78" s="45"/>
      <c r="KGP78" s="45"/>
      <c r="KGQ78" s="45"/>
      <c r="KGR78" s="45"/>
      <c r="KGS78" s="45"/>
      <c r="KGT78" s="45"/>
      <c r="KGU78" s="45"/>
      <c r="KGV78" s="45"/>
      <c r="KGW78" s="45"/>
      <c r="KGX78" s="45"/>
      <c r="KGY78" s="45"/>
      <c r="KGZ78" s="45"/>
      <c r="KHA78" s="45"/>
      <c r="KHB78" s="45"/>
      <c r="KHC78" s="45"/>
      <c r="KHD78" s="45"/>
      <c r="KHE78" s="45"/>
      <c r="KHF78" s="45"/>
      <c r="KHG78" s="45"/>
      <c r="KHH78" s="45"/>
      <c r="KHI78" s="45"/>
      <c r="KHJ78" s="45"/>
      <c r="KHK78" s="45"/>
      <c r="KHL78" s="45"/>
      <c r="KHM78" s="45"/>
      <c r="KHN78" s="45"/>
      <c r="KHO78" s="45"/>
      <c r="KHP78" s="45"/>
      <c r="KHQ78" s="45"/>
      <c r="KHR78" s="45"/>
      <c r="KHS78" s="45"/>
      <c r="KHT78" s="45"/>
      <c r="KHU78" s="45"/>
      <c r="KHV78" s="45"/>
      <c r="KHW78" s="45"/>
      <c r="KHX78" s="45"/>
      <c r="KHY78" s="45"/>
      <c r="KHZ78" s="45"/>
      <c r="KIA78" s="45"/>
      <c r="KIB78" s="45"/>
      <c r="KIC78" s="45"/>
      <c r="KID78" s="45"/>
      <c r="KIE78" s="45"/>
      <c r="KIF78" s="45"/>
      <c r="KIG78" s="45"/>
      <c r="KIH78" s="45"/>
      <c r="KII78" s="45"/>
      <c r="KIJ78" s="45"/>
      <c r="KIK78" s="45"/>
      <c r="KIL78" s="45"/>
      <c r="KIM78" s="45"/>
      <c r="KIN78" s="45"/>
      <c r="KIO78" s="45"/>
      <c r="KIP78" s="45"/>
      <c r="KIQ78" s="45"/>
      <c r="KIR78" s="45"/>
      <c r="KIS78" s="45"/>
      <c r="KIT78" s="45"/>
      <c r="KIU78" s="45"/>
      <c r="KIV78" s="45"/>
      <c r="KIW78" s="45"/>
      <c r="KIX78" s="45"/>
      <c r="KIY78" s="45"/>
      <c r="KIZ78" s="45"/>
      <c r="KJA78" s="45"/>
      <c r="KJB78" s="45"/>
      <c r="KJC78" s="45"/>
      <c r="KJD78" s="45"/>
      <c r="KJE78" s="45"/>
      <c r="KJF78" s="45"/>
      <c r="KJG78" s="45"/>
      <c r="KJH78" s="45"/>
      <c r="KJI78" s="45"/>
      <c r="KJJ78" s="45"/>
      <c r="KJK78" s="45"/>
      <c r="KJL78" s="45"/>
      <c r="KJM78" s="45"/>
      <c r="KJN78" s="45"/>
      <c r="KJO78" s="45"/>
      <c r="KJP78" s="45"/>
      <c r="KJQ78" s="45"/>
      <c r="KJR78" s="45"/>
      <c r="KJS78" s="45"/>
      <c r="KJT78" s="45"/>
      <c r="KJU78" s="45"/>
      <c r="KJV78" s="45"/>
      <c r="KJW78" s="45"/>
      <c r="KJX78" s="45"/>
      <c r="KJY78" s="45"/>
      <c r="KJZ78" s="45"/>
      <c r="KKA78" s="45"/>
      <c r="KKB78" s="45"/>
      <c r="KKC78" s="45"/>
      <c r="KKD78" s="45"/>
      <c r="KKE78" s="45"/>
      <c r="KKF78" s="45"/>
      <c r="KKG78" s="45"/>
      <c r="KKH78" s="45"/>
      <c r="KKI78" s="45"/>
      <c r="KKJ78" s="45"/>
      <c r="KKK78" s="45"/>
      <c r="KKL78" s="45"/>
      <c r="KKM78" s="45"/>
      <c r="KKN78" s="45"/>
      <c r="KKO78" s="45"/>
      <c r="KKP78" s="45"/>
      <c r="KKQ78" s="45"/>
      <c r="KKR78" s="45"/>
      <c r="KKS78" s="45"/>
      <c r="KKT78" s="45"/>
      <c r="KKU78" s="45"/>
      <c r="KKV78" s="45"/>
      <c r="KKW78" s="45"/>
      <c r="KKX78" s="45"/>
      <c r="KKY78" s="45"/>
      <c r="KKZ78" s="45"/>
      <c r="KLA78" s="45"/>
      <c r="KLB78" s="45"/>
      <c r="KLC78" s="45"/>
      <c r="KLD78" s="45"/>
      <c r="KLE78" s="45"/>
      <c r="KLF78" s="45"/>
      <c r="KLG78" s="45"/>
      <c r="KLH78" s="45"/>
      <c r="KLI78" s="45"/>
      <c r="KLJ78" s="45"/>
      <c r="KLK78" s="45"/>
      <c r="KLL78" s="45"/>
      <c r="KLM78" s="45"/>
      <c r="KLN78" s="45"/>
      <c r="KLO78" s="45"/>
      <c r="KLP78" s="45"/>
      <c r="KLQ78" s="45"/>
      <c r="KLR78" s="45"/>
      <c r="KLS78" s="45"/>
      <c r="KLT78" s="45"/>
      <c r="KLU78" s="45"/>
      <c r="KLV78" s="45"/>
      <c r="KLW78" s="45"/>
      <c r="KLX78" s="45"/>
      <c r="KLY78" s="45"/>
      <c r="KLZ78" s="45"/>
      <c r="KMA78" s="45"/>
      <c r="KMB78" s="45"/>
      <c r="KMC78" s="45"/>
      <c r="KMD78" s="45"/>
      <c r="KME78" s="45"/>
      <c r="KMF78" s="45"/>
      <c r="KMG78" s="45"/>
      <c r="KMH78" s="45"/>
      <c r="KMI78" s="45"/>
      <c r="KMJ78" s="45"/>
      <c r="KMK78" s="45"/>
      <c r="KML78" s="45"/>
      <c r="KMM78" s="45"/>
      <c r="KMN78" s="45"/>
      <c r="KMO78" s="45"/>
      <c r="KMP78" s="45"/>
      <c r="KMQ78" s="45"/>
      <c r="KMR78" s="45"/>
      <c r="KMS78" s="45"/>
      <c r="KMT78" s="45"/>
      <c r="KMU78" s="45"/>
      <c r="KMV78" s="45"/>
      <c r="KMW78" s="45"/>
      <c r="KMX78" s="45"/>
      <c r="KMY78" s="45"/>
      <c r="KMZ78" s="45"/>
      <c r="KNA78" s="45"/>
      <c r="KNB78" s="45"/>
      <c r="KNC78" s="45"/>
      <c r="KND78" s="45"/>
      <c r="KNE78" s="45"/>
      <c r="KNF78" s="45"/>
      <c r="KNG78" s="45"/>
      <c r="KNH78" s="45"/>
      <c r="KNI78" s="45"/>
      <c r="KNJ78" s="45"/>
      <c r="KNK78" s="45"/>
      <c r="KNL78" s="45"/>
      <c r="KNM78" s="45"/>
      <c r="KNN78" s="45"/>
      <c r="KNO78" s="45"/>
      <c r="KNP78" s="45"/>
      <c r="KNQ78" s="45"/>
      <c r="KNR78" s="45"/>
      <c r="KNS78" s="45"/>
      <c r="KNT78" s="45"/>
      <c r="KNU78" s="45"/>
      <c r="KNV78" s="45"/>
      <c r="KNW78" s="45"/>
      <c r="KNX78" s="45"/>
      <c r="KNY78" s="45"/>
      <c r="KNZ78" s="45"/>
      <c r="KOA78" s="45"/>
      <c r="KOB78" s="45"/>
      <c r="KOC78" s="45"/>
      <c r="KOD78" s="45"/>
      <c r="KOE78" s="45"/>
      <c r="KOF78" s="45"/>
      <c r="KOG78" s="45"/>
      <c r="KOH78" s="45"/>
      <c r="KOI78" s="45"/>
      <c r="KOJ78" s="45"/>
      <c r="KOK78" s="45"/>
      <c r="KOL78" s="45"/>
      <c r="KOM78" s="45"/>
      <c r="KON78" s="45"/>
      <c r="KOO78" s="45"/>
      <c r="KOP78" s="45"/>
      <c r="KOQ78" s="45"/>
      <c r="KOR78" s="45"/>
      <c r="KOS78" s="45"/>
      <c r="KOT78" s="45"/>
      <c r="KOU78" s="45"/>
      <c r="KOV78" s="45"/>
      <c r="KOW78" s="45"/>
      <c r="KOX78" s="45"/>
      <c r="KOY78" s="45"/>
      <c r="KOZ78" s="45"/>
      <c r="KPA78" s="45"/>
      <c r="KPB78" s="45"/>
      <c r="KPC78" s="45"/>
      <c r="KPD78" s="45"/>
      <c r="KPE78" s="45"/>
      <c r="KPF78" s="45"/>
      <c r="KPG78" s="45"/>
      <c r="KPH78" s="45"/>
      <c r="KPI78" s="45"/>
      <c r="KPJ78" s="45"/>
      <c r="KPK78" s="45"/>
      <c r="KPL78" s="45"/>
      <c r="KPM78" s="45"/>
      <c r="KPN78" s="45"/>
      <c r="KPO78" s="45"/>
      <c r="KPP78" s="45"/>
      <c r="KPQ78" s="45"/>
      <c r="KPR78" s="45"/>
      <c r="KPS78" s="45"/>
      <c r="KPT78" s="45"/>
      <c r="KPU78" s="45"/>
      <c r="KPV78" s="45"/>
      <c r="KPW78" s="45"/>
      <c r="KPX78" s="45"/>
      <c r="KPY78" s="45"/>
      <c r="KPZ78" s="45"/>
      <c r="KQA78" s="45"/>
      <c r="KQB78" s="45"/>
      <c r="KQC78" s="45"/>
      <c r="KQD78" s="45"/>
      <c r="KQE78" s="45"/>
      <c r="KQF78" s="45"/>
      <c r="KQG78" s="45"/>
      <c r="KQH78" s="45"/>
      <c r="KQI78" s="45"/>
      <c r="KQJ78" s="45"/>
      <c r="KQK78" s="45"/>
      <c r="KQL78" s="45"/>
      <c r="KQM78" s="45"/>
      <c r="KQN78" s="45"/>
      <c r="KQO78" s="45"/>
      <c r="KQP78" s="45"/>
      <c r="KQQ78" s="45"/>
      <c r="KQR78" s="45"/>
      <c r="KQS78" s="45"/>
      <c r="KQT78" s="45"/>
      <c r="KQU78" s="45"/>
      <c r="KQV78" s="45"/>
      <c r="KQW78" s="45"/>
      <c r="KQX78" s="45"/>
      <c r="KQY78" s="45"/>
      <c r="KQZ78" s="45"/>
      <c r="KRA78" s="45"/>
      <c r="KRB78" s="45"/>
      <c r="KRC78" s="45"/>
      <c r="KRD78" s="45"/>
      <c r="KRE78" s="45"/>
      <c r="KRF78" s="45"/>
      <c r="KRG78" s="45"/>
      <c r="KRH78" s="45"/>
      <c r="KRI78" s="45"/>
      <c r="KRJ78" s="45"/>
      <c r="KRK78" s="45"/>
      <c r="KRL78" s="45"/>
      <c r="KRM78" s="45"/>
      <c r="KRN78" s="45"/>
      <c r="KRO78" s="45"/>
      <c r="KRP78" s="45"/>
      <c r="KRQ78" s="45"/>
      <c r="KRR78" s="45"/>
      <c r="KRS78" s="45"/>
      <c r="KRT78" s="45"/>
      <c r="KRU78" s="45"/>
      <c r="KRV78" s="45"/>
      <c r="KRW78" s="45"/>
      <c r="KRX78" s="45"/>
      <c r="KRY78" s="45"/>
      <c r="KRZ78" s="45"/>
      <c r="KSA78" s="45"/>
      <c r="KSB78" s="45"/>
      <c r="KSC78" s="45"/>
      <c r="KSD78" s="45"/>
      <c r="KSE78" s="45"/>
      <c r="KSF78" s="45"/>
      <c r="KSG78" s="45"/>
      <c r="KSH78" s="45"/>
      <c r="KSI78" s="45"/>
      <c r="KSJ78" s="45"/>
      <c r="KSK78" s="45"/>
      <c r="KSL78" s="45"/>
      <c r="KSM78" s="45"/>
      <c r="KSN78" s="45"/>
      <c r="KSO78" s="45"/>
      <c r="KSP78" s="45"/>
      <c r="KSQ78" s="45"/>
      <c r="KSR78" s="45"/>
      <c r="KSS78" s="45"/>
      <c r="KST78" s="45"/>
      <c r="KSU78" s="45"/>
      <c r="KSV78" s="45"/>
      <c r="KSW78" s="45"/>
      <c r="KSX78" s="45"/>
      <c r="KSY78" s="45"/>
      <c r="KSZ78" s="45"/>
      <c r="KTA78" s="45"/>
      <c r="KTB78" s="45"/>
      <c r="KTC78" s="45"/>
      <c r="KTD78" s="45"/>
      <c r="KTE78" s="45"/>
      <c r="KTF78" s="45"/>
      <c r="KTG78" s="45"/>
      <c r="KTH78" s="45"/>
      <c r="KTI78" s="45"/>
      <c r="KTJ78" s="45"/>
      <c r="KTK78" s="45"/>
      <c r="KTL78" s="45"/>
      <c r="KTM78" s="45"/>
      <c r="KTN78" s="45"/>
      <c r="KTO78" s="45"/>
      <c r="KTP78" s="45"/>
      <c r="KTQ78" s="45"/>
      <c r="KTR78" s="45"/>
      <c r="KTS78" s="45"/>
      <c r="KTT78" s="45"/>
      <c r="KTU78" s="45"/>
      <c r="KTV78" s="45"/>
      <c r="KTW78" s="45"/>
      <c r="KTX78" s="45"/>
      <c r="KTY78" s="45"/>
      <c r="KTZ78" s="45"/>
      <c r="KUA78" s="45"/>
      <c r="KUB78" s="45"/>
      <c r="KUC78" s="45"/>
      <c r="KUD78" s="45"/>
      <c r="KUE78" s="45"/>
      <c r="KUF78" s="45"/>
      <c r="KUG78" s="45"/>
      <c r="KUH78" s="45"/>
      <c r="KUI78" s="45"/>
      <c r="KUJ78" s="45"/>
      <c r="KUK78" s="45"/>
      <c r="KUL78" s="45"/>
      <c r="KUM78" s="45"/>
      <c r="KUN78" s="45"/>
      <c r="KUO78" s="45"/>
      <c r="KUP78" s="45"/>
      <c r="KUQ78" s="45"/>
      <c r="KUR78" s="45"/>
      <c r="KUS78" s="45"/>
      <c r="KUT78" s="45"/>
      <c r="KUU78" s="45"/>
      <c r="KUV78" s="45"/>
      <c r="KUW78" s="45"/>
      <c r="KUX78" s="45"/>
      <c r="KUY78" s="45"/>
      <c r="KUZ78" s="45"/>
      <c r="KVA78" s="45"/>
      <c r="KVB78" s="45"/>
      <c r="KVC78" s="45"/>
      <c r="KVD78" s="45"/>
      <c r="KVE78" s="45"/>
      <c r="KVF78" s="45"/>
      <c r="KVG78" s="45"/>
      <c r="KVH78" s="45"/>
      <c r="KVI78" s="45"/>
      <c r="KVJ78" s="45"/>
      <c r="KVK78" s="45"/>
      <c r="KVL78" s="45"/>
      <c r="KVM78" s="45"/>
      <c r="KVN78" s="45"/>
      <c r="KVO78" s="45"/>
      <c r="KVP78" s="45"/>
      <c r="KVQ78" s="45"/>
      <c r="KVR78" s="45"/>
      <c r="KVS78" s="45"/>
      <c r="KVT78" s="45"/>
      <c r="KVU78" s="45"/>
      <c r="KVV78" s="45"/>
      <c r="KVW78" s="45"/>
      <c r="KVX78" s="45"/>
      <c r="KVY78" s="45"/>
      <c r="KVZ78" s="45"/>
      <c r="KWA78" s="45"/>
      <c r="KWB78" s="45"/>
      <c r="KWC78" s="45"/>
      <c r="KWD78" s="45"/>
      <c r="KWE78" s="45"/>
      <c r="KWF78" s="45"/>
      <c r="KWG78" s="45"/>
      <c r="KWH78" s="45"/>
      <c r="KWI78" s="45"/>
      <c r="KWJ78" s="45"/>
      <c r="KWK78" s="45"/>
      <c r="KWL78" s="45"/>
      <c r="KWM78" s="45"/>
      <c r="KWN78" s="45"/>
      <c r="KWO78" s="45"/>
      <c r="KWP78" s="45"/>
      <c r="KWQ78" s="45"/>
      <c r="KWR78" s="45"/>
      <c r="KWS78" s="45"/>
      <c r="KWT78" s="45"/>
      <c r="KWU78" s="45"/>
      <c r="KWV78" s="45"/>
      <c r="KWW78" s="45"/>
      <c r="KWX78" s="45"/>
      <c r="KWY78" s="45"/>
      <c r="KWZ78" s="45"/>
      <c r="KXA78" s="45"/>
      <c r="KXB78" s="45"/>
      <c r="KXC78" s="45"/>
      <c r="KXD78" s="45"/>
      <c r="KXE78" s="45"/>
      <c r="KXF78" s="45"/>
      <c r="KXG78" s="45"/>
      <c r="KXH78" s="45"/>
      <c r="KXI78" s="45"/>
      <c r="KXJ78" s="45"/>
      <c r="KXK78" s="45"/>
      <c r="KXL78" s="45"/>
      <c r="KXM78" s="45"/>
      <c r="KXN78" s="45"/>
      <c r="KXO78" s="45"/>
      <c r="KXP78" s="45"/>
      <c r="KXQ78" s="45"/>
      <c r="KXR78" s="45"/>
      <c r="KXS78" s="45"/>
      <c r="KXT78" s="45"/>
      <c r="KXU78" s="45"/>
      <c r="KXV78" s="45"/>
      <c r="KXW78" s="45"/>
      <c r="KXX78" s="45"/>
      <c r="KXY78" s="45"/>
      <c r="KXZ78" s="45"/>
      <c r="KYA78" s="45"/>
      <c r="KYB78" s="45"/>
      <c r="KYC78" s="45"/>
      <c r="KYD78" s="45"/>
      <c r="KYE78" s="45"/>
      <c r="KYF78" s="45"/>
      <c r="KYG78" s="45"/>
      <c r="KYH78" s="45"/>
      <c r="KYI78" s="45"/>
      <c r="KYJ78" s="45"/>
      <c r="KYK78" s="45"/>
      <c r="KYL78" s="45"/>
      <c r="KYM78" s="45"/>
      <c r="KYN78" s="45"/>
      <c r="KYO78" s="45"/>
      <c r="KYP78" s="45"/>
      <c r="KYQ78" s="45"/>
      <c r="KYR78" s="45"/>
      <c r="KYS78" s="45"/>
      <c r="KYT78" s="45"/>
      <c r="KYU78" s="45"/>
      <c r="KYV78" s="45"/>
      <c r="KYW78" s="45"/>
      <c r="KYX78" s="45"/>
      <c r="KYY78" s="45"/>
      <c r="KYZ78" s="45"/>
      <c r="KZA78" s="45"/>
      <c r="KZB78" s="45"/>
      <c r="KZC78" s="45"/>
      <c r="KZD78" s="45"/>
      <c r="KZE78" s="45"/>
      <c r="KZF78" s="45"/>
      <c r="KZG78" s="45"/>
      <c r="KZH78" s="45"/>
      <c r="KZI78" s="45"/>
      <c r="KZJ78" s="45"/>
      <c r="KZK78" s="45"/>
      <c r="KZL78" s="45"/>
      <c r="KZM78" s="45"/>
      <c r="KZN78" s="45"/>
      <c r="KZO78" s="45"/>
      <c r="KZP78" s="45"/>
      <c r="KZQ78" s="45"/>
      <c r="KZR78" s="45"/>
      <c r="KZS78" s="45"/>
      <c r="KZT78" s="45"/>
      <c r="KZU78" s="45"/>
      <c r="KZV78" s="45"/>
      <c r="KZW78" s="45"/>
      <c r="KZX78" s="45"/>
      <c r="KZY78" s="45"/>
      <c r="KZZ78" s="45"/>
      <c r="LAA78" s="45"/>
      <c r="LAB78" s="45"/>
      <c r="LAC78" s="45"/>
      <c r="LAD78" s="45"/>
      <c r="LAE78" s="45"/>
      <c r="LAF78" s="45"/>
      <c r="LAG78" s="45"/>
      <c r="LAH78" s="45"/>
      <c r="LAI78" s="45"/>
      <c r="LAJ78" s="45"/>
      <c r="LAK78" s="45"/>
      <c r="LAL78" s="45"/>
      <c r="LAM78" s="45"/>
      <c r="LAN78" s="45"/>
      <c r="LAO78" s="45"/>
      <c r="LAP78" s="45"/>
      <c r="LAQ78" s="45"/>
      <c r="LAR78" s="45"/>
      <c r="LAS78" s="45"/>
      <c r="LAT78" s="45"/>
      <c r="LAU78" s="45"/>
      <c r="LAV78" s="45"/>
      <c r="LAW78" s="45"/>
      <c r="LAX78" s="45"/>
      <c r="LAY78" s="45"/>
      <c r="LAZ78" s="45"/>
      <c r="LBA78" s="45"/>
      <c r="LBB78" s="45"/>
      <c r="LBC78" s="45"/>
      <c r="LBD78" s="45"/>
      <c r="LBE78" s="45"/>
      <c r="LBF78" s="45"/>
      <c r="LBG78" s="45"/>
      <c r="LBH78" s="45"/>
      <c r="LBI78" s="45"/>
      <c r="LBJ78" s="45"/>
      <c r="LBK78" s="45"/>
      <c r="LBL78" s="45"/>
      <c r="LBM78" s="45"/>
      <c r="LBN78" s="45"/>
      <c r="LBO78" s="45"/>
      <c r="LBP78" s="45"/>
      <c r="LBQ78" s="45"/>
      <c r="LBR78" s="45"/>
      <c r="LBS78" s="45"/>
      <c r="LBT78" s="45"/>
      <c r="LBU78" s="45"/>
      <c r="LBV78" s="45"/>
      <c r="LBW78" s="45"/>
      <c r="LBX78" s="45"/>
      <c r="LBY78" s="45"/>
      <c r="LBZ78" s="45"/>
      <c r="LCA78" s="45"/>
      <c r="LCB78" s="45"/>
      <c r="LCC78" s="45"/>
      <c r="LCD78" s="45"/>
      <c r="LCE78" s="45"/>
      <c r="LCF78" s="45"/>
      <c r="LCG78" s="45"/>
      <c r="LCH78" s="45"/>
      <c r="LCI78" s="45"/>
      <c r="LCJ78" s="45"/>
      <c r="LCK78" s="45"/>
      <c r="LCL78" s="45"/>
      <c r="LCM78" s="45"/>
      <c r="LCN78" s="45"/>
      <c r="LCO78" s="45"/>
      <c r="LCP78" s="45"/>
      <c r="LCQ78" s="45"/>
      <c r="LCR78" s="45"/>
      <c r="LCS78" s="45"/>
      <c r="LCT78" s="45"/>
      <c r="LCU78" s="45"/>
      <c r="LCV78" s="45"/>
      <c r="LCW78" s="45"/>
      <c r="LCX78" s="45"/>
      <c r="LCY78" s="45"/>
      <c r="LCZ78" s="45"/>
      <c r="LDA78" s="45"/>
      <c r="LDB78" s="45"/>
      <c r="LDC78" s="45"/>
      <c r="LDD78" s="45"/>
      <c r="LDE78" s="45"/>
      <c r="LDF78" s="45"/>
      <c r="LDG78" s="45"/>
      <c r="LDH78" s="45"/>
      <c r="LDI78" s="45"/>
      <c r="LDJ78" s="45"/>
      <c r="LDK78" s="45"/>
      <c r="LDL78" s="45"/>
      <c r="LDM78" s="45"/>
      <c r="LDN78" s="45"/>
      <c r="LDO78" s="45"/>
      <c r="LDP78" s="45"/>
      <c r="LDQ78" s="45"/>
      <c r="LDR78" s="45"/>
      <c r="LDS78" s="45"/>
      <c r="LDT78" s="45"/>
      <c r="LDU78" s="45"/>
      <c r="LDV78" s="45"/>
      <c r="LDW78" s="45"/>
      <c r="LDX78" s="45"/>
      <c r="LDY78" s="45"/>
      <c r="LDZ78" s="45"/>
      <c r="LEA78" s="45"/>
      <c r="LEB78" s="45"/>
      <c r="LEC78" s="45"/>
      <c r="LED78" s="45"/>
      <c r="LEE78" s="45"/>
      <c r="LEF78" s="45"/>
      <c r="LEG78" s="45"/>
      <c r="LEH78" s="45"/>
      <c r="LEI78" s="45"/>
      <c r="LEJ78" s="45"/>
      <c r="LEK78" s="45"/>
      <c r="LEL78" s="45"/>
      <c r="LEM78" s="45"/>
      <c r="LEN78" s="45"/>
      <c r="LEO78" s="45"/>
      <c r="LEP78" s="45"/>
      <c r="LEQ78" s="45"/>
      <c r="LER78" s="45"/>
      <c r="LES78" s="45"/>
      <c r="LET78" s="45"/>
      <c r="LEU78" s="45"/>
      <c r="LEV78" s="45"/>
      <c r="LEW78" s="45"/>
      <c r="LEX78" s="45"/>
      <c r="LEY78" s="45"/>
      <c r="LEZ78" s="45"/>
      <c r="LFA78" s="45"/>
      <c r="LFB78" s="45"/>
      <c r="LFC78" s="45"/>
      <c r="LFD78" s="45"/>
      <c r="LFE78" s="45"/>
      <c r="LFF78" s="45"/>
      <c r="LFG78" s="45"/>
      <c r="LFH78" s="45"/>
      <c r="LFI78" s="45"/>
      <c r="LFJ78" s="45"/>
      <c r="LFK78" s="45"/>
      <c r="LFL78" s="45"/>
      <c r="LFM78" s="45"/>
      <c r="LFN78" s="45"/>
      <c r="LFO78" s="45"/>
      <c r="LFP78" s="45"/>
      <c r="LFQ78" s="45"/>
      <c r="LFR78" s="45"/>
      <c r="LFS78" s="45"/>
      <c r="LFT78" s="45"/>
      <c r="LFU78" s="45"/>
      <c r="LFV78" s="45"/>
      <c r="LFW78" s="45"/>
      <c r="LFX78" s="45"/>
      <c r="LFY78" s="45"/>
      <c r="LFZ78" s="45"/>
      <c r="LGA78" s="45"/>
      <c r="LGB78" s="45"/>
      <c r="LGC78" s="45"/>
      <c r="LGD78" s="45"/>
      <c r="LGE78" s="45"/>
      <c r="LGF78" s="45"/>
      <c r="LGG78" s="45"/>
      <c r="LGH78" s="45"/>
      <c r="LGI78" s="45"/>
      <c r="LGJ78" s="45"/>
      <c r="LGK78" s="45"/>
      <c r="LGL78" s="45"/>
      <c r="LGM78" s="45"/>
      <c r="LGN78" s="45"/>
      <c r="LGO78" s="45"/>
      <c r="LGP78" s="45"/>
      <c r="LGQ78" s="45"/>
      <c r="LGR78" s="45"/>
      <c r="LGS78" s="45"/>
      <c r="LGT78" s="45"/>
      <c r="LGU78" s="45"/>
      <c r="LGV78" s="45"/>
      <c r="LGW78" s="45"/>
      <c r="LGX78" s="45"/>
      <c r="LGY78" s="45"/>
      <c r="LGZ78" s="45"/>
      <c r="LHA78" s="45"/>
      <c r="LHB78" s="45"/>
      <c r="LHC78" s="45"/>
      <c r="LHD78" s="45"/>
      <c r="LHE78" s="45"/>
      <c r="LHF78" s="45"/>
      <c r="LHG78" s="45"/>
      <c r="LHH78" s="45"/>
      <c r="LHI78" s="45"/>
      <c r="LHJ78" s="45"/>
      <c r="LHK78" s="45"/>
      <c r="LHL78" s="45"/>
      <c r="LHM78" s="45"/>
      <c r="LHN78" s="45"/>
      <c r="LHO78" s="45"/>
      <c r="LHP78" s="45"/>
      <c r="LHQ78" s="45"/>
      <c r="LHR78" s="45"/>
      <c r="LHS78" s="45"/>
      <c r="LHT78" s="45"/>
      <c r="LHU78" s="45"/>
      <c r="LHV78" s="45"/>
      <c r="LHW78" s="45"/>
      <c r="LHX78" s="45"/>
      <c r="LHY78" s="45"/>
      <c r="LHZ78" s="45"/>
      <c r="LIA78" s="45"/>
      <c r="LIB78" s="45"/>
      <c r="LIC78" s="45"/>
      <c r="LID78" s="45"/>
      <c r="LIE78" s="45"/>
      <c r="LIF78" s="45"/>
      <c r="LIG78" s="45"/>
      <c r="LIH78" s="45"/>
      <c r="LII78" s="45"/>
      <c r="LIJ78" s="45"/>
      <c r="LIK78" s="45"/>
      <c r="LIL78" s="45"/>
      <c r="LIM78" s="45"/>
      <c r="LIN78" s="45"/>
      <c r="LIO78" s="45"/>
      <c r="LIP78" s="45"/>
      <c r="LIQ78" s="45"/>
      <c r="LIR78" s="45"/>
      <c r="LIS78" s="45"/>
      <c r="LIT78" s="45"/>
      <c r="LIU78" s="45"/>
      <c r="LIV78" s="45"/>
      <c r="LIW78" s="45"/>
      <c r="LIX78" s="45"/>
      <c r="LIY78" s="45"/>
      <c r="LIZ78" s="45"/>
      <c r="LJA78" s="45"/>
      <c r="LJB78" s="45"/>
      <c r="LJC78" s="45"/>
      <c r="LJD78" s="45"/>
      <c r="LJE78" s="45"/>
      <c r="LJF78" s="45"/>
      <c r="LJG78" s="45"/>
      <c r="LJH78" s="45"/>
      <c r="LJI78" s="45"/>
      <c r="LJJ78" s="45"/>
      <c r="LJK78" s="45"/>
      <c r="LJL78" s="45"/>
      <c r="LJM78" s="45"/>
      <c r="LJN78" s="45"/>
      <c r="LJO78" s="45"/>
      <c r="LJP78" s="45"/>
      <c r="LJQ78" s="45"/>
      <c r="LJR78" s="45"/>
      <c r="LJS78" s="45"/>
      <c r="LJT78" s="45"/>
      <c r="LJU78" s="45"/>
      <c r="LJV78" s="45"/>
      <c r="LJW78" s="45"/>
      <c r="LJX78" s="45"/>
      <c r="LJY78" s="45"/>
      <c r="LJZ78" s="45"/>
      <c r="LKA78" s="45"/>
      <c r="LKB78" s="45"/>
      <c r="LKC78" s="45"/>
      <c r="LKD78" s="45"/>
      <c r="LKE78" s="45"/>
      <c r="LKF78" s="45"/>
      <c r="LKG78" s="45"/>
      <c r="LKH78" s="45"/>
      <c r="LKI78" s="45"/>
      <c r="LKJ78" s="45"/>
      <c r="LKK78" s="45"/>
      <c r="LKL78" s="45"/>
      <c r="LKM78" s="45"/>
      <c r="LKN78" s="45"/>
      <c r="LKO78" s="45"/>
      <c r="LKP78" s="45"/>
      <c r="LKQ78" s="45"/>
      <c r="LKR78" s="45"/>
      <c r="LKS78" s="45"/>
      <c r="LKT78" s="45"/>
      <c r="LKU78" s="45"/>
      <c r="LKV78" s="45"/>
      <c r="LKW78" s="45"/>
      <c r="LKX78" s="45"/>
      <c r="LKY78" s="45"/>
      <c r="LKZ78" s="45"/>
      <c r="LLA78" s="45"/>
      <c r="LLB78" s="45"/>
      <c r="LLC78" s="45"/>
      <c r="LLD78" s="45"/>
      <c r="LLE78" s="45"/>
      <c r="LLF78" s="45"/>
      <c r="LLG78" s="45"/>
      <c r="LLH78" s="45"/>
      <c r="LLI78" s="45"/>
      <c r="LLJ78" s="45"/>
      <c r="LLK78" s="45"/>
      <c r="LLL78" s="45"/>
      <c r="LLM78" s="45"/>
      <c r="LLN78" s="45"/>
      <c r="LLO78" s="45"/>
      <c r="LLP78" s="45"/>
      <c r="LLQ78" s="45"/>
      <c r="LLR78" s="45"/>
      <c r="LLS78" s="45"/>
      <c r="LLT78" s="45"/>
      <c r="LLU78" s="45"/>
      <c r="LLV78" s="45"/>
      <c r="LLW78" s="45"/>
      <c r="LLX78" s="45"/>
      <c r="LLY78" s="45"/>
      <c r="LLZ78" s="45"/>
      <c r="LMA78" s="45"/>
      <c r="LMB78" s="45"/>
      <c r="LMC78" s="45"/>
      <c r="LMD78" s="45"/>
      <c r="LME78" s="45"/>
      <c r="LMF78" s="45"/>
      <c r="LMG78" s="45"/>
      <c r="LMH78" s="45"/>
      <c r="LMI78" s="45"/>
      <c r="LMJ78" s="45"/>
      <c r="LMK78" s="45"/>
      <c r="LML78" s="45"/>
      <c r="LMM78" s="45"/>
      <c r="LMN78" s="45"/>
      <c r="LMO78" s="45"/>
      <c r="LMP78" s="45"/>
      <c r="LMQ78" s="45"/>
      <c r="LMR78" s="45"/>
      <c r="LMS78" s="45"/>
      <c r="LMT78" s="45"/>
      <c r="LMU78" s="45"/>
      <c r="LMV78" s="45"/>
      <c r="LMW78" s="45"/>
      <c r="LMX78" s="45"/>
      <c r="LMY78" s="45"/>
      <c r="LMZ78" s="45"/>
      <c r="LNA78" s="45"/>
      <c r="LNB78" s="45"/>
      <c r="LNC78" s="45"/>
      <c r="LND78" s="45"/>
      <c r="LNE78" s="45"/>
      <c r="LNF78" s="45"/>
      <c r="LNG78" s="45"/>
      <c r="LNH78" s="45"/>
      <c r="LNI78" s="45"/>
      <c r="LNJ78" s="45"/>
      <c r="LNK78" s="45"/>
      <c r="LNL78" s="45"/>
      <c r="LNM78" s="45"/>
      <c r="LNN78" s="45"/>
      <c r="LNO78" s="45"/>
      <c r="LNP78" s="45"/>
      <c r="LNQ78" s="45"/>
      <c r="LNR78" s="45"/>
      <c r="LNS78" s="45"/>
      <c r="LNT78" s="45"/>
      <c r="LNU78" s="45"/>
      <c r="LNV78" s="45"/>
      <c r="LNW78" s="45"/>
      <c r="LNX78" s="45"/>
      <c r="LNY78" s="45"/>
      <c r="LNZ78" s="45"/>
      <c r="LOA78" s="45"/>
      <c r="LOB78" s="45"/>
      <c r="LOC78" s="45"/>
      <c r="LOD78" s="45"/>
      <c r="LOE78" s="45"/>
      <c r="LOF78" s="45"/>
      <c r="LOG78" s="45"/>
      <c r="LOH78" s="45"/>
      <c r="LOI78" s="45"/>
      <c r="LOJ78" s="45"/>
      <c r="LOK78" s="45"/>
      <c r="LOL78" s="45"/>
      <c r="LOM78" s="45"/>
      <c r="LON78" s="45"/>
      <c r="LOO78" s="45"/>
      <c r="LOP78" s="45"/>
      <c r="LOQ78" s="45"/>
      <c r="LOR78" s="45"/>
      <c r="LOS78" s="45"/>
      <c r="LOT78" s="45"/>
      <c r="LOU78" s="45"/>
      <c r="LOV78" s="45"/>
      <c r="LOW78" s="45"/>
      <c r="LOX78" s="45"/>
      <c r="LOY78" s="45"/>
      <c r="LOZ78" s="45"/>
      <c r="LPA78" s="45"/>
      <c r="LPB78" s="45"/>
      <c r="LPC78" s="45"/>
      <c r="LPD78" s="45"/>
      <c r="LPE78" s="45"/>
      <c r="LPF78" s="45"/>
      <c r="LPG78" s="45"/>
      <c r="LPH78" s="45"/>
      <c r="LPI78" s="45"/>
      <c r="LPJ78" s="45"/>
      <c r="LPK78" s="45"/>
      <c r="LPL78" s="45"/>
      <c r="LPM78" s="45"/>
      <c r="LPN78" s="45"/>
      <c r="LPO78" s="45"/>
      <c r="LPP78" s="45"/>
      <c r="LPQ78" s="45"/>
      <c r="LPR78" s="45"/>
      <c r="LPS78" s="45"/>
      <c r="LPT78" s="45"/>
      <c r="LPU78" s="45"/>
      <c r="LPV78" s="45"/>
      <c r="LPW78" s="45"/>
      <c r="LPX78" s="45"/>
      <c r="LPY78" s="45"/>
      <c r="LPZ78" s="45"/>
      <c r="LQA78" s="45"/>
      <c r="LQB78" s="45"/>
      <c r="LQC78" s="45"/>
      <c r="LQD78" s="45"/>
      <c r="LQE78" s="45"/>
      <c r="LQF78" s="45"/>
      <c r="LQG78" s="45"/>
      <c r="LQH78" s="45"/>
      <c r="LQI78" s="45"/>
      <c r="LQJ78" s="45"/>
      <c r="LQK78" s="45"/>
      <c r="LQL78" s="45"/>
      <c r="LQM78" s="45"/>
      <c r="LQN78" s="45"/>
      <c r="LQO78" s="45"/>
      <c r="LQP78" s="45"/>
      <c r="LQQ78" s="45"/>
      <c r="LQR78" s="45"/>
      <c r="LQS78" s="45"/>
      <c r="LQT78" s="45"/>
      <c r="LQU78" s="45"/>
      <c r="LQV78" s="45"/>
      <c r="LQW78" s="45"/>
      <c r="LQX78" s="45"/>
      <c r="LQY78" s="45"/>
      <c r="LQZ78" s="45"/>
      <c r="LRA78" s="45"/>
      <c r="LRB78" s="45"/>
      <c r="LRC78" s="45"/>
      <c r="LRD78" s="45"/>
      <c r="LRE78" s="45"/>
      <c r="LRF78" s="45"/>
      <c r="LRG78" s="45"/>
      <c r="LRH78" s="45"/>
      <c r="LRI78" s="45"/>
      <c r="LRJ78" s="45"/>
      <c r="LRK78" s="45"/>
      <c r="LRL78" s="45"/>
      <c r="LRM78" s="45"/>
      <c r="LRN78" s="45"/>
      <c r="LRO78" s="45"/>
      <c r="LRP78" s="45"/>
      <c r="LRQ78" s="45"/>
      <c r="LRR78" s="45"/>
      <c r="LRS78" s="45"/>
      <c r="LRT78" s="45"/>
      <c r="LRU78" s="45"/>
      <c r="LRV78" s="45"/>
      <c r="LRW78" s="45"/>
      <c r="LRX78" s="45"/>
      <c r="LRY78" s="45"/>
      <c r="LRZ78" s="45"/>
      <c r="LSA78" s="45"/>
      <c r="LSB78" s="45"/>
      <c r="LSC78" s="45"/>
      <c r="LSD78" s="45"/>
      <c r="LSE78" s="45"/>
      <c r="LSF78" s="45"/>
      <c r="LSG78" s="45"/>
      <c r="LSH78" s="45"/>
      <c r="LSI78" s="45"/>
      <c r="LSJ78" s="45"/>
      <c r="LSK78" s="45"/>
      <c r="LSL78" s="45"/>
      <c r="LSM78" s="45"/>
      <c r="LSN78" s="45"/>
      <c r="LSO78" s="45"/>
      <c r="LSP78" s="45"/>
      <c r="LSQ78" s="45"/>
      <c r="LSR78" s="45"/>
      <c r="LSS78" s="45"/>
      <c r="LST78" s="45"/>
      <c r="LSU78" s="45"/>
      <c r="LSV78" s="45"/>
      <c r="LSW78" s="45"/>
      <c r="LSX78" s="45"/>
      <c r="LSY78" s="45"/>
      <c r="LSZ78" s="45"/>
      <c r="LTA78" s="45"/>
      <c r="LTB78" s="45"/>
      <c r="LTC78" s="45"/>
      <c r="LTD78" s="45"/>
      <c r="LTE78" s="45"/>
      <c r="LTF78" s="45"/>
      <c r="LTG78" s="45"/>
      <c r="LTH78" s="45"/>
      <c r="LTI78" s="45"/>
      <c r="LTJ78" s="45"/>
      <c r="LTK78" s="45"/>
      <c r="LTL78" s="45"/>
      <c r="LTM78" s="45"/>
      <c r="LTN78" s="45"/>
      <c r="LTO78" s="45"/>
      <c r="LTP78" s="45"/>
      <c r="LTQ78" s="45"/>
      <c r="LTR78" s="45"/>
      <c r="LTS78" s="45"/>
      <c r="LTT78" s="45"/>
      <c r="LTU78" s="45"/>
      <c r="LTV78" s="45"/>
      <c r="LTW78" s="45"/>
      <c r="LTX78" s="45"/>
      <c r="LTY78" s="45"/>
      <c r="LTZ78" s="45"/>
      <c r="LUA78" s="45"/>
      <c r="LUB78" s="45"/>
      <c r="LUC78" s="45"/>
      <c r="LUD78" s="45"/>
      <c r="LUE78" s="45"/>
      <c r="LUF78" s="45"/>
      <c r="LUG78" s="45"/>
      <c r="LUH78" s="45"/>
      <c r="LUI78" s="45"/>
      <c r="LUJ78" s="45"/>
      <c r="LUK78" s="45"/>
      <c r="LUL78" s="45"/>
      <c r="LUM78" s="45"/>
      <c r="LUN78" s="45"/>
      <c r="LUO78" s="45"/>
      <c r="LUP78" s="45"/>
      <c r="LUQ78" s="45"/>
      <c r="LUR78" s="45"/>
      <c r="LUS78" s="45"/>
      <c r="LUT78" s="45"/>
      <c r="LUU78" s="45"/>
      <c r="LUV78" s="45"/>
      <c r="LUW78" s="45"/>
      <c r="LUX78" s="45"/>
      <c r="LUY78" s="45"/>
      <c r="LUZ78" s="45"/>
      <c r="LVA78" s="45"/>
      <c r="LVB78" s="45"/>
      <c r="LVC78" s="45"/>
      <c r="LVD78" s="45"/>
      <c r="LVE78" s="45"/>
      <c r="LVF78" s="45"/>
      <c r="LVG78" s="45"/>
      <c r="LVH78" s="45"/>
      <c r="LVI78" s="45"/>
      <c r="LVJ78" s="45"/>
      <c r="LVK78" s="45"/>
      <c r="LVL78" s="45"/>
      <c r="LVM78" s="45"/>
      <c r="LVN78" s="45"/>
      <c r="LVO78" s="45"/>
      <c r="LVP78" s="45"/>
      <c r="LVQ78" s="45"/>
      <c r="LVR78" s="45"/>
      <c r="LVS78" s="45"/>
      <c r="LVT78" s="45"/>
      <c r="LVU78" s="45"/>
      <c r="LVV78" s="45"/>
      <c r="LVW78" s="45"/>
      <c r="LVX78" s="45"/>
      <c r="LVY78" s="45"/>
      <c r="LVZ78" s="45"/>
      <c r="LWA78" s="45"/>
      <c r="LWB78" s="45"/>
      <c r="LWC78" s="45"/>
      <c r="LWD78" s="45"/>
      <c r="LWE78" s="45"/>
      <c r="LWF78" s="45"/>
      <c r="LWG78" s="45"/>
      <c r="LWH78" s="45"/>
      <c r="LWI78" s="45"/>
      <c r="LWJ78" s="45"/>
      <c r="LWK78" s="45"/>
      <c r="LWL78" s="45"/>
      <c r="LWM78" s="45"/>
      <c r="LWN78" s="45"/>
      <c r="LWO78" s="45"/>
      <c r="LWP78" s="45"/>
      <c r="LWQ78" s="45"/>
      <c r="LWR78" s="45"/>
      <c r="LWS78" s="45"/>
      <c r="LWT78" s="45"/>
      <c r="LWU78" s="45"/>
      <c r="LWV78" s="45"/>
      <c r="LWW78" s="45"/>
      <c r="LWX78" s="45"/>
      <c r="LWY78" s="45"/>
      <c r="LWZ78" s="45"/>
      <c r="LXA78" s="45"/>
      <c r="LXB78" s="45"/>
      <c r="LXC78" s="45"/>
      <c r="LXD78" s="45"/>
      <c r="LXE78" s="45"/>
      <c r="LXF78" s="45"/>
      <c r="LXG78" s="45"/>
      <c r="LXH78" s="45"/>
      <c r="LXI78" s="45"/>
      <c r="LXJ78" s="45"/>
      <c r="LXK78" s="45"/>
      <c r="LXL78" s="45"/>
      <c r="LXM78" s="45"/>
      <c r="LXN78" s="45"/>
      <c r="LXO78" s="45"/>
      <c r="LXP78" s="45"/>
      <c r="LXQ78" s="45"/>
      <c r="LXR78" s="45"/>
      <c r="LXS78" s="45"/>
      <c r="LXT78" s="45"/>
      <c r="LXU78" s="45"/>
      <c r="LXV78" s="45"/>
      <c r="LXW78" s="45"/>
      <c r="LXX78" s="45"/>
      <c r="LXY78" s="45"/>
      <c r="LXZ78" s="45"/>
      <c r="LYA78" s="45"/>
      <c r="LYB78" s="45"/>
      <c r="LYC78" s="45"/>
      <c r="LYD78" s="45"/>
      <c r="LYE78" s="45"/>
      <c r="LYF78" s="45"/>
      <c r="LYG78" s="45"/>
      <c r="LYH78" s="45"/>
      <c r="LYI78" s="45"/>
      <c r="LYJ78" s="45"/>
      <c r="LYK78" s="45"/>
      <c r="LYL78" s="45"/>
      <c r="LYM78" s="45"/>
      <c r="LYN78" s="45"/>
      <c r="LYO78" s="45"/>
      <c r="LYP78" s="45"/>
      <c r="LYQ78" s="45"/>
      <c r="LYR78" s="45"/>
      <c r="LYS78" s="45"/>
      <c r="LYT78" s="45"/>
      <c r="LYU78" s="45"/>
      <c r="LYV78" s="45"/>
      <c r="LYW78" s="45"/>
      <c r="LYX78" s="45"/>
      <c r="LYY78" s="45"/>
      <c r="LYZ78" s="45"/>
      <c r="LZA78" s="45"/>
      <c r="LZB78" s="45"/>
      <c r="LZC78" s="45"/>
      <c r="LZD78" s="45"/>
      <c r="LZE78" s="45"/>
      <c r="LZF78" s="45"/>
      <c r="LZG78" s="45"/>
      <c r="LZH78" s="45"/>
      <c r="LZI78" s="45"/>
      <c r="LZJ78" s="45"/>
      <c r="LZK78" s="45"/>
      <c r="LZL78" s="45"/>
      <c r="LZM78" s="45"/>
      <c r="LZN78" s="45"/>
      <c r="LZO78" s="45"/>
      <c r="LZP78" s="45"/>
      <c r="LZQ78" s="45"/>
      <c r="LZR78" s="45"/>
      <c r="LZS78" s="45"/>
      <c r="LZT78" s="45"/>
      <c r="LZU78" s="45"/>
      <c r="LZV78" s="45"/>
      <c r="LZW78" s="45"/>
      <c r="LZX78" s="45"/>
      <c r="LZY78" s="45"/>
      <c r="LZZ78" s="45"/>
      <c r="MAA78" s="45"/>
      <c r="MAB78" s="45"/>
      <c r="MAC78" s="45"/>
      <c r="MAD78" s="45"/>
      <c r="MAE78" s="45"/>
      <c r="MAF78" s="45"/>
      <c r="MAG78" s="45"/>
      <c r="MAH78" s="45"/>
      <c r="MAI78" s="45"/>
      <c r="MAJ78" s="45"/>
      <c r="MAK78" s="45"/>
      <c r="MAL78" s="45"/>
      <c r="MAM78" s="45"/>
      <c r="MAN78" s="45"/>
      <c r="MAO78" s="45"/>
      <c r="MAP78" s="45"/>
      <c r="MAQ78" s="45"/>
      <c r="MAR78" s="45"/>
      <c r="MAS78" s="45"/>
      <c r="MAT78" s="45"/>
      <c r="MAU78" s="45"/>
      <c r="MAV78" s="45"/>
      <c r="MAW78" s="45"/>
      <c r="MAX78" s="45"/>
      <c r="MAY78" s="45"/>
      <c r="MAZ78" s="45"/>
      <c r="MBA78" s="45"/>
      <c r="MBB78" s="45"/>
      <c r="MBC78" s="45"/>
      <c r="MBD78" s="45"/>
      <c r="MBE78" s="45"/>
      <c r="MBF78" s="45"/>
      <c r="MBG78" s="45"/>
      <c r="MBH78" s="45"/>
      <c r="MBI78" s="45"/>
      <c r="MBJ78" s="45"/>
      <c r="MBK78" s="45"/>
      <c r="MBL78" s="45"/>
      <c r="MBM78" s="45"/>
      <c r="MBN78" s="45"/>
      <c r="MBO78" s="45"/>
      <c r="MBP78" s="45"/>
      <c r="MBQ78" s="45"/>
      <c r="MBR78" s="45"/>
      <c r="MBS78" s="45"/>
      <c r="MBT78" s="45"/>
      <c r="MBU78" s="45"/>
      <c r="MBV78" s="45"/>
      <c r="MBW78" s="45"/>
      <c r="MBX78" s="45"/>
      <c r="MBY78" s="45"/>
      <c r="MBZ78" s="45"/>
      <c r="MCA78" s="45"/>
      <c r="MCB78" s="45"/>
      <c r="MCC78" s="45"/>
      <c r="MCD78" s="45"/>
      <c r="MCE78" s="45"/>
      <c r="MCF78" s="45"/>
      <c r="MCG78" s="45"/>
      <c r="MCH78" s="45"/>
      <c r="MCI78" s="45"/>
      <c r="MCJ78" s="45"/>
      <c r="MCK78" s="45"/>
      <c r="MCL78" s="45"/>
      <c r="MCM78" s="45"/>
      <c r="MCN78" s="45"/>
      <c r="MCO78" s="45"/>
      <c r="MCP78" s="45"/>
      <c r="MCQ78" s="45"/>
      <c r="MCR78" s="45"/>
      <c r="MCS78" s="45"/>
      <c r="MCT78" s="45"/>
      <c r="MCU78" s="45"/>
      <c r="MCV78" s="45"/>
      <c r="MCW78" s="45"/>
      <c r="MCX78" s="45"/>
      <c r="MCY78" s="45"/>
      <c r="MCZ78" s="45"/>
      <c r="MDA78" s="45"/>
      <c r="MDB78" s="45"/>
      <c r="MDC78" s="45"/>
      <c r="MDD78" s="45"/>
      <c r="MDE78" s="45"/>
      <c r="MDF78" s="45"/>
      <c r="MDG78" s="45"/>
      <c r="MDH78" s="45"/>
      <c r="MDI78" s="45"/>
      <c r="MDJ78" s="45"/>
      <c r="MDK78" s="45"/>
      <c r="MDL78" s="45"/>
      <c r="MDM78" s="45"/>
      <c r="MDN78" s="45"/>
      <c r="MDO78" s="45"/>
      <c r="MDP78" s="45"/>
      <c r="MDQ78" s="45"/>
      <c r="MDR78" s="45"/>
      <c r="MDS78" s="45"/>
      <c r="MDT78" s="45"/>
      <c r="MDU78" s="45"/>
      <c r="MDV78" s="45"/>
      <c r="MDW78" s="45"/>
      <c r="MDX78" s="45"/>
      <c r="MDY78" s="45"/>
      <c r="MDZ78" s="45"/>
      <c r="MEA78" s="45"/>
      <c r="MEB78" s="45"/>
      <c r="MEC78" s="45"/>
      <c r="MED78" s="45"/>
      <c r="MEE78" s="45"/>
      <c r="MEF78" s="45"/>
      <c r="MEG78" s="45"/>
      <c r="MEH78" s="45"/>
      <c r="MEI78" s="45"/>
      <c r="MEJ78" s="45"/>
      <c r="MEK78" s="45"/>
      <c r="MEL78" s="45"/>
      <c r="MEM78" s="45"/>
      <c r="MEN78" s="45"/>
      <c r="MEO78" s="45"/>
      <c r="MEP78" s="45"/>
      <c r="MEQ78" s="45"/>
      <c r="MER78" s="45"/>
      <c r="MES78" s="45"/>
      <c r="MET78" s="45"/>
      <c r="MEU78" s="45"/>
      <c r="MEV78" s="45"/>
      <c r="MEW78" s="45"/>
      <c r="MEX78" s="45"/>
      <c r="MEY78" s="45"/>
      <c r="MEZ78" s="45"/>
      <c r="MFA78" s="45"/>
      <c r="MFB78" s="45"/>
      <c r="MFC78" s="45"/>
      <c r="MFD78" s="45"/>
      <c r="MFE78" s="45"/>
      <c r="MFF78" s="45"/>
      <c r="MFG78" s="45"/>
      <c r="MFH78" s="45"/>
      <c r="MFI78" s="45"/>
      <c r="MFJ78" s="45"/>
      <c r="MFK78" s="45"/>
      <c r="MFL78" s="45"/>
      <c r="MFM78" s="45"/>
      <c r="MFN78" s="45"/>
      <c r="MFO78" s="45"/>
      <c r="MFP78" s="45"/>
      <c r="MFQ78" s="45"/>
      <c r="MFR78" s="45"/>
      <c r="MFS78" s="45"/>
      <c r="MFT78" s="45"/>
      <c r="MFU78" s="45"/>
      <c r="MFV78" s="45"/>
      <c r="MFW78" s="45"/>
      <c r="MFX78" s="45"/>
      <c r="MFY78" s="45"/>
      <c r="MFZ78" s="45"/>
      <c r="MGA78" s="45"/>
      <c r="MGB78" s="45"/>
      <c r="MGC78" s="45"/>
      <c r="MGD78" s="45"/>
      <c r="MGE78" s="45"/>
      <c r="MGF78" s="45"/>
      <c r="MGG78" s="45"/>
      <c r="MGH78" s="45"/>
      <c r="MGI78" s="45"/>
      <c r="MGJ78" s="45"/>
      <c r="MGK78" s="45"/>
      <c r="MGL78" s="45"/>
      <c r="MGM78" s="45"/>
      <c r="MGN78" s="45"/>
      <c r="MGO78" s="45"/>
      <c r="MGP78" s="45"/>
      <c r="MGQ78" s="45"/>
      <c r="MGR78" s="45"/>
      <c r="MGS78" s="45"/>
      <c r="MGT78" s="45"/>
      <c r="MGU78" s="45"/>
      <c r="MGV78" s="45"/>
      <c r="MGW78" s="45"/>
      <c r="MGX78" s="45"/>
      <c r="MGY78" s="45"/>
      <c r="MGZ78" s="45"/>
      <c r="MHA78" s="45"/>
      <c r="MHB78" s="45"/>
      <c r="MHC78" s="45"/>
      <c r="MHD78" s="45"/>
      <c r="MHE78" s="45"/>
      <c r="MHF78" s="45"/>
      <c r="MHG78" s="45"/>
      <c r="MHH78" s="45"/>
      <c r="MHI78" s="45"/>
      <c r="MHJ78" s="45"/>
      <c r="MHK78" s="45"/>
      <c r="MHL78" s="45"/>
      <c r="MHM78" s="45"/>
      <c r="MHN78" s="45"/>
      <c r="MHO78" s="45"/>
      <c r="MHP78" s="45"/>
      <c r="MHQ78" s="45"/>
      <c r="MHR78" s="45"/>
      <c r="MHS78" s="45"/>
      <c r="MHT78" s="45"/>
      <c r="MHU78" s="45"/>
      <c r="MHV78" s="45"/>
      <c r="MHW78" s="45"/>
      <c r="MHX78" s="45"/>
      <c r="MHY78" s="45"/>
      <c r="MHZ78" s="45"/>
      <c r="MIA78" s="45"/>
      <c r="MIB78" s="45"/>
      <c r="MIC78" s="45"/>
      <c r="MID78" s="45"/>
      <c r="MIE78" s="45"/>
      <c r="MIF78" s="45"/>
      <c r="MIG78" s="45"/>
      <c r="MIH78" s="45"/>
      <c r="MII78" s="45"/>
      <c r="MIJ78" s="45"/>
      <c r="MIK78" s="45"/>
      <c r="MIL78" s="45"/>
      <c r="MIM78" s="45"/>
      <c r="MIN78" s="45"/>
      <c r="MIO78" s="45"/>
      <c r="MIP78" s="45"/>
      <c r="MIQ78" s="45"/>
      <c r="MIR78" s="45"/>
      <c r="MIS78" s="45"/>
      <c r="MIT78" s="45"/>
      <c r="MIU78" s="45"/>
      <c r="MIV78" s="45"/>
      <c r="MIW78" s="45"/>
      <c r="MIX78" s="45"/>
      <c r="MIY78" s="45"/>
      <c r="MIZ78" s="45"/>
      <c r="MJA78" s="45"/>
      <c r="MJB78" s="45"/>
      <c r="MJC78" s="45"/>
      <c r="MJD78" s="45"/>
      <c r="MJE78" s="45"/>
      <c r="MJF78" s="45"/>
      <c r="MJG78" s="45"/>
      <c r="MJH78" s="45"/>
      <c r="MJI78" s="45"/>
      <c r="MJJ78" s="45"/>
      <c r="MJK78" s="45"/>
      <c r="MJL78" s="45"/>
      <c r="MJM78" s="45"/>
      <c r="MJN78" s="45"/>
      <c r="MJO78" s="45"/>
      <c r="MJP78" s="45"/>
      <c r="MJQ78" s="45"/>
      <c r="MJR78" s="45"/>
      <c r="MJS78" s="45"/>
      <c r="MJT78" s="45"/>
      <c r="MJU78" s="45"/>
      <c r="MJV78" s="45"/>
      <c r="MJW78" s="45"/>
      <c r="MJX78" s="45"/>
      <c r="MJY78" s="45"/>
      <c r="MJZ78" s="45"/>
      <c r="MKA78" s="45"/>
      <c r="MKB78" s="45"/>
      <c r="MKC78" s="45"/>
      <c r="MKD78" s="45"/>
      <c r="MKE78" s="45"/>
      <c r="MKF78" s="45"/>
      <c r="MKG78" s="45"/>
      <c r="MKH78" s="45"/>
      <c r="MKI78" s="45"/>
      <c r="MKJ78" s="45"/>
      <c r="MKK78" s="45"/>
      <c r="MKL78" s="45"/>
      <c r="MKM78" s="45"/>
      <c r="MKN78" s="45"/>
      <c r="MKO78" s="45"/>
      <c r="MKP78" s="45"/>
      <c r="MKQ78" s="45"/>
      <c r="MKR78" s="45"/>
      <c r="MKS78" s="45"/>
      <c r="MKT78" s="45"/>
      <c r="MKU78" s="45"/>
      <c r="MKV78" s="45"/>
      <c r="MKW78" s="45"/>
      <c r="MKX78" s="45"/>
      <c r="MKY78" s="45"/>
      <c r="MKZ78" s="45"/>
      <c r="MLA78" s="45"/>
      <c r="MLB78" s="45"/>
      <c r="MLC78" s="45"/>
      <c r="MLD78" s="45"/>
      <c r="MLE78" s="45"/>
      <c r="MLF78" s="45"/>
      <c r="MLG78" s="45"/>
      <c r="MLH78" s="45"/>
      <c r="MLI78" s="45"/>
      <c r="MLJ78" s="45"/>
      <c r="MLK78" s="45"/>
      <c r="MLL78" s="45"/>
      <c r="MLM78" s="45"/>
      <c r="MLN78" s="45"/>
      <c r="MLO78" s="45"/>
      <c r="MLP78" s="45"/>
      <c r="MLQ78" s="45"/>
      <c r="MLR78" s="45"/>
      <c r="MLS78" s="45"/>
      <c r="MLT78" s="45"/>
      <c r="MLU78" s="45"/>
      <c r="MLV78" s="45"/>
      <c r="MLW78" s="45"/>
      <c r="MLX78" s="45"/>
      <c r="MLY78" s="45"/>
      <c r="MLZ78" s="45"/>
      <c r="MMA78" s="45"/>
      <c r="MMB78" s="45"/>
      <c r="MMC78" s="45"/>
      <c r="MMD78" s="45"/>
      <c r="MME78" s="45"/>
      <c r="MMF78" s="45"/>
      <c r="MMG78" s="45"/>
      <c r="MMH78" s="45"/>
      <c r="MMI78" s="45"/>
      <c r="MMJ78" s="45"/>
      <c r="MMK78" s="45"/>
      <c r="MML78" s="45"/>
      <c r="MMM78" s="45"/>
      <c r="MMN78" s="45"/>
      <c r="MMO78" s="45"/>
      <c r="MMP78" s="45"/>
      <c r="MMQ78" s="45"/>
      <c r="MMR78" s="45"/>
      <c r="MMS78" s="45"/>
      <c r="MMT78" s="45"/>
      <c r="MMU78" s="45"/>
      <c r="MMV78" s="45"/>
      <c r="MMW78" s="45"/>
      <c r="MMX78" s="45"/>
      <c r="MMY78" s="45"/>
      <c r="MMZ78" s="45"/>
      <c r="MNA78" s="45"/>
      <c r="MNB78" s="45"/>
      <c r="MNC78" s="45"/>
      <c r="MND78" s="45"/>
      <c r="MNE78" s="45"/>
      <c r="MNF78" s="45"/>
      <c r="MNG78" s="45"/>
      <c r="MNH78" s="45"/>
      <c r="MNI78" s="45"/>
      <c r="MNJ78" s="45"/>
      <c r="MNK78" s="45"/>
      <c r="MNL78" s="45"/>
      <c r="MNM78" s="45"/>
      <c r="MNN78" s="45"/>
      <c r="MNO78" s="45"/>
      <c r="MNP78" s="45"/>
      <c r="MNQ78" s="45"/>
      <c r="MNR78" s="45"/>
      <c r="MNS78" s="45"/>
      <c r="MNT78" s="45"/>
      <c r="MNU78" s="45"/>
      <c r="MNV78" s="45"/>
      <c r="MNW78" s="45"/>
      <c r="MNX78" s="45"/>
      <c r="MNY78" s="45"/>
      <c r="MNZ78" s="45"/>
      <c r="MOA78" s="45"/>
      <c r="MOB78" s="45"/>
      <c r="MOC78" s="45"/>
      <c r="MOD78" s="45"/>
      <c r="MOE78" s="45"/>
      <c r="MOF78" s="45"/>
      <c r="MOG78" s="45"/>
      <c r="MOH78" s="45"/>
      <c r="MOI78" s="45"/>
      <c r="MOJ78" s="45"/>
      <c r="MOK78" s="45"/>
      <c r="MOL78" s="45"/>
      <c r="MOM78" s="45"/>
      <c r="MON78" s="45"/>
      <c r="MOO78" s="45"/>
      <c r="MOP78" s="45"/>
      <c r="MOQ78" s="45"/>
      <c r="MOR78" s="45"/>
      <c r="MOS78" s="45"/>
      <c r="MOT78" s="45"/>
      <c r="MOU78" s="45"/>
      <c r="MOV78" s="45"/>
      <c r="MOW78" s="45"/>
      <c r="MOX78" s="45"/>
      <c r="MOY78" s="45"/>
      <c r="MOZ78" s="45"/>
      <c r="MPA78" s="45"/>
      <c r="MPB78" s="45"/>
      <c r="MPC78" s="45"/>
      <c r="MPD78" s="45"/>
      <c r="MPE78" s="45"/>
      <c r="MPF78" s="45"/>
      <c r="MPG78" s="45"/>
      <c r="MPH78" s="45"/>
      <c r="MPI78" s="45"/>
      <c r="MPJ78" s="45"/>
      <c r="MPK78" s="45"/>
      <c r="MPL78" s="45"/>
      <c r="MPM78" s="45"/>
      <c r="MPN78" s="45"/>
      <c r="MPO78" s="45"/>
      <c r="MPP78" s="45"/>
      <c r="MPQ78" s="45"/>
      <c r="MPR78" s="45"/>
      <c r="MPS78" s="45"/>
      <c r="MPT78" s="45"/>
      <c r="MPU78" s="45"/>
      <c r="MPV78" s="45"/>
      <c r="MPW78" s="45"/>
      <c r="MPX78" s="45"/>
      <c r="MPY78" s="45"/>
      <c r="MPZ78" s="45"/>
      <c r="MQA78" s="45"/>
      <c r="MQB78" s="45"/>
      <c r="MQC78" s="45"/>
      <c r="MQD78" s="45"/>
      <c r="MQE78" s="45"/>
      <c r="MQF78" s="45"/>
      <c r="MQG78" s="45"/>
      <c r="MQH78" s="45"/>
      <c r="MQI78" s="45"/>
      <c r="MQJ78" s="45"/>
      <c r="MQK78" s="45"/>
      <c r="MQL78" s="45"/>
      <c r="MQM78" s="45"/>
      <c r="MQN78" s="45"/>
      <c r="MQO78" s="45"/>
      <c r="MQP78" s="45"/>
      <c r="MQQ78" s="45"/>
      <c r="MQR78" s="45"/>
      <c r="MQS78" s="45"/>
      <c r="MQT78" s="45"/>
      <c r="MQU78" s="45"/>
      <c r="MQV78" s="45"/>
      <c r="MQW78" s="45"/>
      <c r="MQX78" s="45"/>
      <c r="MQY78" s="45"/>
      <c r="MQZ78" s="45"/>
      <c r="MRA78" s="45"/>
      <c r="MRB78" s="45"/>
      <c r="MRC78" s="45"/>
      <c r="MRD78" s="45"/>
      <c r="MRE78" s="45"/>
      <c r="MRF78" s="45"/>
      <c r="MRG78" s="45"/>
      <c r="MRH78" s="45"/>
      <c r="MRI78" s="45"/>
      <c r="MRJ78" s="45"/>
      <c r="MRK78" s="45"/>
      <c r="MRL78" s="45"/>
      <c r="MRM78" s="45"/>
      <c r="MRN78" s="45"/>
      <c r="MRO78" s="45"/>
      <c r="MRP78" s="45"/>
      <c r="MRQ78" s="45"/>
      <c r="MRR78" s="45"/>
      <c r="MRS78" s="45"/>
      <c r="MRT78" s="45"/>
      <c r="MRU78" s="45"/>
      <c r="MRV78" s="45"/>
      <c r="MRW78" s="45"/>
      <c r="MRX78" s="45"/>
      <c r="MRY78" s="45"/>
      <c r="MRZ78" s="45"/>
      <c r="MSA78" s="45"/>
      <c r="MSB78" s="45"/>
      <c r="MSC78" s="45"/>
      <c r="MSD78" s="45"/>
      <c r="MSE78" s="45"/>
      <c r="MSF78" s="45"/>
      <c r="MSG78" s="45"/>
      <c r="MSH78" s="45"/>
      <c r="MSI78" s="45"/>
      <c r="MSJ78" s="45"/>
      <c r="MSK78" s="45"/>
      <c r="MSL78" s="45"/>
      <c r="MSM78" s="45"/>
      <c r="MSN78" s="45"/>
      <c r="MSO78" s="45"/>
      <c r="MSP78" s="45"/>
      <c r="MSQ78" s="45"/>
      <c r="MSR78" s="45"/>
      <c r="MSS78" s="45"/>
      <c r="MST78" s="45"/>
      <c r="MSU78" s="45"/>
      <c r="MSV78" s="45"/>
      <c r="MSW78" s="45"/>
      <c r="MSX78" s="45"/>
      <c r="MSY78" s="45"/>
      <c r="MSZ78" s="45"/>
      <c r="MTA78" s="45"/>
      <c r="MTB78" s="45"/>
      <c r="MTC78" s="45"/>
      <c r="MTD78" s="45"/>
      <c r="MTE78" s="45"/>
      <c r="MTF78" s="45"/>
      <c r="MTG78" s="45"/>
      <c r="MTH78" s="45"/>
      <c r="MTI78" s="45"/>
      <c r="MTJ78" s="45"/>
      <c r="MTK78" s="45"/>
      <c r="MTL78" s="45"/>
      <c r="MTM78" s="45"/>
      <c r="MTN78" s="45"/>
      <c r="MTO78" s="45"/>
      <c r="MTP78" s="45"/>
      <c r="MTQ78" s="45"/>
      <c r="MTR78" s="45"/>
      <c r="MTS78" s="45"/>
      <c r="MTT78" s="45"/>
      <c r="MTU78" s="45"/>
      <c r="MTV78" s="45"/>
      <c r="MTW78" s="45"/>
      <c r="MTX78" s="45"/>
      <c r="MTY78" s="45"/>
      <c r="MTZ78" s="45"/>
      <c r="MUA78" s="45"/>
      <c r="MUB78" s="45"/>
      <c r="MUC78" s="45"/>
      <c r="MUD78" s="45"/>
      <c r="MUE78" s="45"/>
      <c r="MUF78" s="45"/>
      <c r="MUG78" s="45"/>
      <c r="MUH78" s="45"/>
      <c r="MUI78" s="45"/>
      <c r="MUJ78" s="45"/>
      <c r="MUK78" s="45"/>
      <c r="MUL78" s="45"/>
      <c r="MUM78" s="45"/>
      <c r="MUN78" s="45"/>
      <c r="MUO78" s="45"/>
      <c r="MUP78" s="45"/>
      <c r="MUQ78" s="45"/>
      <c r="MUR78" s="45"/>
      <c r="MUS78" s="45"/>
      <c r="MUT78" s="45"/>
      <c r="MUU78" s="45"/>
      <c r="MUV78" s="45"/>
      <c r="MUW78" s="45"/>
      <c r="MUX78" s="45"/>
      <c r="MUY78" s="45"/>
      <c r="MUZ78" s="45"/>
      <c r="MVA78" s="45"/>
      <c r="MVB78" s="45"/>
      <c r="MVC78" s="45"/>
      <c r="MVD78" s="45"/>
      <c r="MVE78" s="45"/>
      <c r="MVF78" s="45"/>
      <c r="MVG78" s="45"/>
      <c r="MVH78" s="45"/>
      <c r="MVI78" s="45"/>
      <c r="MVJ78" s="45"/>
      <c r="MVK78" s="45"/>
      <c r="MVL78" s="45"/>
      <c r="MVM78" s="45"/>
      <c r="MVN78" s="45"/>
      <c r="MVO78" s="45"/>
      <c r="MVP78" s="45"/>
      <c r="MVQ78" s="45"/>
      <c r="MVR78" s="45"/>
      <c r="MVS78" s="45"/>
      <c r="MVT78" s="45"/>
      <c r="MVU78" s="45"/>
      <c r="MVV78" s="45"/>
      <c r="MVW78" s="45"/>
      <c r="MVX78" s="45"/>
      <c r="MVY78" s="45"/>
      <c r="MVZ78" s="45"/>
      <c r="MWA78" s="45"/>
      <c r="MWB78" s="45"/>
      <c r="MWC78" s="45"/>
      <c r="MWD78" s="45"/>
      <c r="MWE78" s="45"/>
      <c r="MWF78" s="45"/>
      <c r="MWG78" s="45"/>
      <c r="MWH78" s="45"/>
      <c r="MWI78" s="45"/>
      <c r="MWJ78" s="45"/>
      <c r="MWK78" s="45"/>
      <c r="MWL78" s="45"/>
      <c r="MWM78" s="45"/>
      <c r="MWN78" s="45"/>
      <c r="MWO78" s="45"/>
      <c r="MWP78" s="45"/>
      <c r="MWQ78" s="45"/>
      <c r="MWR78" s="45"/>
      <c r="MWS78" s="45"/>
      <c r="MWT78" s="45"/>
      <c r="MWU78" s="45"/>
      <c r="MWV78" s="45"/>
      <c r="MWW78" s="45"/>
      <c r="MWX78" s="45"/>
      <c r="MWY78" s="45"/>
      <c r="MWZ78" s="45"/>
      <c r="MXA78" s="45"/>
      <c r="MXB78" s="45"/>
      <c r="MXC78" s="45"/>
      <c r="MXD78" s="45"/>
      <c r="MXE78" s="45"/>
      <c r="MXF78" s="45"/>
      <c r="MXG78" s="45"/>
      <c r="MXH78" s="45"/>
      <c r="MXI78" s="45"/>
      <c r="MXJ78" s="45"/>
      <c r="MXK78" s="45"/>
      <c r="MXL78" s="45"/>
      <c r="MXM78" s="45"/>
      <c r="MXN78" s="45"/>
      <c r="MXO78" s="45"/>
      <c r="MXP78" s="45"/>
      <c r="MXQ78" s="45"/>
      <c r="MXR78" s="45"/>
      <c r="MXS78" s="45"/>
      <c r="MXT78" s="45"/>
      <c r="MXU78" s="45"/>
      <c r="MXV78" s="45"/>
      <c r="MXW78" s="45"/>
      <c r="MXX78" s="45"/>
      <c r="MXY78" s="45"/>
      <c r="MXZ78" s="45"/>
      <c r="MYA78" s="45"/>
      <c r="MYB78" s="45"/>
      <c r="MYC78" s="45"/>
      <c r="MYD78" s="45"/>
      <c r="MYE78" s="45"/>
      <c r="MYF78" s="45"/>
      <c r="MYG78" s="45"/>
      <c r="MYH78" s="45"/>
      <c r="MYI78" s="45"/>
      <c r="MYJ78" s="45"/>
      <c r="MYK78" s="45"/>
      <c r="MYL78" s="45"/>
      <c r="MYM78" s="45"/>
      <c r="MYN78" s="45"/>
      <c r="MYO78" s="45"/>
      <c r="MYP78" s="45"/>
      <c r="MYQ78" s="45"/>
      <c r="MYR78" s="45"/>
      <c r="MYS78" s="45"/>
      <c r="MYT78" s="45"/>
      <c r="MYU78" s="45"/>
      <c r="MYV78" s="45"/>
      <c r="MYW78" s="45"/>
      <c r="MYX78" s="45"/>
      <c r="MYY78" s="45"/>
      <c r="MYZ78" s="45"/>
      <c r="MZA78" s="45"/>
      <c r="MZB78" s="45"/>
      <c r="MZC78" s="45"/>
      <c r="MZD78" s="45"/>
      <c r="MZE78" s="45"/>
      <c r="MZF78" s="45"/>
      <c r="MZG78" s="45"/>
      <c r="MZH78" s="45"/>
      <c r="MZI78" s="45"/>
      <c r="MZJ78" s="45"/>
      <c r="MZK78" s="45"/>
      <c r="MZL78" s="45"/>
      <c r="MZM78" s="45"/>
      <c r="MZN78" s="45"/>
      <c r="MZO78" s="45"/>
      <c r="MZP78" s="45"/>
      <c r="MZQ78" s="45"/>
      <c r="MZR78" s="45"/>
      <c r="MZS78" s="45"/>
      <c r="MZT78" s="45"/>
      <c r="MZU78" s="45"/>
      <c r="MZV78" s="45"/>
      <c r="MZW78" s="45"/>
      <c r="MZX78" s="45"/>
      <c r="MZY78" s="45"/>
      <c r="MZZ78" s="45"/>
      <c r="NAA78" s="45"/>
      <c r="NAB78" s="45"/>
      <c r="NAC78" s="45"/>
      <c r="NAD78" s="45"/>
      <c r="NAE78" s="45"/>
      <c r="NAF78" s="45"/>
      <c r="NAG78" s="45"/>
      <c r="NAH78" s="45"/>
      <c r="NAI78" s="45"/>
      <c r="NAJ78" s="45"/>
      <c r="NAK78" s="45"/>
      <c r="NAL78" s="45"/>
      <c r="NAM78" s="45"/>
      <c r="NAN78" s="45"/>
      <c r="NAO78" s="45"/>
      <c r="NAP78" s="45"/>
      <c r="NAQ78" s="45"/>
      <c r="NAR78" s="45"/>
      <c r="NAS78" s="45"/>
      <c r="NAT78" s="45"/>
      <c r="NAU78" s="45"/>
      <c r="NAV78" s="45"/>
      <c r="NAW78" s="45"/>
      <c r="NAX78" s="45"/>
      <c r="NAY78" s="45"/>
      <c r="NAZ78" s="45"/>
      <c r="NBA78" s="45"/>
      <c r="NBB78" s="45"/>
      <c r="NBC78" s="45"/>
      <c r="NBD78" s="45"/>
      <c r="NBE78" s="45"/>
      <c r="NBF78" s="45"/>
      <c r="NBG78" s="45"/>
      <c r="NBH78" s="45"/>
      <c r="NBI78" s="45"/>
      <c r="NBJ78" s="45"/>
      <c r="NBK78" s="45"/>
      <c r="NBL78" s="45"/>
      <c r="NBM78" s="45"/>
      <c r="NBN78" s="45"/>
      <c r="NBO78" s="45"/>
      <c r="NBP78" s="45"/>
      <c r="NBQ78" s="45"/>
      <c r="NBR78" s="45"/>
      <c r="NBS78" s="45"/>
      <c r="NBT78" s="45"/>
      <c r="NBU78" s="45"/>
      <c r="NBV78" s="45"/>
      <c r="NBW78" s="45"/>
      <c r="NBX78" s="45"/>
      <c r="NBY78" s="45"/>
      <c r="NBZ78" s="45"/>
      <c r="NCA78" s="45"/>
      <c r="NCB78" s="45"/>
      <c r="NCC78" s="45"/>
      <c r="NCD78" s="45"/>
      <c r="NCE78" s="45"/>
      <c r="NCF78" s="45"/>
      <c r="NCG78" s="45"/>
      <c r="NCH78" s="45"/>
      <c r="NCI78" s="45"/>
      <c r="NCJ78" s="45"/>
      <c r="NCK78" s="45"/>
      <c r="NCL78" s="45"/>
      <c r="NCM78" s="45"/>
      <c r="NCN78" s="45"/>
      <c r="NCO78" s="45"/>
      <c r="NCP78" s="45"/>
      <c r="NCQ78" s="45"/>
      <c r="NCR78" s="45"/>
      <c r="NCS78" s="45"/>
      <c r="NCT78" s="45"/>
      <c r="NCU78" s="45"/>
      <c r="NCV78" s="45"/>
      <c r="NCW78" s="45"/>
      <c r="NCX78" s="45"/>
      <c r="NCY78" s="45"/>
      <c r="NCZ78" s="45"/>
      <c r="NDA78" s="45"/>
      <c r="NDB78" s="45"/>
      <c r="NDC78" s="45"/>
      <c r="NDD78" s="45"/>
      <c r="NDE78" s="45"/>
      <c r="NDF78" s="45"/>
      <c r="NDG78" s="45"/>
      <c r="NDH78" s="45"/>
      <c r="NDI78" s="45"/>
      <c r="NDJ78" s="45"/>
      <c r="NDK78" s="45"/>
      <c r="NDL78" s="45"/>
      <c r="NDM78" s="45"/>
      <c r="NDN78" s="45"/>
      <c r="NDO78" s="45"/>
      <c r="NDP78" s="45"/>
      <c r="NDQ78" s="45"/>
      <c r="NDR78" s="45"/>
      <c r="NDS78" s="45"/>
      <c r="NDT78" s="45"/>
      <c r="NDU78" s="45"/>
      <c r="NDV78" s="45"/>
      <c r="NDW78" s="45"/>
      <c r="NDX78" s="45"/>
      <c r="NDY78" s="45"/>
      <c r="NDZ78" s="45"/>
      <c r="NEA78" s="45"/>
      <c r="NEB78" s="45"/>
      <c r="NEC78" s="45"/>
      <c r="NED78" s="45"/>
      <c r="NEE78" s="45"/>
      <c r="NEF78" s="45"/>
      <c r="NEG78" s="45"/>
      <c r="NEH78" s="45"/>
      <c r="NEI78" s="45"/>
      <c r="NEJ78" s="45"/>
      <c r="NEK78" s="45"/>
      <c r="NEL78" s="45"/>
      <c r="NEM78" s="45"/>
      <c r="NEN78" s="45"/>
      <c r="NEO78" s="45"/>
      <c r="NEP78" s="45"/>
      <c r="NEQ78" s="45"/>
      <c r="NER78" s="45"/>
      <c r="NES78" s="45"/>
      <c r="NET78" s="45"/>
      <c r="NEU78" s="45"/>
      <c r="NEV78" s="45"/>
      <c r="NEW78" s="45"/>
      <c r="NEX78" s="45"/>
      <c r="NEY78" s="45"/>
      <c r="NEZ78" s="45"/>
      <c r="NFA78" s="45"/>
      <c r="NFB78" s="45"/>
      <c r="NFC78" s="45"/>
      <c r="NFD78" s="45"/>
      <c r="NFE78" s="45"/>
      <c r="NFF78" s="45"/>
      <c r="NFG78" s="45"/>
      <c r="NFH78" s="45"/>
      <c r="NFI78" s="45"/>
      <c r="NFJ78" s="45"/>
      <c r="NFK78" s="45"/>
      <c r="NFL78" s="45"/>
      <c r="NFM78" s="45"/>
      <c r="NFN78" s="45"/>
      <c r="NFO78" s="45"/>
      <c r="NFP78" s="45"/>
      <c r="NFQ78" s="45"/>
      <c r="NFR78" s="45"/>
      <c r="NFS78" s="45"/>
      <c r="NFT78" s="45"/>
      <c r="NFU78" s="45"/>
      <c r="NFV78" s="45"/>
      <c r="NFW78" s="45"/>
      <c r="NFX78" s="45"/>
      <c r="NFY78" s="45"/>
      <c r="NFZ78" s="45"/>
      <c r="NGA78" s="45"/>
      <c r="NGB78" s="45"/>
      <c r="NGC78" s="45"/>
      <c r="NGD78" s="45"/>
      <c r="NGE78" s="45"/>
      <c r="NGF78" s="45"/>
      <c r="NGG78" s="45"/>
      <c r="NGH78" s="45"/>
      <c r="NGI78" s="45"/>
      <c r="NGJ78" s="45"/>
      <c r="NGK78" s="45"/>
      <c r="NGL78" s="45"/>
      <c r="NGM78" s="45"/>
      <c r="NGN78" s="45"/>
      <c r="NGO78" s="45"/>
      <c r="NGP78" s="45"/>
      <c r="NGQ78" s="45"/>
      <c r="NGR78" s="45"/>
      <c r="NGS78" s="45"/>
      <c r="NGT78" s="45"/>
      <c r="NGU78" s="45"/>
      <c r="NGV78" s="45"/>
      <c r="NGW78" s="45"/>
      <c r="NGX78" s="45"/>
      <c r="NGY78" s="45"/>
      <c r="NGZ78" s="45"/>
      <c r="NHA78" s="45"/>
      <c r="NHB78" s="45"/>
      <c r="NHC78" s="45"/>
      <c r="NHD78" s="45"/>
      <c r="NHE78" s="45"/>
      <c r="NHF78" s="45"/>
      <c r="NHG78" s="45"/>
      <c r="NHH78" s="45"/>
      <c r="NHI78" s="45"/>
      <c r="NHJ78" s="45"/>
      <c r="NHK78" s="45"/>
      <c r="NHL78" s="45"/>
      <c r="NHM78" s="45"/>
      <c r="NHN78" s="45"/>
      <c r="NHO78" s="45"/>
      <c r="NHP78" s="45"/>
      <c r="NHQ78" s="45"/>
      <c r="NHR78" s="45"/>
      <c r="NHS78" s="45"/>
      <c r="NHT78" s="45"/>
      <c r="NHU78" s="45"/>
      <c r="NHV78" s="45"/>
      <c r="NHW78" s="45"/>
      <c r="NHX78" s="45"/>
      <c r="NHY78" s="45"/>
      <c r="NHZ78" s="45"/>
      <c r="NIA78" s="45"/>
      <c r="NIB78" s="45"/>
      <c r="NIC78" s="45"/>
      <c r="NID78" s="45"/>
      <c r="NIE78" s="45"/>
      <c r="NIF78" s="45"/>
      <c r="NIG78" s="45"/>
      <c r="NIH78" s="45"/>
      <c r="NII78" s="45"/>
      <c r="NIJ78" s="45"/>
      <c r="NIK78" s="45"/>
      <c r="NIL78" s="45"/>
      <c r="NIM78" s="45"/>
      <c r="NIN78" s="45"/>
      <c r="NIO78" s="45"/>
      <c r="NIP78" s="45"/>
      <c r="NIQ78" s="45"/>
      <c r="NIR78" s="45"/>
      <c r="NIS78" s="45"/>
      <c r="NIT78" s="45"/>
      <c r="NIU78" s="45"/>
      <c r="NIV78" s="45"/>
      <c r="NIW78" s="45"/>
      <c r="NIX78" s="45"/>
      <c r="NIY78" s="45"/>
      <c r="NIZ78" s="45"/>
      <c r="NJA78" s="45"/>
      <c r="NJB78" s="45"/>
      <c r="NJC78" s="45"/>
      <c r="NJD78" s="45"/>
      <c r="NJE78" s="45"/>
      <c r="NJF78" s="45"/>
      <c r="NJG78" s="45"/>
      <c r="NJH78" s="45"/>
      <c r="NJI78" s="45"/>
      <c r="NJJ78" s="45"/>
      <c r="NJK78" s="45"/>
      <c r="NJL78" s="45"/>
      <c r="NJM78" s="45"/>
      <c r="NJN78" s="45"/>
      <c r="NJO78" s="45"/>
      <c r="NJP78" s="45"/>
      <c r="NJQ78" s="45"/>
      <c r="NJR78" s="45"/>
      <c r="NJS78" s="45"/>
      <c r="NJT78" s="45"/>
      <c r="NJU78" s="45"/>
      <c r="NJV78" s="45"/>
      <c r="NJW78" s="45"/>
      <c r="NJX78" s="45"/>
      <c r="NJY78" s="45"/>
      <c r="NJZ78" s="45"/>
      <c r="NKA78" s="45"/>
      <c r="NKB78" s="45"/>
      <c r="NKC78" s="45"/>
      <c r="NKD78" s="45"/>
      <c r="NKE78" s="45"/>
      <c r="NKF78" s="45"/>
      <c r="NKG78" s="45"/>
      <c r="NKH78" s="45"/>
      <c r="NKI78" s="45"/>
      <c r="NKJ78" s="45"/>
      <c r="NKK78" s="45"/>
      <c r="NKL78" s="45"/>
      <c r="NKM78" s="45"/>
      <c r="NKN78" s="45"/>
      <c r="NKO78" s="45"/>
      <c r="NKP78" s="45"/>
      <c r="NKQ78" s="45"/>
      <c r="NKR78" s="45"/>
      <c r="NKS78" s="45"/>
      <c r="NKT78" s="45"/>
      <c r="NKU78" s="45"/>
      <c r="NKV78" s="45"/>
      <c r="NKW78" s="45"/>
      <c r="NKX78" s="45"/>
      <c r="NKY78" s="45"/>
      <c r="NKZ78" s="45"/>
      <c r="NLA78" s="45"/>
      <c r="NLB78" s="45"/>
      <c r="NLC78" s="45"/>
      <c r="NLD78" s="45"/>
      <c r="NLE78" s="45"/>
      <c r="NLF78" s="45"/>
      <c r="NLG78" s="45"/>
      <c r="NLH78" s="45"/>
      <c r="NLI78" s="45"/>
      <c r="NLJ78" s="45"/>
      <c r="NLK78" s="45"/>
      <c r="NLL78" s="45"/>
      <c r="NLM78" s="45"/>
      <c r="NLN78" s="45"/>
      <c r="NLO78" s="45"/>
      <c r="NLP78" s="45"/>
      <c r="NLQ78" s="45"/>
      <c r="NLR78" s="45"/>
      <c r="NLS78" s="45"/>
      <c r="NLT78" s="45"/>
      <c r="NLU78" s="45"/>
      <c r="NLV78" s="45"/>
      <c r="NLW78" s="45"/>
      <c r="NLX78" s="45"/>
      <c r="NLY78" s="45"/>
      <c r="NLZ78" s="45"/>
      <c r="NMA78" s="45"/>
      <c r="NMB78" s="45"/>
      <c r="NMC78" s="45"/>
      <c r="NMD78" s="45"/>
      <c r="NME78" s="45"/>
      <c r="NMF78" s="45"/>
      <c r="NMG78" s="45"/>
      <c r="NMH78" s="45"/>
      <c r="NMI78" s="45"/>
      <c r="NMJ78" s="45"/>
      <c r="NMK78" s="45"/>
      <c r="NML78" s="45"/>
      <c r="NMM78" s="45"/>
      <c r="NMN78" s="45"/>
      <c r="NMO78" s="45"/>
      <c r="NMP78" s="45"/>
      <c r="NMQ78" s="45"/>
      <c r="NMR78" s="45"/>
      <c r="NMS78" s="45"/>
      <c r="NMT78" s="45"/>
      <c r="NMU78" s="45"/>
      <c r="NMV78" s="45"/>
      <c r="NMW78" s="45"/>
      <c r="NMX78" s="45"/>
      <c r="NMY78" s="45"/>
      <c r="NMZ78" s="45"/>
      <c r="NNA78" s="45"/>
      <c r="NNB78" s="45"/>
      <c r="NNC78" s="45"/>
      <c r="NND78" s="45"/>
      <c r="NNE78" s="45"/>
      <c r="NNF78" s="45"/>
      <c r="NNG78" s="45"/>
      <c r="NNH78" s="45"/>
      <c r="NNI78" s="45"/>
      <c r="NNJ78" s="45"/>
      <c r="NNK78" s="45"/>
      <c r="NNL78" s="45"/>
      <c r="NNM78" s="45"/>
      <c r="NNN78" s="45"/>
      <c r="NNO78" s="45"/>
      <c r="NNP78" s="45"/>
      <c r="NNQ78" s="45"/>
      <c r="NNR78" s="45"/>
      <c r="NNS78" s="45"/>
      <c r="NNT78" s="45"/>
      <c r="NNU78" s="45"/>
      <c r="NNV78" s="45"/>
      <c r="NNW78" s="45"/>
      <c r="NNX78" s="45"/>
      <c r="NNY78" s="45"/>
      <c r="NNZ78" s="45"/>
      <c r="NOA78" s="45"/>
      <c r="NOB78" s="45"/>
      <c r="NOC78" s="45"/>
      <c r="NOD78" s="45"/>
      <c r="NOE78" s="45"/>
      <c r="NOF78" s="45"/>
      <c r="NOG78" s="45"/>
      <c r="NOH78" s="45"/>
      <c r="NOI78" s="45"/>
      <c r="NOJ78" s="45"/>
      <c r="NOK78" s="45"/>
      <c r="NOL78" s="45"/>
      <c r="NOM78" s="45"/>
      <c r="NON78" s="45"/>
      <c r="NOO78" s="45"/>
      <c r="NOP78" s="45"/>
      <c r="NOQ78" s="45"/>
      <c r="NOR78" s="45"/>
      <c r="NOS78" s="45"/>
      <c r="NOT78" s="45"/>
      <c r="NOU78" s="45"/>
      <c r="NOV78" s="45"/>
      <c r="NOW78" s="45"/>
      <c r="NOX78" s="45"/>
      <c r="NOY78" s="45"/>
      <c r="NOZ78" s="45"/>
      <c r="NPA78" s="45"/>
      <c r="NPB78" s="45"/>
      <c r="NPC78" s="45"/>
      <c r="NPD78" s="45"/>
      <c r="NPE78" s="45"/>
      <c r="NPF78" s="45"/>
      <c r="NPG78" s="45"/>
      <c r="NPH78" s="45"/>
      <c r="NPI78" s="45"/>
      <c r="NPJ78" s="45"/>
      <c r="NPK78" s="45"/>
      <c r="NPL78" s="45"/>
      <c r="NPM78" s="45"/>
      <c r="NPN78" s="45"/>
      <c r="NPO78" s="45"/>
      <c r="NPP78" s="45"/>
      <c r="NPQ78" s="45"/>
      <c r="NPR78" s="45"/>
      <c r="NPS78" s="45"/>
      <c r="NPT78" s="45"/>
      <c r="NPU78" s="45"/>
      <c r="NPV78" s="45"/>
      <c r="NPW78" s="45"/>
      <c r="NPX78" s="45"/>
      <c r="NPY78" s="45"/>
      <c r="NPZ78" s="45"/>
      <c r="NQA78" s="45"/>
      <c r="NQB78" s="45"/>
      <c r="NQC78" s="45"/>
      <c r="NQD78" s="45"/>
      <c r="NQE78" s="45"/>
      <c r="NQF78" s="45"/>
      <c r="NQG78" s="45"/>
      <c r="NQH78" s="45"/>
      <c r="NQI78" s="45"/>
      <c r="NQJ78" s="45"/>
      <c r="NQK78" s="45"/>
      <c r="NQL78" s="45"/>
      <c r="NQM78" s="45"/>
      <c r="NQN78" s="45"/>
      <c r="NQO78" s="45"/>
      <c r="NQP78" s="45"/>
      <c r="NQQ78" s="45"/>
      <c r="NQR78" s="45"/>
      <c r="NQS78" s="45"/>
      <c r="NQT78" s="45"/>
      <c r="NQU78" s="45"/>
      <c r="NQV78" s="45"/>
      <c r="NQW78" s="45"/>
      <c r="NQX78" s="45"/>
      <c r="NQY78" s="45"/>
      <c r="NQZ78" s="45"/>
      <c r="NRA78" s="45"/>
      <c r="NRB78" s="45"/>
      <c r="NRC78" s="45"/>
      <c r="NRD78" s="45"/>
      <c r="NRE78" s="45"/>
      <c r="NRF78" s="45"/>
      <c r="NRG78" s="45"/>
      <c r="NRH78" s="45"/>
      <c r="NRI78" s="45"/>
      <c r="NRJ78" s="45"/>
      <c r="NRK78" s="45"/>
      <c r="NRL78" s="45"/>
      <c r="NRM78" s="45"/>
      <c r="NRN78" s="45"/>
      <c r="NRO78" s="45"/>
      <c r="NRP78" s="45"/>
      <c r="NRQ78" s="45"/>
      <c r="NRR78" s="45"/>
      <c r="NRS78" s="45"/>
      <c r="NRT78" s="45"/>
      <c r="NRU78" s="45"/>
      <c r="NRV78" s="45"/>
      <c r="NRW78" s="45"/>
      <c r="NRX78" s="45"/>
      <c r="NRY78" s="45"/>
      <c r="NRZ78" s="45"/>
      <c r="NSA78" s="45"/>
      <c r="NSB78" s="45"/>
      <c r="NSC78" s="45"/>
      <c r="NSD78" s="45"/>
      <c r="NSE78" s="45"/>
      <c r="NSF78" s="45"/>
      <c r="NSG78" s="45"/>
      <c r="NSH78" s="45"/>
      <c r="NSI78" s="45"/>
      <c r="NSJ78" s="45"/>
      <c r="NSK78" s="45"/>
      <c r="NSL78" s="45"/>
      <c r="NSM78" s="45"/>
      <c r="NSN78" s="45"/>
      <c r="NSO78" s="45"/>
      <c r="NSP78" s="45"/>
      <c r="NSQ78" s="45"/>
      <c r="NSR78" s="45"/>
      <c r="NSS78" s="45"/>
      <c r="NST78" s="45"/>
      <c r="NSU78" s="45"/>
      <c r="NSV78" s="45"/>
      <c r="NSW78" s="45"/>
      <c r="NSX78" s="45"/>
      <c r="NSY78" s="45"/>
      <c r="NSZ78" s="45"/>
      <c r="NTA78" s="45"/>
      <c r="NTB78" s="45"/>
      <c r="NTC78" s="45"/>
      <c r="NTD78" s="45"/>
      <c r="NTE78" s="45"/>
      <c r="NTF78" s="45"/>
      <c r="NTG78" s="45"/>
      <c r="NTH78" s="45"/>
      <c r="NTI78" s="45"/>
      <c r="NTJ78" s="45"/>
      <c r="NTK78" s="45"/>
      <c r="NTL78" s="45"/>
      <c r="NTM78" s="45"/>
      <c r="NTN78" s="45"/>
      <c r="NTO78" s="45"/>
      <c r="NTP78" s="45"/>
      <c r="NTQ78" s="45"/>
      <c r="NTR78" s="45"/>
      <c r="NTS78" s="45"/>
      <c r="NTT78" s="45"/>
      <c r="NTU78" s="45"/>
      <c r="NTV78" s="45"/>
      <c r="NTW78" s="45"/>
      <c r="NTX78" s="45"/>
      <c r="NTY78" s="45"/>
      <c r="NTZ78" s="45"/>
      <c r="NUA78" s="45"/>
      <c r="NUB78" s="45"/>
      <c r="NUC78" s="45"/>
      <c r="NUD78" s="45"/>
      <c r="NUE78" s="45"/>
      <c r="NUF78" s="45"/>
      <c r="NUG78" s="45"/>
      <c r="NUH78" s="45"/>
      <c r="NUI78" s="45"/>
      <c r="NUJ78" s="45"/>
      <c r="NUK78" s="45"/>
      <c r="NUL78" s="45"/>
      <c r="NUM78" s="45"/>
      <c r="NUN78" s="45"/>
      <c r="NUO78" s="45"/>
      <c r="NUP78" s="45"/>
      <c r="NUQ78" s="45"/>
      <c r="NUR78" s="45"/>
      <c r="NUS78" s="45"/>
      <c r="NUT78" s="45"/>
      <c r="NUU78" s="45"/>
      <c r="NUV78" s="45"/>
      <c r="NUW78" s="45"/>
      <c r="NUX78" s="45"/>
      <c r="NUY78" s="45"/>
      <c r="NUZ78" s="45"/>
      <c r="NVA78" s="45"/>
      <c r="NVB78" s="45"/>
      <c r="NVC78" s="45"/>
      <c r="NVD78" s="45"/>
      <c r="NVE78" s="45"/>
      <c r="NVF78" s="45"/>
      <c r="NVG78" s="45"/>
      <c r="NVH78" s="45"/>
      <c r="NVI78" s="45"/>
      <c r="NVJ78" s="45"/>
      <c r="NVK78" s="45"/>
      <c r="NVL78" s="45"/>
      <c r="NVM78" s="45"/>
      <c r="NVN78" s="45"/>
      <c r="NVO78" s="45"/>
      <c r="NVP78" s="45"/>
      <c r="NVQ78" s="45"/>
      <c r="NVR78" s="45"/>
      <c r="NVS78" s="45"/>
      <c r="NVT78" s="45"/>
      <c r="NVU78" s="45"/>
      <c r="NVV78" s="45"/>
      <c r="NVW78" s="45"/>
      <c r="NVX78" s="45"/>
      <c r="NVY78" s="45"/>
      <c r="NVZ78" s="45"/>
      <c r="NWA78" s="45"/>
      <c r="NWB78" s="45"/>
      <c r="NWC78" s="45"/>
      <c r="NWD78" s="45"/>
      <c r="NWE78" s="45"/>
      <c r="NWF78" s="45"/>
      <c r="NWG78" s="45"/>
      <c r="NWH78" s="45"/>
      <c r="NWI78" s="45"/>
      <c r="NWJ78" s="45"/>
      <c r="NWK78" s="45"/>
      <c r="NWL78" s="45"/>
      <c r="NWM78" s="45"/>
      <c r="NWN78" s="45"/>
      <c r="NWO78" s="45"/>
      <c r="NWP78" s="45"/>
      <c r="NWQ78" s="45"/>
      <c r="NWR78" s="45"/>
      <c r="NWS78" s="45"/>
      <c r="NWT78" s="45"/>
      <c r="NWU78" s="45"/>
      <c r="NWV78" s="45"/>
      <c r="NWW78" s="45"/>
      <c r="NWX78" s="45"/>
      <c r="NWY78" s="45"/>
      <c r="NWZ78" s="45"/>
      <c r="NXA78" s="45"/>
      <c r="NXB78" s="45"/>
      <c r="NXC78" s="45"/>
      <c r="NXD78" s="45"/>
      <c r="NXE78" s="45"/>
      <c r="NXF78" s="45"/>
      <c r="NXG78" s="45"/>
      <c r="NXH78" s="45"/>
      <c r="NXI78" s="45"/>
      <c r="NXJ78" s="45"/>
      <c r="NXK78" s="45"/>
      <c r="NXL78" s="45"/>
      <c r="NXM78" s="45"/>
      <c r="NXN78" s="45"/>
      <c r="NXO78" s="45"/>
      <c r="NXP78" s="45"/>
      <c r="NXQ78" s="45"/>
      <c r="NXR78" s="45"/>
      <c r="NXS78" s="45"/>
      <c r="NXT78" s="45"/>
      <c r="NXU78" s="45"/>
      <c r="NXV78" s="45"/>
      <c r="NXW78" s="45"/>
      <c r="NXX78" s="45"/>
      <c r="NXY78" s="45"/>
      <c r="NXZ78" s="45"/>
      <c r="NYA78" s="45"/>
      <c r="NYB78" s="45"/>
      <c r="NYC78" s="45"/>
      <c r="NYD78" s="45"/>
      <c r="NYE78" s="45"/>
      <c r="NYF78" s="45"/>
      <c r="NYG78" s="45"/>
      <c r="NYH78" s="45"/>
      <c r="NYI78" s="45"/>
      <c r="NYJ78" s="45"/>
      <c r="NYK78" s="45"/>
      <c r="NYL78" s="45"/>
      <c r="NYM78" s="45"/>
      <c r="NYN78" s="45"/>
      <c r="NYO78" s="45"/>
      <c r="NYP78" s="45"/>
      <c r="NYQ78" s="45"/>
      <c r="NYR78" s="45"/>
      <c r="NYS78" s="45"/>
      <c r="NYT78" s="45"/>
      <c r="NYU78" s="45"/>
      <c r="NYV78" s="45"/>
      <c r="NYW78" s="45"/>
      <c r="NYX78" s="45"/>
      <c r="NYY78" s="45"/>
      <c r="NYZ78" s="45"/>
      <c r="NZA78" s="45"/>
      <c r="NZB78" s="45"/>
      <c r="NZC78" s="45"/>
      <c r="NZD78" s="45"/>
      <c r="NZE78" s="45"/>
      <c r="NZF78" s="45"/>
      <c r="NZG78" s="45"/>
      <c r="NZH78" s="45"/>
      <c r="NZI78" s="45"/>
      <c r="NZJ78" s="45"/>
      <c r="NZK78" s="45"/>
      <c r="NZL78" s="45"/>
      <c r="NZM78" s="45"/>
      <c r="NZN78" s="45"/>
      <c r="NZO78" s="45"/>
      <c r="NZP78" s="45"/>
      <c r="NZQ78" s="45"/>
      <c r="NZR78" s="45"/>
      <c r="NZS78" s="45"/>
      <c r="NZT78" s="45"/>
      <c r="NZU78" s="45"/>
      <c r="NZV78" s="45"/>
      <c r="NZW78" s="45"/>
      <c r="NZX78" s="45"/>
      <c r="NZY78" s="45"/>
      <c r="NZZ78" s="45"/>
      <c r="OAA78" s="45"/>
      <c r="OAB78" s="45"/>
      <c r="OAC78" s="45"/>
      <c r="OAD78" s="45"/>
      <c r="OAE78" s="45"/>
      <c r="OAF78" s="45"/>
      <c r="OAG78" s="45"/>
      <c r="OAH78" s="45"/>
      <c r="OAI78" s="45"/>
      <c r="OAJ78" s="45"/>
      <c r="OAK78" s="45"/>
      <c r="OAL78" s="45"/>
      <c r="OAM78" s="45"/>
      <c r="OAN78" s="45"/>
      <c r="OAO78" s="45"/>
      <c r="OAP78" s="45"/>
      <c r="OAQ78" s="45"/>
      <c r="OAR78" s="45"/>
      <c r="OAS78" s="45"/>
      <c r="OAT78" s="45"/>
      <c r="OAU78" s="45"/>
      <c r="OAV78" s="45"/>
      <c r="OAW78" s="45"/>
      <c r="OAX78" s="45"/>
      <c r="OAY78" s="45"/>
      <c r="OAZ78" s="45"/>
      <c r="OBA78" s="45"/>
      <c r="OBB78" s="45"/>
      <c r="OBC78" s="45"/>
      <c r="OBD78" s="45"/>
      <c r="OBE78" s="45"/>
      <c r="OBF78" s="45"/>
      <c r="OBG78" s="45"/>
      <c r="OBH78" s="45"/>
      <c r="OBI78" s="45"/>
      <c r="OBJ78" s="45"/>
      <c r="OBK78" s="45"/>
      <c r="OBL78" s="45"/>
      <c r="OBM78" s="45"/>
      <c r="OBN78" s="45"/>
      <c r="OBO78" s="45"/>
      <c r="OBP78" s="45"/>
      <c r="OBQ78" s="45"/>
      <c r="OBR78" s="45"/>
      <c r="OBS78" s="45"/>
      <c r="OBT78" s="45"/>
      <c r="OBU78" s="45"/>
      <c r="OBV78" s="45"/>
      <c r="OBW78" s="45"/>
      <c r="OBX78" s="45"/>
      <c r="OBY78" s="45"/>
      <c r="OBZ78" s="45"/>
      <c r="OCA78" s="45"/>
      <c r="OCB78" s="45"/>
      <c r="OCC78" s="45"/>
      <c r="OCD78" s="45"/>
      <c r="OCE78" s="45"/>
      <c r="OCF78" s="45"/>
      <c r="OCG78" s="45"/>
      <c r="OCH78" s="45"/>
      <c r="OCI78" s="45"/>
      <c r="OCJ78" s="45"/>
      <c r="OCK78" s="45"/>
      <c r="OCL78" s="45"/>
      <c r="OCM78" s="45"/>
      <c r="OCN78" s="45"/>
      <c r="OCO78" s="45"/>
      <c r="OCP78" s="45"/>
      <c r="OCQ78" s="45"/>
      <c r="OCR78" s="45"/>
      <c r="OCS78" s="45"/>
      <c r="OCT78" s="45"/>
      <c r="OCU78" s="45"/>
      <c r="OCV78" s="45"/>
      <c r="OCW78" s="45"/>
      <c r="OCX78" s="45"/>
      <c r="OCY78" s="45"/>
      <c r="OCZ78" s="45"/>
      <c r="ODA78" s="45"/>
      <c r="ODB78" s="45"/>
      <c r="ODC78" s="45"/>
      <c r="ODD78" s="45"/>
      <c r="ODE78" s="45"/>
      <c r="ODF78" s="45"/>
      <c r="ODG78" s="45"/>
      <c r="ODH78" s="45"/>
      <c r="ODI78" s="45"/>
      <c r="ODJ78" s="45"/>
      <c r="ODK78" s="45"/>
      <c r="ODL78" s="45"/>
      <c r="ODM78" s="45"/>
      <c r="ODN78" s="45"/>
      <c r="ODO78" s="45"/>
      <c r="ODP78" s="45"/>
      <c r="ODQ78" s="45"/>
      <c r="ODR78" s="45"/>
      <c r="ODS78" s="45"/>
      <c r="ODT78" s="45"/>
      <c r="ODU78" s="45"/>
      <c r="ODV78" s="45"/>
      <c r="ODW78" s="45"/>
      <c r="ODX78" s="45"/>
      <c r="ODY78" s="45"/>
      <c r="ODZ78" s="45"/>
      <c r="OEA78" s="45"/>
      <c r="OEB78" s="45"/>
      <c r="OEC78" s="45"/>
      <c r="OED78" s="45"/>
      <c r="OEE78" s="45"/>
      <c r="OEF78" s="45"/>
      <c r="OEG78" s="45"/>
      <c r="OEH78" s="45"/>
      <c r="OEI78" s="45"/>
      <c r="OEJ78" s="45"/>
      <c r="OEK78" s="45"/>
      <c r="OEL78" s="45"/>
      <c r="OEM78" s="45"/>
      <c r="OEN78" s="45"/>
      <c r="OEO78" s="45"/>
      <c r="OEP78" s="45"/>
      <c r="OEQ78" s="45"/>
      <c r="OER78" s="45"/>
      <c r="OES78" s="45"/>
      <c r="OET78" s="45"/>
      <c r="OEU78" s="45"/>
      <c r="OEV78" s="45"/>
      <c r="OEW78" s="45"/>
      <c r="OEX78" s="45"/>
      <c r="OEY78" s="45"/>
      <c r="OEZ78" s="45"/>
      <c r="OFA78" s="45"/>
      <c r="OFB78" s="45"/>
      <c r="OFC78" s="45"/>
      <c r="OFD78" s="45"/>
      <c r="OFE78" s="45"/>
      <c r="OFF78" s="45"/>
      <c r="OFG78" s="45"/>
      <c r="OFH78" s="45"/>
      <c r="OFI78" s="45"/>
      <c r="OFJ78" s="45"/>
      <c r="OFK78" s="45"/>
      <c r="OFL78" s="45"/>
      <c r="OFM78" s="45"/>
      <c r="OFN78" s="45"/>
      <c r="OFO78" s="45"/>
      <c r="OFP78" s="45"/>
      <c r="OFQ78" s="45"/>
      <c r="OFR78" s="45"/>
      <c r="OFS78" s="45"/>
      <c r="OFT78" s="45"/>
      <c r="OFU78" s="45"/>
      <c r="OFV78" s="45"/>
      <c r="OFW78" s="45"/>
      <c r="OFX78" s="45"/>
      <c r="OFY78" s="45"/>
      <c r="OFZ78" s="45"/>
      <c r="OGA78" s="45"/>
      <c r="OGB78" s="45"/>
      <c r="OGC78" s="45"/>
      <c r="OGD78" s="45"/>
      <c r="OGE78" s="45"/>
      <c r="OGF78" s="45"/>
      <c r="OGG78" s="45"/>
      <c r="OGH78" s="45"/>
      <c r="OGI78" s="45"/>
      <c r="OGJ78" s="45"/>
      <c r="OGK78" s="45"/>
      <c r="OGL78" s="45"/>
      <c r="OGM78" s="45"/>
      <c r="OGN78" s="45"/>
      <c r="OGO78" s="45"/>
      <c r="OGP78" s="45"/>
      <c r="OGQ78" s="45"/>
      <c r="OGR78" s="45"/>
      <c r="OGS78" s="45"/>
      <c r="OGT78" s="45"/>
      <c r="OGU78" s="45"/>
      <c r="OGV78" s="45"/>
      <c r="OGW78" s="45"/>
      <c r="OGX78" s="45"/>
      <c r="OGY78" s="45"/>
      <c r="OGZ78" s="45"/>
      <c r="OHA78" s="45"/>
      <c r="OHB78" s="45"/>
      <c r="OHC78" s="45"/>
      <c r="OHD78" s="45"/>
      <c r="OHE78" s="45"/>
      <c r="OHF78" s="45"/>
      <c r="OHG78" s="45"/>
      <c r="OHH78" s="45"/>
      <c r="OHI78" s="45"/>
      <c r="OHJ78" s="45"/>
      <c r="OHK78" s="45"/>
      <c r="OHL78" s="45"/>
      <c r="OHM78" s="45"/>
      <c r="OHN78" s="45"/>
      <c r="OHO78" s="45"/>
      <c r="OHP78" s="45"/>
      <c r="OHQ78" s="45"/>
      <c r="OHR78" s="45"/>
      <c r="OHS78" s="45"/>
      <c r="OHT78" s="45"/>
      <c r="OHU78" s="45"/>
      <c r="OHV78" s="45"/>
      <c r="OHW78" s="45"/>
      <c r="OHX78" s="45"/>
      <c r="OHY78" s="45"/>
      <c r="OHZ78" s="45"/>
      <c r="OIA78" s="45"/>
      <c r="OIB78" s="45"/>
      <c r="OIC78" s="45"/>
      <c r="OID78" s="45"/>
      <c r="OIE78" s="45"/>
      <c r="OIF78" s="45"/>
      <c r="OIG78" s="45"/>
      <c r="OIH78" s="45"/>
      <c r="OII78" s="45"/>
      <c r="OIJ78" s="45"/>
      <c r="OIK78" s="45"/>
      <c r="OIL78" s="45"/>
      <c r="OIM78" s="45"/>
      <c r="OIN78" s="45"/>
      <c r="OIO78" s="45"/>
      <c r="OIP78" s="45"/>
      <c r="OIQ78" s="45"/>
      <c r="OIR78" s="45"/>
      <c r="OIS78" s="45"/>
      <c r="OIT78" s="45"/>
      <c r="OIU78" s="45"/>
      <c r="OIV78" s="45"/>
      <c r="OIW78" s="45"/>
      <c r="OIX78" s="45"/>
      <c r="OIY78" s="45"/>
      <c r="OIZ78" s="45"/>
      <c r="OJA78" s="45"/>
      <c r="OJB78" s="45"/>
      <c r="OJC78" s="45"/>
      <c r="OJD78" s="45"/>
      <c r="OJE78" s="45"/>
      <c r="OJF78" s="45"/>
      <c r="OJG78" s="45"/>
      <c r="OJH78" s="45"/>
      <c r="OJI78" s="45"/>
      <c r="OJJ78" s="45"/>
      <c r="OJK78" s="45"/>
      <c r="OJL78" s="45"/>
      <c r="OJM78" s="45"/>
      <c r="OJN78" s="45"/>
      <c r="OJO78" s="45"/>
      <c r="OJP78" s="45"/>
      <c r="OJQ78" s="45"/>
      <c r="OJR78" s="45"/>
      <c r="OJS78" s="45"/>
      <c r="OJT78" s="45"/>
      <c r="OJU78" s="45"/>
      <c r="OJV78" s="45"/>
      <c r="OJW78" s="45"/>
      <c r="OJX78" s="45"/>
      <c r="OJY78" s="45"/>
      <c r="OJZ78" s="45"/>
      <c r="OKA78" s="45"/>
      <c r="OKB78" s="45"/>
      <c r="OKC78" s="45"/>
      <c r="OKD78" s="45"/>
      <c r="OKE78" s="45"/>
      <c r="OKF78" s="45"/>
      <c r="OKG78" s="45"/>
      <c r="OKH78" s="45"/>
      <c r="OKI78" s="45"/>
      <c r="OKJ78" s="45"/>
      <c r="OKK78" s="45"/>
      <c r="OKL78" s="45"/>
      <c r="OKM78" s="45"/>
      <c r="OKN78" s="45"/>
      <c r="OKO78" s="45"/>
      <c r="OKP78" s="45"/>
      <c r="OKQ78" s="45"/>
      <c r="OKR78" s="45"/>
      <c r="OKS78" s="45"/>
      <c r="OKT78" s="45"/>
      <c r="OKU78" s="45"/>
      <c r="OKV78" s="45"/>
      <c r="OKW78" s="45"/>
      <c r="OKX78" s="45"/>
      <c r="OKY78" s="45"/>
      <c r="OKZ78" s="45"/>
      <c r="OLA78" s="45"/>
      <c r="OLB78" s="45"/>
      <c r="OLC78" s="45"/>
      <c r="OLD78" s="45"/>
      <c r="OLE78" s="45"/>
      <c r="OLF78" s="45"/>
      <c r="OLG78" s="45"/>
      <c r="OLH78" s="45"/>
      <c r="OLI78" s="45"/>
      <c r="OLJ78" s="45"/>
      <c r="OLK78" s="45"/>
      <c r="OLL78" s="45"/>
      <c r="OLM78" s="45"/>
      <c r="OLN78" s="45"/>
      <c r="OLO78" s="45"/>
      <c r="OLP78" s="45"/>
      <c r="OLQ78" s="45"/>
      <c r="OLR78" s="45"/>
      <c r="OLS78" s="45"/>
      <c r="OLT78" s="45"/>
      <c r="OLU78" s="45"/>
      <c r="OLV78" s="45"/>
      <c r="OLW78" s="45"/>
      <c r="OLX78" s="45"/>
      <c r="OLY78" s="45"/>
      <c r="OLZ78" s="45"/>
      <c r="OMA78" s="45"/>
      <c r="OMB78" s="45"/>
      <c r="OMC78" s="45"/>
      <c r="OMD78" s="45"/>
      <c r="OME78" s="45"/>
      <c r="OMF78" s="45"/>
      <c r="OMG78" s="45"/>
      <c r="OMH78" s="45"/>
      <c r="OMI78" s="45"/>
      <c r="OMJ78" s="45"/>
      <c r="OMK78" s="45"/>
      <c r="OML78" s="45"/>
      <c r="OMM78" s="45"/>
      <c r="OMN78" s="45"/>
      <c r="OMO78" s="45"/>
      <c r="OMP78" s="45"/>
      <c r="OMQ78" s="45"/>
      <c r="OMR78" s="45"/>
      <c r="OMS78" s="45"/>
      <c r="OMT78" s="45"/>
      <c r="OMU78" s="45"/>
      <c r="OMV78" s="45"/>
      <c r="OMW78" s="45"/>
      <c r="OMX78" s="45"/>
      <c r="OMY78" s="45"/>
      <c r="OMZ78" s="45"/>
      <c r="ONA78" s="45"/>
      <c r="ONB78" s="45"/>
      <c r="ONC78" s="45"/>
      <c r="OND78" s="45"/>
      <c r="ONE78" s="45"/>
      <c r="ONF78" s="45"/>
      <c r="ONG78" s="45"/>
      <c r="ONH78" s="45"/>
      <c r="ONI78" s="45"/>
      <c r="ONJ78" s="45"/>
      <c r="ONK78" s="45"/>
      <c r="ONL78" s="45"/>
      <c r="ONM78" s="45"/>
      <c r="ONN78" s="45"/>
      <c r="ONO78" s="45"/>
      <c r="ONP78" s="45"/>
      <c r="ONQ78" s="45"/>
      <c r="ONR78" s="45"/>
      <c r="ONS78" s="45"/>
      <c r="ONT78" s="45"/>
      <c r="ONU78" s="45"/>
      <c r="ONV78" s="45"/>
      <c r="ONW78" s="45"/>
      <c r="ONX78" s="45"/>
      <c r="ONY78" s="45"/>
      <c r="ONZ78" s="45"/>
      <c r="OOA78" s="45"/>
      <c r="OOB78" s="45"/>
      <c r="OOC78" s="45"/>
      <c r="OOD78" s="45"/>
      <c r="OOE78" s="45"/>
      <c r="OOF78" s="45"/>
      <c r="OOG78" s="45"/>
      <c r="OOH78" s="45"/>
      <c r="OOI78" s="45"/>
      <c r="OOJ78" s="45"/>
      <c r="OOK78" s="45"/>
      <c r="OOL78" s="45"/>
      <c r="OOM78" s="45"/>
      <c r="OON78" s="45"/>
      <c r="OOO78" s="45"/>
      <c r="OOP78" s="45"/>
      <c r="OOQ78" s="45"/>
      <c r="OOR78" s="45"/>
      <c r="OOS78" s="45"/>
      <c r="OOT78" s="45"/>
      <c r="OOU78" s="45"/>
      <c r="OOV78" s="45"/>
      <c r="OOW78" s="45"/>
      <c r="OOX78" s="45"/>
      <c r="OOY78" s="45"/>
      <c r="OOZ78" s="45"/>
      <c r="OPA78" s="45"/>
      <c r="OPB78" s="45"/>
      <c r="OPC78" s="45"/>
      <c r="OPD78" s="45"/>
      <c r="OPE78" s="45"/>
      <c r="OPF78" s="45"/>
      <c r="OPG78" s="45"/>
      <c r="OPH78" s="45"/>
      <c r="OPI78" s="45"/>
      <c r="OPJ78" s="45"/>
      <c r="OPK78" s="45"/>
      <c r="OPL78" s="45"/>
      <c r="OPM78" s="45"/>
      <c r="OPN78" s="45"/>
      <c r="OPO78" s="45"/>
      <c r="OPP78" s="45"/>
      <c r="OPQ78" s="45"/>
      <c r="OPR78" s="45"/>
      <c r="OPS78" s="45"/>
      <c r="OPT78" s="45"/>
      <c r="OPU78" s="45"/>
      <c r="OPV78" s="45"/>
      <c r="OPW78" s="45"/>
      <c r="OPX78" s="45"/>
      <c r="OPY78" s="45"/>
      <c r="OPZ78" s="45"/>
      <c r="OQA78" s="45"/>
      <c r="OQB78" s="45"/>
      <c r="OQC78" s="45"/>
      <c r="OQD78" s="45"/>
      <c r="OQE78" s="45"/>
      <c r="OQF78" s="45"/>
      <c r="OQG78" s="45"/>
      <c r="OQH78" s="45"/>
      <c r="OQI78" s="45"/>
      <c r="OQJ78" s="45"/>
      <c r="OQK78" s="45"/>
      <c r="OQL78" s="45"/>
      <c r="OQM78" s="45"/>
      <c r="OQN78" s="45"/>
      <c r="OQO78" s="45"/>
      <c r="OQP78" s="45"/>
      <c r="OQQ78" s="45"/>
      <c r="OQR78" s="45"/>
      <c r="OQS78" s="45"/>
      <c r="OQT78" s="45"/>
      <c r="OQU78" s="45"/>
      <c r="OQV78" s="45"/>
      <c r="OQW78" s="45"/>
      <c r="OQX78" s="45"/>
      <c r="OQY78" s="45"/>
      <c r="OQZ78" s="45"/>
      <c r="ORA78" s="45"/>
      <c r="ORB78" s="45"/>
      <c r="ORC78" s="45"/>
      <c r="ORD78" s="45"/>
      <c r="ORE78" s="45"/>
      <c r="ORF78" s="45"/>
      <c r="ORG78" s="45"/>
      <c r="ORH78" s="45"/>
      <c r="ORI78" s="45"/>
      <c r="ORJ78" s="45"/>
      <c r="ORK78" s="45"/>
      <c r="ORL78" s="45"/>
      <c r="ORM78" s="45"/>
      <c r="ORN78" s="45"/>
      <c r="ORO78" s="45"/>
      <c r="ORP78" s="45"/>
      <c r="ORQ78" s="45"/>
      <c r="ORR78" s="45"/>
      <c r="ORS78" s="45"/>
      <c r="ORT78" s="45"/>
      <c r="ORU78" s="45"/>
      <c r="ORV78" s="45"/>
      <c r="ORW78" s="45"/>
      <c r="ORX78" s="45"/>
      <c r="ORY78" s="45"/>
      <c r="ORZ78" s="45"/>
      <c r="OSA78" s="45"/>
      <c r="OSB78" s="45"/>
      <c r="OSC78" s="45"/>
      <c r="OSD78" s="45"/>
      <c r="OSE78" s="45"/>
      <c r="OSF78" s="45"/>
      <c r="OSG78" s="45"/>
      <c r="OSH78" s="45"/>
      <c r="OSI78" s="45"/>
      <c r="OSJ78" s="45"/>
      <c r="OSK78" s="45"/>
      <c r="OSL78" s="45"/>
      <c r="OSM78" s="45"/>
      <c r="OSN78" s="45"/>
      <c r="OSO78" s="45"/>
      <c r="OSP78" s="45"/>
      <c r="OSQ78" s="45"/>
      <c r="OSR78" s="45"/>
      <c r="OSS78" s="45"/>
      <c r="OST78" s="45"/>
      <c r="OSU78" s="45"/>
      <c r="OSV78" s="45"/>
      <c r="OSW78" s="45"/>
      <c r="OSX78" s="45"/>
      <c r="OSY78" s="45"/>
      <c r="OSZ78" s="45"/>
      <c r="OTA78" s="45"/>
      <c r="OTB78" s="45"/>
      <c r="OTC78" s="45"/>
      <c r="OTD78" s="45"/>
      <c r="OTE78" s="45"/>
      <c r="OTF78" s="45"/>
      <c r="OTG78" s="45"/>
      <c r="OTH78" s="45"/>
      <c r="OTI78" s="45"/>
      <c r="OTJ78" s="45"/>
      <c r="OTK78" s="45"/>
      <c r="OTL78" s="45"/>
      <c r="OTM78" s="45"/>
      <c r="OTN78" s="45"/>
      <c r="OTO78" s="45"/>
      <c r="OTP78" s="45"/>
      <c r="OTQ78" s="45"/>
      <c r="OTR78" s="45"/>
      <c r="OTS78" s="45"/>
      <c r="OTT78" s="45"/>
      <c r="OTU78" s="45"/>
      <c r="OTV78" s="45"/>
      <c r="OTW78" s="45"/>
      <c r="OTX78" s="45"/>
      <c r="OTY78" s="45"/>
      <c r="OTZ78" s="45"/>
      <c r="OUA78" s="45"/>
      <c r="OUB78" s="45"/>
      <c r="OUC78" s="45"/>
      <c r="OUD78" s="45"/>
      <c r="OUE78" s="45"/>
      <c r="OUF78" s="45"/>
      <c r="OUG78" s="45"/>
      <c r="OUH78" s="45"/>
      <c r="OUI78" s="45"/>
      <c r="OUJ78" s="45"/>
      <c r="OUK78" s="45"/>
      <c r="OUL78" s="45"/>
      <c r="OUM78" s="45"/>
      <c r="OUN78" s="45"/>
      <c r="OUO78" s="45"/>
      <c r="OUP78" s="45"/>
      <c r="OUQ78" s="45"/>
      <c r="OUR78" s="45"/>
      <c r="OUS78" s="45"/>
      <c r="OUT78" s="45"/>
      <c r="OUU78" s="45"/>
      <c r="OUV78" s="45"/>
      <c r="OUW78" s="45"/>
      <c r="OUX78" s="45"/>
      <c r="OUY78" s="45"/>
      <c r="OUZ78" s="45"/>
      <c r="OVA78" s="45"/>
      <c r="OVB78" s="45"/>
      <c r="OVC78" s="45"/>
      <c r="OVD78" s="45"/>
      <c r="OVE78" s="45"/>
      <c r="OVF78" s="45"/>
      <c r="OVG78" s="45"/>
      <c r="OVH78" s="45"/>
      <c r="OVI78" s="45"/>
      <c r="OVJ78" s="45"/>
      <c r="OVK78" s="45"/>
      <c r="OVL78" s="45"/>
      <c r="OVM78" s="45"/>
      <c r="OVN78" s="45"/>
      <c r="OVO78" s="45"/>
      <c r="OVP78" s="45"/>
      <c r="OVQ78" s="45"/>
      <c r="OVR78" s="45"/>
      <c r="OVS78" s="45"/>
      <c r="OVT78" s="45"/>
      <c r="OVU78" s="45"/>
      <c r="OVV78" s="45"/>
      <c r="OVW78" s="45"/>
      <c r="OVX78" s="45"/>
      <c r="OVY78" s="45"/>
      <c r="OVZ78" s="45"/>
      <c r="OWA78" s="45"/>
      <c r="OWB78" s="45"/>
      <c r="OWC78" s="45"/>
      <c r="OWD78" s="45"/>
      <c r="OWE78" s="45"/>
      <c r="OWF78" s="45"/>
      <c r="OWG78" s="45"/>
      <c r="OWH78" s="45"/>
      <c r="OWI78" s="45"/>
      <c r="OWJ78" s="45"/>
      <c r="OWK78" s="45"/>
      <c r="OWL78" s="45"/>
      <c r="OWM78" s="45"/>
      <c r="OWN78" s="45"/>
      <c r="OWO78" s="45"/>
      <c r="OWP78" s="45"/>
      <c r="OWQ78" s="45"/>
      <c r="OWR78" s="45"/>
      <c r="OWS78" s="45"/>
      <c r="OWT78" s="45"/>
      <c r="OWU78" s="45"/>
      <c r="OWV78" s="45"/>
      <c r="OWW78" s="45"/>
      <c r="OWX78" s="45"/>
      <c r="OWY78" s="45"/>
      <c r="OWZ78" s="45"/>
      <c r="OXA78" s="45"/>
      <c r="OXB78" s="45"/>
      <c r="OXC78" s="45"/>
      <c r="OXD78" s="45"/>
      <c r="OXE78" s="45"/>
      <c r="OXF78" s="45"/>
      <c r="OXG78" s="45"/>
      <c r="OXH78" s="45"/>
      <c r="OXI78" s="45"/>
      <c r="OXJ78" s="45"/>
      <c r="OXK78" s="45"/>
      <c r="OXL78" s="45"/>
      <c r="OXM78" s="45"/>
      <c r="OXN78" s="45"/>
      <c r="OXO78" s="45"/>
      <c r="OXP78" s="45"/>
      <c r="OXQ78" s="45"/>
      <c r="OXR78" s="45"/>
      <c r="OXS78" s="45"/>
      <c r="OXT78" s="45"/>
      <c r="OXU78" s="45"/>
      <c r="OXV78" s="45"/>
      <c r="OXW78" s="45"/>
      <c r="OXX78" s="45"/>
      <c r="OXY78" s="45"/>
      <c r="OXZ78" s="45"/>
      <c r="OYA78" s="45"/>
      <c r="OYB78" s="45"/>
      <c r="OYC78" s="45"/>
      <c r="OYD78" s="45"/>
      <c r="OYE78" s="45"/>
      <c r="OYF78" s="45"/>
      <c r="OYG78" s="45"/>
      <c r="OYH78" s="45"/>
      <c r="OYI78" s="45"/>
      <c r="OYJ78" s="45"/>
      <c r="OYK78" s="45"/>
      <c r="OYL78" s="45"/>
      <c r="OYM78" s="45"/>
      <c r="OYN78" s="45"/>
      <c r="OYO78" s="45"/>
      <c r="OYP78" s="45"/>
      <c r="OYQ78" s="45"/>
      <c r="OYR78" s="45"/>
      <c r="OYS78" s="45"/>
      <c r="OYT78" s="45"/>
      <c r="OYU78" s="45"/>
      <c r="OYV78" s="45"/>
      <c r="OYW78" s="45"/>
      <c r="OYX78" s="45"/>
      <c r="OYY78" s="45"/>
      <c r="OYZ78" s="45"/>
      <c r="OZA78" s="45"/>
      <c r="OZB78" s="45"/>
      <c r="OZC78" s="45"/>
      <c r="OZD78" s="45"/>
      <c r="OZE78" s="45"/>
      <c r="OZF78" s="45"/>
      <c r="OZG78" s="45"/>
      <c r="OZH78" s="45"/>
      <c r="OZI78" s="45"/>
      <c r="OZJ78" s="45"/>
      <c r="OZK78" s="45"/>
      <c r="OZL78" s="45"/>
      <c r="OZM78" s="45"/>
      <c r="OZN78" s="45"/>
      <c r="OZO78" s="45"/>
      <c r="OZP78" s="45"/>
      <c r="OZQ78" s="45"/>
      <c r="OZR78" s="45"/>
      <c r="OZS78" s="45"/>
      <c r="OZT78" s="45"/>
      <c r="OZU78" s="45"/>
      <c r="OZV78" s="45"/>
      <c r="OZW78" s="45"/>
      <c r="OZX78" s="45"/>
      <c r="OZY78" s="45"/>
      <c r="OZZ78" s="45"/>
      <c r="PAA78" s="45"/>
      <c r="PAB78" s="45"/>
      <c r="PAC78" s="45"/>
      <c r="PAD78" s="45"/>
      <c r="PAE78" s="45"/>
      <c r="PAF78" s="45"/>
      <c r="PAG78" s="45"/>
      <c r="PAH78" s="45"/>
      <c r="PAI78" s="45"/>
      <c r="PAJ78" s="45"/>
      <c r="PAK78" s="45"/>
      <c r="PAL78" s="45"/>
      <c r="PAM78" s="45"/>
      <c r="PAN78" s="45"/>
      <c r="PAO78" s="45"/>
      <c r="PAP78" s="45"/>
      <c r="PAQ78" s="45"/>
      <c r="PAR78" s="45"/>
      <c r="PAS78" s="45"/>
      <c r="PAT78" s="45"/>
      <c r="PAU78" s="45"/>
      <c r="PAV78" s="45"/>
      <c r="PAW78" s="45"/>
      <c r="PAX78" s="45"/>
      <c r="PAY78" s="45"/>
      <c r="PAZ78" s="45"/>
      <c r="PBA78" s="45"/>
      <c r="PBB78" s="45"/>
      <c r="PBC78" s="45"/>
      <c r="PBD78" s="45"/>
      <c r="PBE78" s="45"/>
      <c r="PBF78" s="45"/>
      <c r="PBG78" s="45"/>
      <c r="PBH78" s="45"/>
      <c r="PBI78" s="45"/>
      <c r="PBJ78" s="45"/>
      <c r="PBK78" s="45"/>
      <c r="PBL78" s="45"/>
      <c r="PBM78" s="45"/>
      <c r="PBN78" s="45"/>
      <c r="PBO78" s="45"/>
      <c r="PBP78" s="45"/>
      <c r="PBQ78" s="45"/>
      <c r="PBR78" s="45"/>
      <c r="PBS78" s="45"/>
      <c r="PBT78" s="45"/>
      <c r="PBU78" s="45"/>
      <c r="PBV78" s="45"/>
      <c r="PBW78" s="45"/>
      <c r="PBX78" s="45"/>
      <c r="PBY78" s="45"/>
      <c r="PBZ78" s="45"/>
      <c r="PCA78" s="45"/>
      <c r="PCB78" s="45"/>
      <c r="PCC78" s="45"/>
      <c r="PCD78" s="45"/>
      <c r="PCE78" s="45"/>
      <c r="PCF78" s="45"/>
      <c r="PCG78" s="45"/>
      <c r="PCH78" s="45"/>
      <c r="PCI78" s="45"/>
      <c r="PCJ78" s="45"/>
      <c r="PCK78" s="45"/>
      <c r="PCL78" s="45"/>
      <c r="PCM78" s="45"/>
      <c r="PCN78" s="45"/>
      <c r="PCO78" s="45"/>
      <c r="PCP78" s="45"/>
      <c r="PCQ78" s="45"/>
      <c r="PCR78" s="45"/>
      <c r="PCS78" s="45"/>
      <c r="PCT78" s="45"/>
      <c r="PCU78" s="45"/>
      <c r="PCV78" s="45"/>
      <c r="PCW78" s="45"/>
      <c r="PCX78" s="45"/>
      <c r="PCY78" s="45"/>
      <c r="PCZ78" s="45"/>
      <c r="PDA78" s="45"/>
      <c r="PDB78" s="45"/>
      <c r="PDC78" s="45"/>
      <c r="PDD78" s="45"/>
      <c r="PDE78" s="45"/>
      <c r="PDF78" s="45"/>
      <c r="PDG78" s="45"/>
      <c r="PDH78" s="45"/>
      <c r="PDI78" s="45"/>
      <c r="PDJ78" s="45"/>
      <c r="PDK78" s="45"/>
      <c r="PDL78" s="45"/>
      <c r="PDM78" s="45"/>
      <c r="PDN78" s="45"/>
      <c r="PDO78" s="45"/>
      <c r="PDP78" s="45"/>
      <c r="PDQ78" s="45"/>
      <c r="PDR78" s="45"/>
      <c r="PDS78" s="45"/>
      <c r="PDT78" s="45"/>
      <c r="PDU78" s="45"/>
      <c r="PDV78" s="45"/>
      <c r="PDW78" s="45"/>
      <c r="PDX78" s="45"/>
      <c r="PDY78" s="45"/>
      <c r="PDZ78" s="45"/>
      <c r="PEA78" s="45"/>
      <c r="PEB78" s="45"/>
      <c r="PEC78" s="45"/>
      <c r="PED78" s="45"/>
      <c r="PEE78" s="45"/>
      <c r="PEF78" s="45"/>
      <c r="PEG78" s="45"/>
      <c r="PEH78" s="45"/>
      <c r="PEI78" s="45"/>
      <c r="PEJ78" s="45"/>
      <c r="PEK78" s="45"/>
      <c r="PEL78" s="45"/>
      <c r="PEM78" s="45"/>
      <c r="PEN78" s="45"/>
      <c r="PEO78" s="45"/>
      <c r="PEP78" s="45"/>
      <c r="PEQ78" s="45"/>
      <c r="PER78" s="45"/>
      <c r="PES78" s="45"/>
      <c r="PET78" s="45"/>
      <c r="PEU78" s="45"/>
      <c r="PEV78" s="45"/>
      <c r="PEW78" s="45"/>
      <c r="PEX78" s="45"/>
      <c r="PEY78" s="45"/>
      <c r="PEZ78" s="45"/>
      <c r="PFA78" s="45"/>
      <c r="PFB78" s="45"/>
      <c r="PFC78" s="45"/>
      <c r="PFD78" s="45"/>
      <c r="PFE78" s="45"/>
      <c r="PFF78" s="45"/>
      <c r="PFG78" s="45"/>
      <c r="PFH78" s="45"/>
      <c r="PFI78" s="45"/>
      <c r="PFJ78" s="45"/>
      <c r="PFK78" s="45"/>
      <c r="PFL78" s="45"/>
      <c r="PFM78" s="45"/>
      <c r="PFN78" s="45"/>
      <c r="PFO78" s="45"/>
      <c r="PFP78" s="45"/>
      <c r="PFQ78" s="45"/>
      <c r="PFR78" s="45"/>
      <c r="PFS78" s="45"/>
      <c r="PFT78" s="45"/>
      <c r="PFU78" s="45"/>
      <c r="PFV78" s="45"/>
      <c r="PFW78" s="45"/>
      <c r="PFX78" s="45"/>
      <c r="PFY78" s="45"/>
      <c r="PFZ78" s="45"/>
      <c r="PGA78" s="45"/>
      <c r="PGB78" s="45"/>
      <c r="PGC78" s="45"/>
      <c r="PGD78" s="45"/>
      <c r="PGE78" s="45"/>
      <c r="PGF78" s="45"/>
      <c r="PGG78" s="45"/>
      <c r="PGH78" s="45"/>
      <c r="PGI78" s="45"/>
      <c r="PGJ78" s="45"/>
      <c r="PGK78" s="45"/>
      <c r="PGL78" s="45"/>
      <c r="PGM78" s="45"/>
      <c r="PGN78" s="45"/>
      <c r="PGO78" s="45"/>
      <c r="PGP78" s="45"/>
      <c r="PGQ78" s="45"/>
      <c r="PGR78" s="45"/>
      <c r="PGS78" s="45"/>
      <c r="PGT78" s="45"/>
      <c r="PGU78" s="45"/>
      <c r="PGV78" s="45"/>
      <c r="PGW78" s="45"/>
      <c r="PGX78" s="45"/>
      <c r="PGY78" s="45"/>
      <c r="PGZ78" s="45"/>
      <c r="PHA78" s="45"/>
      <c r="PHB78" s="45"/>
      <c r="PHC78" s="45"/>
      <c r="PHD78" s="45"/>
      <c r="PHE78" s="45"/>
      <c r="PHF78" s="45"/>
      <c r="PHG78" s="45"/>
      <c r="PHH78" s="45"/>
      <c r="PHI78" s="45"/>
      <c r="PHJ78" s="45"/>
      <c r="PHK78" s="45"/>
      <c r="PHL78" s="45"/>
      <c r="PHM78" s="45"/>
      <c r="PHN78" s="45"/>
      <c r="PHO78" s="45"/>
      <c r="PHP78" s="45"/>
      <c r="PHQ78" s="45"/>
      <c r="PHR78" s="45"/>
      <c r="PHS78" s="45"/>
      <c r="PHT78" s="45"/>
      <c r="PHU78" s="45"/>
      <c r="PHV78" s="45"/>
      <c r="PHW78" s="45"/>
      <c r="PHX78" s="45"/>
      <c r="PHY78" s="45"/>
      <c r="PHZ78" s="45"/>
      <c r="PIA78" s="45"/>
      <c r="PIB78" s="45"/>
      <c r="PIC78" s="45"/>
      <c r="PID78" s="45"/>
      <c r="PIE78" s="45"/>
      <c r="PIF78" s="45"/>
      <c r="PIG78" s="45"/>
      <c r="PIH78" s="45"/>
      <c r="PII78" s="45"/>
      <c r="PIJ78" s="45"/>
      <c r="PIK78" s="45"/>
      <c r="PIL78" s="45"/>
      <c r="PIM78" s="45"/>
      <c r="PIN78" s="45"/>
      <c r="PIO78" s="45"/>
      <c r="PIP78" s="45"/>
      <c r="PIQ78" s="45"/>
      <c r="PIR78" s="45"/>
      <c r="PIS78" s="45"/>
      <c r="PIT78" s="45"/>
      <c r="PIU78" s="45"/>
      <c r="PIV78" s="45"/>
      <c r="PIW78" s="45"/>
      <c r="PIX78" s="45"/>
      <c r="PIY78" s="45"/>
      <c r="PIZ78" s="45"/>
      <c r="PJA78" s="45"/>
      <c r="PJB78" s="45"/>
      <c r="PJC78" s="45"/>
      <c r="PJD78" s="45"/>
      <c r="PJE78" s="45"/>
      <c r="PJF78" s="45"/>
      <c r="PJG78" s="45"/>
      <c r="PJH78" s="45"/>
      <c r="PJI78" s="45"/>
      <c r="PJJ78" s="45"/>
      <c r="PJK78" s="45"/>
      <c r="PJL78" s="45"/>
      <c r="PJM78" s="45"/>
      <c r="PJN78" s="45"/>
      <c r="PJO78" s="45"/>
      <c r="PJP78" s="45"/>
      <c r="PJQ78" s="45"/>
      <c r="PJR78" s="45"/>
      <c r="PJS78" s="45"/>
      <c r="PJT78" s="45"/>
      <c r="PJU78" s="45"/>
      <c r="PJV78" s="45"/>
      <c r="PJW78" s="45"/>
      <c r="PJX78" s="45"/>
      <c r="PJY78" s="45"/>
      <c r="PJZ78" s="45"/>
      <c r="PKA78" s="45"/>
      <c r="PKB78" s="45"/>
      <c r="PKC78" s="45"/>
      <c r="PKD78" s="45"/>
      <c r="PKE78" s="45"/>
      <c r="PKF78" s="45"/>
      <c r="PKG78" s="45"/>
      <c r="PKH78" s="45"/>
      <c r="PKI78" s="45"/>
      <c r="PKJ78" s="45"/>
      <c r="PKK78" s="45"/>
      <c r="PKL78" s="45"/>
      <c r="PKM78" s="45"/>
      <c r="PKN78" s="45"/>
      <c r="PKO78" s="45"/>
      <c r="PKP78" s="45"/>
      <c r="PKQ78" s="45"/>
      <c r="PKR78" s="45"/>
      <c r="PKS78" s="45"/>
      <c r="PKT78" s="45"/>
      <c r="PKU78" s="45"/>
      <c r="PKV78" s="45"/>
      <c r="PKW78" s="45"/>
      <c r="PKX78" s="45"/>
      <c r="PKY78" s="45"/>
      <c r="PKZ78" s="45"/>
      <c r="PLA78" s="45"/>
      <c r="PLB78" s="45"/>
      <c r="PLC78" s="45"/>
      <c r="PLD78" s="45"/>
      <c r="PLE78" s="45"/>
      <c r="PLF78" s="45"/>
      <c r="PLG78" s="45"/>
      <c r="PLH78" s="45"/>
      <c r="PLI78" s="45"/>
      <c r="PLJ78" s="45"/>
      <c r="PLK78" s="45"/>
      <c r="PLL78" s="45"/>
      <c r="PLM78" s="45"/>
      <c r="PLN78" s="45"/>
      <c r="PLO78" s="45"/>
      <c r="PLP78" s="45"/>
      <c r="PLQ78" s="45"/>
      <c r="PLR78" s="45"/>
      <c r="PLS78" s="45"/>
      <c r="PLT78" s="45"/>
      <c r="PLU78" s="45"/>
      <c r="PLV78" s="45"/>
      <c r="PLW78" s="45"/>
      <c r="PLX78" s="45"/>
      <c r="PLY78" s="45"/>
      <c r="PLZ78" s="45"/>
      <c r="PMA78" s="45"/>
      <c r="PMB78" s="45"/>
      <c r="PMC78" s="45"/>
      <c r="PMD78" s="45"/>
      <c r="PME78" s="45"/>
      <c r="PMF78" s="45"/>
      <c r="PMG78" s="45"/>
      <c r="PMH78" s="45"/>
      <c r="PMI78" s="45"/>
      <c r="PMJ78" s="45"/>
      <c r="PMK78" s="45"/>
      <c r="PML78" s="45"/>
      <c r="PMM78" s="45"/>
      <c r="PMN78" s="45"/>
      <c r="PMO78" s="45"/>
      <c r="PMP78" s="45"/>
      <c r="PMQ78" s="45"/>
      <c r="PMR78" s="45"/>
      <c r="PMS78" s="45"/>
      <c r="PMT78" s="45"/>
      <c r="PMU78" s="45"/>
      <c r="PMV78" s="45"/>
      <c r="PMW78" s="45"/>
      <c r="PMX78" s="45"/>
      <c r="PMY78" s="45"/>
      <c r="PMZ78" s="45"/>
      <c r="PNA78" s="45"/>
      <c r="PNB78" s="45"/>
      <c r="PNC78" s="45"/>
      <c r="PND78" s="45"/>
      <c r="PNE78" s="45"/>
      <c r="PNF78" s="45"/>
      <c r="PNG78" s="45"/>
      <c r="PNH78" s="45"/>
      <c r="PNI78" s="45"/>
      <c r="PNJ78" s="45"/>
      <c r="PNK78" s="45"/>
      <c r="PNL78" s="45"/>
      <c r="PNM78" s="45"/>
      <c r="PNN78" s="45"/>
      <c r="PNO78" s="45"/>
      <c r="PNP78" s="45"/>
      <c r="PNQ78" s="45"/>
      <c r="PNR78" s="45"/>
      <c r="PNS78" s="45"/>
      <c r="PNT78" s="45"/>
      <c r="PNU78" s="45"/>
      <c r="PNV78" s="45"/>
      <c r="PNW78" s="45"/>
      <c r="PNX78" s="45"/>
      <c r="PNY78" s="45"/>
      <c r="PNZ78" s="45"/>
      <c r="POA78" s="45"/>
      <c r="POB78" s="45"/>
      <c r="POC78" s="45"/>
      <c r="POD78" s="45"/>
      <c r="POE78" s="45"/>
      <c r="POF78" s="45"/>
      <c r="POG78" s="45"/>
      <c r="POH78" s="45"/>
      <c r="POI78" s="45"/>
      <c r="POJ78" s="45"/>
      <c r="POK78" s="45"/>
      <c r="POL78" s="45"/>
      <c r="POM78" s="45"/>
      <c r="PON78" s="45"/>
      <c r="POO78" s="45"/>
      <c r="POP78" s="45"/>
      <c r="POQ78" s="45"/>
      <c r="POR78" s="45"/>
      <c r="POS78" s="45"/>
      <c r="POT78" s="45"/>
      <c r="POU78" s="45"/>
      <c r="POV78" s="45"/>
      <c r="POW78" s="45"/>
      <c r="POX78" s="45"/>
      <c r="POY78" s="45"/>
      <c r="POZ78" s="45"/>
      <c r="PPA78" s="45"/>
      <c r="PPB78" s="45"/>
      <c r="PPC78" s="45"/>
      <c r="PPD78" s="45"/>
      <c r="PPE78" s="45"/>
      <c r="PPF78" s="45"/>
      <c r="PPG78" s="45"/>
      <c r="PPH78" s="45"/>
      <c r="PPI78" s="45"/>
      <c r="PPJ78" s="45"/>
      <c r="PPK78" s="45"/>
      <c r="PPL78" s="45"/>
      <c r="PPM78" s="45"/>
      <c r="PPN78" s="45"/>
      <c r="PPO78" s="45"/>
      <c r="PPP78" s="45"/>
      <c r="PPQ78" s="45"/>
      <c r="PPR78" s="45"/>
      <c r="PPS78" s="45"/>
      <c r="PPT78" s="45"/>
      <c r="PPU78" s="45"/>
      <c r="PPV78" s="45"/>
      <c r="PPW78" s="45"/>
      <c r="PPX78" s="45"/>
      <c r="PPY78" s="45"/>
      <c r="PPZ78" s="45"/>
      <c r="PQA78" s="45"/>
      <c r="PQB78" s="45"/>
      <c r="PQC78" s="45"/>
      <c r="PQD78" s="45"/>
      <c r="PQE78" s="45"/>
      <c r="PQF78" s="45"/>
      <c r="PQG78" s="45"/>
      <c r="PQH78" s="45"/>
      <c r="PQI78" s="45"/>
      <c r="PQJ78" s="45"/>
      <c r="PQK78" s="45"/>
      <c r="PQL78" s="45"/>
      <c r="PQM78" s="45"/>
      <c r="PQN78" s="45"/>
      <c r="PQO78" s="45"/>
      <c r="PQP78" s="45"/>
      <c r="PQQ78" s="45"/>
      <c r="PQR78" s="45"/>
      <c r="PQS78" s="45"/>
      <c r="PQT78" s="45"/>
      <c r="PQU78" s="45"/>
      <c r="PQV78" s="45"/>
      <c r="PQW78" s="45"/>
      <c r="PQX78" s="45"/>
      <c r="PQY78" s="45"/>
      <c r="PQZ78" s="45"/>
      <c r="PRA78" s="45"/>
      <c r="PRB78" s="45"/>
      <c r="PRC78" s="45"/>
      <c r="PRD78" s="45"/>
      <c r="PRE78" s="45"/>
      <c r="PRF78" s="45"/>
      <c r="PRG78" s="45"/>
      <c r="PRH78" s="45"/>
      <c r="PRI78" s="45"/>
      <c r="PRJ78" s="45"/>
      <c r="PRK78" s="45"/>
      <c r="PRL78" s="45"/>
      <c r="PRM78" s="45"/>
      <c r="PRN78" s="45"/>
      <c r="PRO78" s="45"/>
      <c r="PRP78" s="45"/>
      <c r="PRQ78" s="45"/>
      <c r="PRR78" s="45"/>
      <c r="PRS78" s="45"/>
      <c r="PRT78" s="45"/>
      <c r="PRU78" s="45"/>
      <c r="PRV78" s="45"/>
      <c r="PRW78" s="45"/>
      <c r="PRX78" s="45"/>
      <c r="PRY78" s="45"/>
      <c r="PRZ78" s="45"/>
      <c r="PSA78" s="45"/>
      <c r="PSB78" s="45"/>
      <c r="PSC78" s="45"/>
      <c r="PSD78" s="45"/>
      <c r="PSE78" s="45"/>
      <c r="PSF78" s="45"/>
      <c r="PSG78" s="45"/>
      <c r="PSH78" s="45"/>
      <c r="PSI78" s="45"/>
      <c r="PSJ78" s="45"/>
      <c r="PSK78" s="45"/>
      <c r="PSL78" s="45"/>
      <c r="PSM78" s="45"/>
      <c r="PSN78" s="45"/>
      <c r="PSO78" s="45"/>
      <c r="PSP78" s="45"/>
      <c r="PSQ78" s="45"/>
      <c r="PSR78" s="45"/>
      <c r="PSS78" s="45"/>
      <c r="PST78" s="45"/>
      <c r="PSU78" s="45"/>
      <c r="PSV78" s="45"/>
      <c r="PSW78" s="45"/>
      <c r="PSX78" s="45"/>
      <c r="PSY78" s="45"/>
      <c r="PSZ78" s="45"/>
      <c r="PTA78" s="45"/>
      <c r="PTB78" s="45"/>
      <c r="PTC78" s="45"/>
      <c r="PTD78" s="45"/>
      <c r="PTE78" s="45"/>
      <c r="PTF78" s="45"/>
      <c r="PTG78" s="45"/>
      <c r="PTH78" s="45"/>
      <c r="PTI78" s="45"/>
      <c r="PTJ78" s="45"/>
      <c r="PTK78" s="45"/>
      <c r="PTL78" s="45"/>
      <c r="PTM78" s="45"/>
      <c r="PTN78" s="45"/>
      <c r="PTO78" s="45"/>
      <c r="PTP78" s="45"/>
      <c r="PTQ78" s="45"/>
      <c r="PTR78" s="45"/>
      <c r="PTS78" s="45"/>
      <c r="PTT78" s="45"/>
      <c r="PTU78" s="45"/>
      <c r="PTV78" s="45"/>
      <c r="PTW78" s="45"/>
      <c r="PTX78" s="45"/>
      <c r="PTY78" s="45"/>
      <c r="PTZ78" s="45"/>
      <c r="PUA78" s="45"/>
      <c r="PUB78" s="45"/>
      <c r="PUC78" s="45"/>
      <c r="PUD78" s="45"/>
      <c r="PUE78" s="45"/>
      <c r="PUF78" s="45"/>
      <c r="PUG78" s="45"/>
      <c r="PUH78" s="45"/>
      <c r="PUI78" s="45"/>
      <c r="PUJ78" s="45"/>
      <c r="PUK78" s="45"/>
      <c r="PUL78" s="45"/>
      <c r="PUM78" s="45"/>
      <c r="PUN78" s="45"/>
      <c r="PUO78" s="45"/>
      <c r="PUP78" s="45"/>
      <c r="PUQ78" s="45"/>
      <c r="PUR78" s="45"/>
      <c r="PUS78" s="45"/>
      <c r="PUT78" s="45"/>
      <c r="PUU78" s="45"/>
      <c r="PUV78" s="45"/>
      <c r="PUW78" s="45"/>
      <c r="PUX78" s="45"/>
      <c r="PUY78" s="45"/>
      <c r="PUZ78" s="45"/>
      <c r="PVA78" s="45"/>
      <c r="PVB78" s="45"/>
      <c r="PVC78" s="45"/>
      <c r="PVD78" s="45"/>
      <c r="PVE78" s="45"/>
      <c r="PVF78" s="45"/>
      <c r="PVG78" s="45"/>
      <c r="PVH78" s="45"/>
      <c r="PVI78" s="45"/>
      <c r="PVJ78" s="45"/>
      <c r="PVK78" s="45"/>
      <c r="PVL78" s="45"/>
      <c r="PVM78" s="45"/>
      <c r="PVN78" s="45"/>
      <c r="PVO78" s="45"/>
      <c r="PVP78" s="45"/>
      <c r="PVQ78" s="45"/>
      <c r="PVR78" s="45"/>
      <c r="PVS78" s="45"/>
      <c r="PVT78" s="45"/>
      <c r="PVU78" s="45"/>
      <c r="PVV78" s="45"/>
      <c r="PVW78" s="45"/>
      <c r="PVX78" s="45"/>
      <c r="PVY78" s="45"/>
      <c r="PVZ78" s="45"/>
      <c r="PWA78" s="45"/>
      <c r="PWB78" s="45"/>
      <c r="PWC78" s="45"/>
      <c r="PWD78" s="45"/>
      <c r="PWE78" s="45"/>
      <c r="PWF78" s="45"/>
      <c r="PWG78" s="45"/>
      <c r="PWH78" s="45"/>
      <c r="PWI78" s="45"/>
      <c r="PWJ78" s="45"/>
      <c r="PWK78" s="45"/>
      <c r="PWL78" s="45"/>
      <c r="PWM78" s="45"/>
      <c r="PWN78" s="45"/>
      <c r="PWO78" s="45"/>
      <c r="PWP78" s="45"/>
      <c r="PWQ78" s="45"/>
      <c r="PWR78" s="45"/>
      <c r="PWS78" s="45"/>
      <c r="PWT78" s="45"/>
      <c r="PWU78" s="45"/>
      <c r="PWV78" s="45"/>
      <c r="PWW78" s="45"/>
      <c r="PWX78" s="45"/>
      <c r="PWY78" s="45"/>
      <c r="PWZ78" s="45"/>
      <c r="PXA78" s="45"/>
      <c r="PXB78" s="45"/>
      <c r="PXC78" s="45"/>
      <c r="PXD78" s="45"/>
      <c r="PXE78" s="45"/>
      <c r="PXF78" s="45"/>
      <c r="PXG78" s="45"/>
      <c r="PXH78" s="45"/>
      <c r="PXI78" s="45"/>
      <c r="PXJ78" s="45"/>
      <c r="PXK78" s="45"/>
      <c r="PXL78" s="45"/>
      <c r="PXM78" s="45"/>
      <c r="PXN78" s="45"/>
      <c r="PXO78" s="45"/>
      <c r="PXP78" s="45"/>
      <c r="PXQ78" s="45"/>
      <c r="PXR78" s="45"/>
      <c r="PXS78" s="45"/>
      <c r="PXT78" s="45"/>
      <c r="PXU78" s="45"/>
      <c r="PXV78" s="45"/>
      <c r="PXW78" s="45"/>
      <c r="PXX78" s="45"/>
      <c r="PXY78" s="45"/>
      <c r="PXZ78" s="45"/>
      <c r="PYA78" s="45"/>
      <c r="PYB78" s="45"/>
      <c r="PYC78" s="45"/>
      <c r="PYD78" s="45"/>
      <c r="PYE78" s="45"/>
      <c r="PYF78" s="45"/>
      <c r="PYG78" s="45"/>
      <c r="PYH78" s="45"/>
      <c r="PYI78" s="45"/>
      <c r="PYJ78" s="45"/>
      <c r="PYK78" s="45"/>
      <c r="PYL78" s="45"/>
      <c r="PYM78" s="45"/>
      <c r="PYN78" s="45"/>
      <c r="PYO78" s="45"/>
      <c r="PYP78" s="45"/>
      <c r="PYQ78" s="45"/>
      <c r="PYR78" s="45"/>
      <c r="PYS78" s="45"/>
      <c r="PYT78" s="45"/>
      <c r="PYU78" s="45"/>
      <c r="PYV78" s="45"/>
      <c r="PYW78" s="45"/>
      <c r="PYX78" s="45"/>
      <c r="PYY78" s="45"/>
      <c r="PYZ78" s="45"/>
      <c r="PZA78" s="45"/>
      <c r="PZB78" s="45"/>
      <c r="PZC78" s="45"/>
      <c r="PZD78" s="45"/>
      <c r="PZE78" s="45"/>
      <c r="PZF78" s="45"/>
      <c r="PZG78" s="45"/>
      <c r="PZH78" s="45"/>
      <c r="PZI78" s="45"/>
      <c r="PZJ78" s="45"/>
      <c r="PZK78" s="45"/>
      <c r="PZL78" s="45"/>
      <c r="PZM78" s="45"/>
      <c r="PZN78" s="45"/>
      <c r="PZO78" s="45"/>
      <c r="PZP78" s="45"/>
      <c r="PZQ78" s="45"/>
      <c r="PZR78" s="45"/>
      <c r="PZS78" s="45"/>
      <c r="PZT78" s="45"/>
      <c r="PZU78" s="45"/>
      <c r="PZV78" s="45"/>
      <c r="PZW78" s="45"/>
      <c r="PZX78" s="45"/>
      <c r="PZY78" s="45"/>
      <c r="PZZ78" s="45"/>
      <c r="QAA78" s="45"/>
      <c r="QAB78" s="45"/>
      <c r="QAC78" s="45"/>
      <c r="QAD78" s="45"/>
      <c r="QAE78" s="45"/>
      <c r="QAF78" s="45"/>
      <c r="QAG78" s="45"/>
      <c r="QAH78" s="45"/>
      <c r="QAI78" s="45"/>
      <c r="QAJ78" s="45"/>
      <c r="QAK78" s="45"/>
      <c r="QAL78" s="45"/>
      <c r="QAM78" s="45"/>
      <c r="QAN78" s="45"/>
      <c r="QAO78" s="45"/>
      <c r="QAP78" s="45"/>
      <c r="QAQ78" s="45"/>
      <c r="QAR78" s="45"/>
      <c r="QAS78" s="45"/>
      <c r="QAT78" s="45"/>
      <c r="QAU78" s="45"/>
      <c r="QAV78" s="45"/>
      <c r="QAW78" s="45"/>
      <c r="QAX78" s="45"/>
      <c r="QAY78" s="45"/>
      <c r="QAZ78" s="45"/>
      <c r="QBA78" s="45"/>
      <c r="QBB78" s="45"/>
      <c r="QBC78" s="45"/>
      <c r="QBD78" s="45"/>
      <c r="QBE78" s="45"/>
      <c r="QBF78" s="45"/>
      <c r="QBG78" s="45"/>
      <c r="QBH78" s="45"/>
      <c r="QBI78" s="45"/>
      <c r="QBJ78" s="45"/>
      <c r="QBK78" s="45"/>
      <c r="QBL78" s="45"/>
      <c r="QBM78" s="45"/>
      <c r="QBN78" s="45"/>
      <c r="QBO78" s="45"/>
      <c r="QBP78" s="45"/>
      <c r="QBQ78" s="45"/>
      <c r="QBR78" s="45"/>
      <c r="QBS78" s="45"/>
      <c r="QBT78" s="45"/>
      <c r="QBU78" s="45"/>
      <c r="QBV78" s="45"/>
      <c r="QBW78" s="45"/>
      <c r="QBX78" s="45"/>
      <c r="QBY78" s="45"/>
      <c r="QBZ78" s="45"/>
      <c r="QCA78" s="45"/>
      <c r="QCB78" s="45"/>
      <c r="QCC78" s="45"/>
      <c r="QCD78" s="45"/>
      <c r="QCE78" s="45"/>
      <c r="QCF78" s="45"/>
      <c r="QCG78" s="45"/>
      <c r="QCH78" s="45"/>
      <c r="QCI78" s="45"/>
      <c r="QCJ78" s="45"/>
      <c r="QCK78" s="45"/>
      <c r="QCL78" s="45"/>
      <c r="QCM78" s="45"/>
      <c r="QCN78" s="45"/>
      <c r="QCO78" s="45"/>
      <c r="QCP78" s="45"/>
      <c r="QCQ78" s="45"/>
      <c r="QCR78" s="45"/>
      <c r="QCS78" s="45"/>
      <c r="QCT78" s="45"/>
      <c r="QCU78" s="45"/>
      <c r="QCV78" s="45"/>
      <c r="QCW78" s="45"/>
      <c r="QCX78" s="45"/>
      <c r="QCY78" s="45"/>
      <c r="QCZ78" s="45"/>
      <c r="QDA78" s="45"/>
      <c r="QDB78" s="45"/>
      <c r="QDC78" s="45"/>
      <c r="QDD78" s="45"/>
      <c r="QDE78" s="45"/>
      <c r="QDF78" s="45"/>
      <c r="QDG78" s="45"/>
      <c r="QDH78" s="45"/>
      <c r="QDI78" s="45"/>
      <c r="QDJ78" s="45"/>
      <c r="QDK78" s="45"/>
      <c r="QDL78" s="45"/>
      <c r="QDM78" s="45"/>
      <c r="QDN78" s="45"/>
      <c r="QDO78" s="45"/>
      <c r="QDP78" s="45"/>
      <c r="QDQ78" s="45"/>
      <c r="QDR78" s="45"/>
      <c r="QDS78" s="45"/>
      <c r="QDT78" s="45"/>
      <c r="QDU78" s="45"/>
      <c r="QDV78" s="45"/>
      <c r="QDW78" s="45"/>
      <c r="QDX78" s="45"/>
      <c r="QDY78" s="45"/>
      <c r="QDZ78" s="45"/>
      <c r="QEA78" s="45"/>
      <c r="QEB78" s="45"/>
      <c r="QEC78" s="45"/>
      <c r="QED78" s="45"/>
      <c r="QEE78" s="45"/>
      <c r="QEF78" s="45"/>
      <c r="QEG78" s="45"/>
      <c r="QEH78" s="45"/>
      <c r="QEI78" s="45"/>
      <c r="QEJ78" s="45"/>
      <c r="QEK78" s="45"/>
      <c r="QEL78" s="45"/>
      <c r="QEM78" s="45"/>
      <c r="QEN78" s="45"/>
      <c r="QEO78" s="45"/>
      <c r="QEP78" s="45"/>
      <c r="QEQ78" s="45"/>
      <c r="QER78" s="45"/>
      <c r="QES78" s="45"/>
      <c r="QET78" s="45"/>
      <c r="QEU78" s="45"/>
      <c r="QEV78" s="45"/>
      <c r="QEW78" s="45"/>
      <c r="QEX78" s="45"/>
      <c r="QEY78" s="45"/>
      <c r="QEZ78" s="45"/>
      <c r="QFA78" s="45"/>
      <c r="QFB78" s="45"/>
      <c r="QFC78" s="45"/>
      <c r="QFD78" s="45"/>
      <c r="QFE78" s="45"/>
      <c r="QFF78" s="45"/>
      <c r="QFG78" s="45"/>
      <c r="QFH78" s="45"/>
      <c r="QFI78" s="45"/>
      <c r="QFJ78" s="45"/>
      <c r="QFK78" s="45"/>
      <c r="QFL78" s="45"/>
      <c r="QFM78" s="45"/>
      <c r="QFN78" s="45"/>
      <c r="QFO78" s="45"/>
      <c r="QFP78" s="45"/>
      <c r="QFQ78" s="45"/>
      <c r="QFR78" s="45"/>
      <c r="QFS78" s="45"/>
      <c r="QFT78" s="45"/>
      <c r="QFU78" s="45"/>
      <c r="QFV78" s="45"/>
      <c r="QFW78" s="45"/>
      <c r="QFX78" s="45"/>
      <c r="QFY78" s="45"/>
      <c r="QFZ78" s="45"/>
      <c r="QGA78" s="45"/>
      <c r="QGB78" s="45"/>
      <c r="QGC78" s="45"/>
      <c r="QGD78" s="45"/>
      <c r="QGE78" s="45"/>
      <c r="QGF78" s="45"/>
      <c r="QGG78" s="45"/>
      <c r="QGH78" s="45"/>
      <c r="QGI78" s="45"/>
      <c r="QGJ78" s="45"/>
      <c r="QGK78" s="45"/>
      <c r="QGL78" s="45"/>
      <c r="QGM78" s="45"/>
      <c r="QGN78" s="45"/>
      <c r="QGO78" s="45"/>
      <c r="QGP78" s="45"/>
      <c r="QGQ78" s="45"/>
      <c r="QGR78" s="45"/>
      <c r="QGS78" s="45"/>
      <c r="QGT78" s="45"/>
      <c r="QGU78" s="45"/>
      <c r="QGV78" s="45"/>
      <c r="QGW78" s="45"/>
      <c r="QGX78" s="45"/>
      <c r="QGY78" s="45"/>
      <c r="QGZ78" s="45"/>
      <c r="QHA78" s="45"/>
      <c r="QHB78" s="45"/>
      <c r="QHC78" s="45"/>
      <c r="QHD78" s="45"/>
      <c r="QHE78" s="45"/>
      <c r="QHF78" s="45"/>
      <c r="QHG78" s="45"/>
      <c r="QHH78" s="45"/>
      <c r="QHI78" s="45"/>
      <c r="QHJ78" s="45"/>
      <c r="QHK78" s="45"/>
      <c r="QHL78" s="45"/>
      <c r="QHM78" s="45"/>
      <c r="QHN78" s="45"/>
      <c r="QHO78" s="45"/>
      <c r="QHP78" s="45"/>
      <c r="QHQ78" s="45"/>
      <c r="QHR78" s="45"/>
      <c r="QHS78" s="45"/>
      <c r="QHT78" s="45"/>
      <c r="QHU78" s="45"/>
      <c r="QHV78" s="45"/>
      <c r="QHW78" s="45"/>
      <c r="QHX78" s="45"/>
      <c r="QHY78" s="45"/>
      <c r="QHZ78" s="45"/>
      <c r="QIA78" s="45"/>
      <c r="QIB78" s="45"/>
      <c r="QIC78" s="45"/>
      <c r="QID78" s="45"/>
      <c r="QIE78" s="45"/>
      <c r="QIF78" s="45"/>
      <c r="QIG78" s="45"/>
      <c r="QIH78" s="45"/>
      <c r="QII78" s="45"/>
      <c r="QIJ78" s="45"/>
      <c r="QIK78" s="45"/>
      <c r="QIL78" s="45"/>
      <c r="QIM78" s="45"/>
      <c r="QIN78" s="45"/>
      <c r="QIO78" s="45"/>
      <c r="QIP78" s="45"/>
      <c r="QIQ78" s="45"/>
      <c r="QIR78" s="45"/>
      <c r="QIS78" s="45"/>
      <c r="QIT78" s="45"/>
      <c r="QIU78" s="45"/>
      <c r="QIV78" s="45"/>
      <c r="QIW78" s="45"/>
      <c r="QIX78" s="45"/>
      <c r="QIY78" s="45"/>
      <c r="QIZ78" s="45"/>
      <c r="QJA78" s="45"/>
      <c r="QJB78" s="45"/>
      <c r="QJC78" s="45"/>
      <c r="QJD78" s="45"/>
      <c r="QJE78" s="45"/>
      <c r="QJF78" s="45"/>
      <c r="QJG78" s="45"/>
      <c r="QJH78" s="45"/>
      <c r="QJI78" s="45"/>
      <c r="QJJ78" s="45"/>
      <c r="QJK78" s="45"/>
      <c r="QJL78" s="45"/>
      <c r="QJM78" s="45"/>
      <c r="QJN78" s="45"/>
      <c r="QJO78" s="45"/>
      <c r="QJP78" s="45"/>
      <c r="QJQ78" s="45"/>
      <c r="QJR78" s="45"/>
      <c r="QJS78" s="45"/>
      <c r="QJT78" s="45"/>
      <c r="QJU78" s="45"/>
      <c r="QJV78" s="45"/>
      <c r="QJW78" s="45"/>
      <c r="QJX78" s="45"/>
      <c r="QJY78" s="45"/>
      <c r="QJZ78" s="45"/>
      <c r="QKA78" s="45"/>
      <c r="QKB78" s="45"/>
      <c r="QKC78" s="45"/>
      <c r="QKD78" s="45"/>
      <c r="QKE78" s="45"/>
      <c r="QKF78" s="45"/>
      <c r="QKG78" s="45"/>
      <c r="QKH78" s="45"/>
      <c r="QKI78" s="45"/>
      <c r="QKJ78" s="45"/>
      <c r="QKK78" s="45"/>
      <c r="QKL78" s="45"/>
      <c r="QKM78" s="45"/>
      <c r="QKN78" s="45"/>
      <c r="QKO78" s="45"/>
      <c r="QKP78" s="45"/>
      <c r="QKQ78" s="45"/>
      <c r="QKR78" s="45"/>
      <c r="QKS78" s="45"/>
      <c r="QKT78" s="45"/>
      <c r="QKU78" s="45"/>
      <c r="QKV78" s="45"/>
      <c r="QKW78" s="45"/>
      <c r="QKX78" s="45"/>
      <c r="QKY78" s="45"/>
      <c r="QKZ78" s="45"/>
      <c r="QLA78" s="45"/>
      <c r="QLB78" s="45"/>
      <c r="QLC78" s="45"/>
      <c r="QLD78" s="45"/>
      <c r="QLE78" s="45"/>
      <c r="QLF78" s="45"/>
      <c r="QLG78" s="45"/>
      <c r="QLH78" s="45"/>
      <c r="QLI78" s="45"/>
      <c r="QLJ78" s="45"/>
      <c r="QLK78" s="45"/>
      <c r="QLL78" s="45"/>
      <c r="QLM78" s="45"/>
      <c r="QLN78" s="45"/>
      <c r="QLO78" s="45"/>
      <c r="QLP78" s="45"/>
      <c r="QLQ78" s="45"/>
      <c r="QLR78" s="45"/>
      <c r="QLS78" s="45"/>
      <c r="QLT78" s="45"/>
      <c r="QLU78" s="45"/>
      <c r="QLV78" s="45"/>
      <c r="QLW78" s="45"/>
      <c r="QLX78" s="45"/>
      <c r="QLY78" s="45"/>
      <c r="QLZ78" s="45"/>
      <c r="QMA78" s="45"/>
      <c r="QMB78" s="45"/>
      <c r="QMC78" s="45"/>
      <c r="QMD78" s="45"/>
      <c r="QME78" s="45"/>
      <c r="QMF78" s="45"/>
      <c r="QMG78" s="45"/>
      <c r="QMH78" s="45"/>
      <c r="QMI78" s="45"/>
      <c r="QMJ78" s="45"/>
      <c r="QMK78" s="45"/>
      <c r="QML78" s="45"/>
      <c r="QMM78" s="45"/>
      <c r="QMN78" s="45"/>
      <c r="QMO78" s="45"/>
      <c r="QMP78" s="45"/>
      <c r="QMQ78" s="45"/>
      <c r="QMR78" s="45"/>
      <c r="QMS78" s="45"/>
      <c r="QMT78" s="45"/>
      <c r="QMU78" s="45"/>
      <c r="QMV78" s="45"/>
      <c r="QMW78" s="45"/>
      <c r="QMX78" s="45"/>
      <c r="QMY78" s="45"/>
      <c r="QMZ78" s="45"/>
      <c r="QNA78" s="45"/>
      <c r="QNB78" s="45"/>
      <c r="QNC78" s="45"/>
      <c r="QND78" s="45"/>
      <c r="QNE78" s="45"/>
      <c r="QNF78" s="45"/>
      <c r="QNG78" s="45"/>
      <c r="QNH78" s="45"/>
      <c r="QNI78" s="45"/>
      <c r="QNJ78" s="45"/>
      <c r="QNK78" s="45"/>
      <c r="QNL78" s="45"/>
      <c r="QNM78" s="45"/>
      <c r="QNN78" s="45"/>
      <c r="QNO78" s="45"/>
      <c r="QNP78" s="45"/>
      <c r="QNQ78" s="45"/>
      <c r="QNR78" s="45"/>
      <c r="QNS78" s="45"/>
      <c r="QNT78" s="45"/>
      <c r="QNU78" s="45"/>
      <c r="QNV78" s="45"/>
      <c r="QNW78" s="45"/>
      <c r="QNX78" s="45"/>
      <c r="QNY78" s="45"/>
      <c r="QNZ78" s="45"/>
      <c r="QOA78" s="45"/>
      <c r="QOB78" s="45"/>
      <c r="QOC78" s="45"/>
      <c r="QOD78" s="45"/>
      <c r="QOE78" s="45"/>
      <c r="QOF78" s="45"/>
      <c r="QOG78" s="45"/>
      <c r="QOH78" s="45"/>
      <c r="QOI78" s="45"/>
      <c r="QOJ78" s="45"/>
      <c r="QOK78" s="45"/>
      <c r="QOL78" s="45"/>
      <c r="QOM78" s="45"/>
      <c r="QON78" s="45"/>
      <c r="QOO78" s="45"/>
      <c r="QOP78" s="45"/>
      <c r="QOQ78" s="45"/>
      <c r="QOR78" s="45"/>
      <c r="QOS78" s="45"/>
      <c r="QOT78" s="45"/>
      <c r="QOU78" s="45"/>
      <c r="QOV78" s="45"/>
      <c r="QOW78" s="45"/>
      <c r="QOX78" s="45"/>
      <c r="QOY78" s="45"/>
      <c r="QOZ78" s="45"/>
      <c r="QPA78" s="45"/>
      <c r="QPB78" s="45"/>
      <c r="QPC78" s="45"/>
      <c r="QPD78" s="45"/>
      <c r="QPE78" s="45"/>
      <c r="QPF78" s="45"/>
      <c r="QPG78" s="45"/>
      <c r="QPH78" s="45"/>
      <c r="QPI78" s="45"/>
      <c r="QPJ78" s="45"/>
      <c r="QPK78" s="45"/>
      <c r="QPL78" s="45"/>
      <c r="QPM78" s="45"/>
      <c r="QPN78" s="45"/>
      <c r="QPO78" s="45"/>
      <c r="QPP78" s="45"/>
      <c r="QPQ78" s="45"/>
      <c r="QPR78" s="45"/>
      <c r="QPS78" s="45"/>
      <c r="QPT78" s="45"/>
      <c r="QPU78" s="45"/>
      <c r="QPV78" s="45"/>
      <c r="QPW78" s="45"/>
      <c r="QPX78" s="45"/>
      <c r="QPY78" s="45"/>
      <c r="QPZ78" s="45"/>
      <c r="QQA78" s="45"/>
      <c r="QQB78" s="45"/>
      <c r="QQC78" s="45"/>
      <c r="QQD78" s="45"/>
      <c r="QQE78" s="45"/>
      <c r="QQF78" s="45"/>
      <c r="QQG78" s="45"/>
      <c r="QQH78" s="45"/>
      <c r="QQI78" s="45"/>
      <c r="QQJ78" s="45"/>
      <c r="QQK78" s="45"/>
      <c r="QQL78" s="45"/>
      <c r="QQM78" s="45"/>
      <c r="QQN78" s="45"/>
      <c r="QQO78" s="45"/>
      <c r="QQP78" s="45"/>
      <c r="QQQ78" s="45"/>
      <c r="QQR78" s="45"/>
      <c r="QQS78" s="45"/>
      <c r="QQT78" s="45"/>
      <c r="QQU78" s="45"/>
      <c r="QQV78" s="45"/>
      <c r="QQW78" s="45"/>
      <c r="QQX78" s="45"/>
      <c r="QQY78" s="45"/>
      <c r="QQZ78" s="45"/>
      <c r="QRA78" s="45"/>
      <c r="QRB78" s="45"/>
      <c r="QRC78" s="45"/>
      <c r="QRD78" s="45"/>
      <c r="QRE78" s="45"/>
      <c r="QRF78" s="45"/>
      <c r="QRG78" s="45"/>
      <c r="QRH78" s="45"/>
      <c r="QRI78" s="45"/>
      <c r="QRJ78" s="45"/>
      <c r="QRK78" s="45"/>
      <c r="QRL78" s="45"/>
      <c r="QRM78" s="45"/>
      <c r="QRN78" s="45"/>
      <c r="QRO78" s="45"/>
      <c r="QRP78" s="45"/>
      <c r="QRQ78" s="45"/>
      <c r="QRR78" s="45"/>
      <c r="QRS78" s="45"/>
      <c r="QRT78" s="45"/>
      <c r="QRU78" s="45"/>
      <c r="QRV78" s="45"/>
      <c r="QRW78" s="45"/>
      <c r="QRX78" s="45"/>
      <c r="QRY78" s="45"/>
      <c r="QRZ78" s="45"/>
      <c r="QSA78" s="45"/>
      <c r="QSB78" s="45"/>
      <c r="QSC78" s="45"/>
      <c r="QSD78" s="45"/>
      <c r="QSE78" s="45"/>
      <c r="QSF78" s="45"/>
      <c r="QSG78" s="45"/>
      <c r="QSH78" s="45"/>
      <c r="QSI78" s="45"/>
      <c r="QSJ78" s="45"/>
      <c r="QSK78" s="45"/>
      <c r="QSL78" s="45"/>
      <c r="QSM78" s="45"/>
      <c r="QSN78" s="45"/>
      <c r="QSO78" s="45"/>
      <c r="QSP78" s="45"/>
      <c r="QSQ78" s="45"/>
      <c r="QSR78" s="45"/>
      <c r="QSS78" s="45"/>
      <c r="QST78" s="45"/>
      <c r="QSU78" s="45"/>
      <c r="QSV78" s="45"/>
      <c r="QSW78" s="45"/>
      <c r="QSX78" s="45"/>
      <c r="QSY78" s="45"/>
      <c r="QSZ78" s="45"/>
      <c r="QTA78" s="45"/>
      <c r="QTB78" s="45"/>
      <c r="QTC78" s="45"/>
      <c r="QTD78" s="45"/>
      <c r="QTE78" s="45"/>
      <c r="QTF78" s="45"/>
      <c r="QTG78" s="45"/>
      <c r="QTH78" s="45"/>
      <c r="QTI78" s="45"/>
      <c r="QTJ78" s="45"/>
      <c r="QTK78" s="45"/>
      <c r="QTL78" s="45"/>
      <c r="QTM78" s="45"/>
      <c r="QTN78" s="45"/>
      <c r="QTO78" s="45"/>
      <c r="QTP78" s="45"/>
      <c r="QTQ78" s="45"/>
      <c r="QTR78" s="45"/>
      <c r="QTS78" s="45"/>
      <c r="QTT78" s="45"/>
      <c r="QTU78" s="45"/>
      <c r="QTV78" s="45"/>
      <c r="QTW78" s="45"/>
      <c r="QTX78" s="45"/>
      <c r="QTY78" s="45"/>
      <c r="QTZ78" s="45"/>
      <c r="QUA78" s="45"/>
      <c r="QUB78" s="45"/>
      <c r="QUC78" s="45"/>
      <c r="QUD78" s="45"/>
      <c r="QUE78" s="45"/>
      <c r="QUF78" s="45"/>
      <c r="QUG78" s="45"/>
      <c r="QUH78" s="45"/>
      <c r="QUI78" s="45"/>
      <c r="QUJ78" s="45"/>
      <c r="QUK78" s="45"/>
      <c r="QUL78" s="45"/>
      <c r="QUM78" s="45"/>
      <c r="QUN78" s="45"/>
      <c r="QUO78" s="45"/>
      <c r="QUP78" s="45"/>
      <c r="QUQ78" s="45"/>
      <c r="QUR78" s="45"/>
      <c r="QUS78" s="45"/>
      <c r="QUT78" s="45"/>
      <c r="QUU78" s="45"/>
      <c r="QUV78" s="45"/>
      <c r="QUW78" s="45"/>
      <c r="QUX78" s="45"/>
      <c r="QUY78" s="45"/>
      <c r="QUZ78" s="45"/>
      <c r="QVA78" s="45"/>
      <c r="QVB78" s="45"/>
      <c r="QVC78" s="45"/>
      <c r="QVD78" s="45"/>
      <c r="QVE78" s="45"/>
      <c r="QVF78" s="45"/>
      <c r="QVG78" s="45"/>
      <c r="QVH78" s="45"/>
      <c r="QVI78" s="45"/>
      <c r="QVJ78" s="45"/>
      <c r="QVK78" s="45"/>
      <c r="QVL78" s="45"/>
      <c r="QVM78" s="45"/>
      <c r="QVN78" s="45"/>
      <c r="QVO78" s="45"/>
      <c r="QVP78" s="45"/>
      <c r="QVQ78" s="45"/>
      <c r="QVR78" s="45"/>
      <c r="QVS78" s="45"/>
      <c r="QVT78" s="45"/>
      <c r="QVU78" s="45"/>
      <c r="QVV78" s="45"/>
      <c r="QVW78" s="45"/>
      <c r="QVX78" s="45"/>
      <c r="QVY78" s="45"/>
      <c r="QVZ78" s="45"/>
      <c r="QWA78" s="45"/>
      <c r="QWB78" s="45"/>
      <c r="QWC78" s="45"/>
      <c r="QWD78" s="45"/>
      <c r="QWE78" s="45"/>
      <c r="QWF78" s="45"/>
      <c r="QWG78" s="45"/>
      <c r="QWH78" s="45"/>
      <c r="QWI78" s="45"/>
      <c r="QWJ78" s="45"/>
      <c r="QWK78" s="45"/>
      <c r="QWL78" s="45"/>
      <c r="QWM78" s="45"/>
      <c r="QWN78" s="45"/>
      <c r="QWO78" s="45"/>
      <c r="QWP78" s="45"/>
      <c r="QWQ78" s="45"/>
      <c r="QWR78" s="45"/>
      <c r="QWS78" s="45"/>
      <c r="QWT78" s="45"/>
      <c r="QWU78" s="45"/>
      <c r="QWV78" s="45"/>
      <c r="QWW78" s="45"/>
      <c r="QWX78" s="45"/>
      <c r="QWY78" s="45"/>
      <c r="QWZ78" s="45"/>
      <c r="QXA78" s="45"/>
      <c r="QXB78" s="45"/>
      <c r="QXC78" s="45"/>
      <c r="QXD78" s="45"/>
      <c r="QXE78" s="45"/>
      <c r="QXF78" s="45"/>
      <c r="QXG78" s="45"/>
      <c r="QXH78" s="45"/>
      <c r="QXI78" s="45"/>
      <c r="QXJ78" s="45"/>
      <c r="QXK78" s="45"/>
      <c r="QXL78" s="45"/>
      <c r="QXM78" s="45"/>
      <c r="QXN78" s="45"/>
      <c r="QXO78" s="45"/>
      <c r="QXP78" s="45"/>
      <c r="QXQ78" s="45"/>
      <c r="QXR78" s="45"/>
      <c r="QXS78" s="45"/>
      <c r="QXT78" s="45"/>
      <c r="QXU78" s="45"/>
      <c r="QXV78" s="45"/>
      <c r="QXW78" s="45"/>
      <c r="QXX78" s="45"/>
      <c r="QXY78" s="45"/>
      <c r="QXZ78" s="45"/>
      <c r="QYA78" s="45"/>
      <c r="QYB78" s="45"/>
      <c r="QYC78" s="45"/>
      <c r="QYD78" s="45"/>
      <c r="QYE78" s="45"/>
      <c r="QYF78" s="45"/>
      <c r="QYG78" s="45"/>
      <c r="QYH78" s="45"/>
      <c r="QYI78" s="45"/>
      <c r="QYJ78" s="45"/>
      <c r="QYK78" s="45"/>
      <c r="QYL78" s="45"/>
      <c r="QYM78" s="45"/>
      <c r="QYN78" s="45"/>
      <c r="QYO78" s="45"/>
      <c r="QYP78" s="45"/>
      <c r="QYQ78" s="45"/>
      <c r="QYR78" s="45"/>
      <c r="QYS78" s="45"/>
      <c r="QYT78" s="45"/>
      <c r="QYU78" s="45"/>
      <c r="QYV78" s="45"/>
      <c r="QYW78" s="45"/>
      <c r="QYX78" s="45"/>
      <c r="QYY78" s="45"/>
      <c r="QYZ78" s="45"/>
      <c r="QZA78" s="45"/>
      <c r="QZB78" s="45"/>
      <c r="QZC78" s="45"/>
      <c r="QZD78" s="45"/>
      <c r="QZE78" s="45"/>
      <c r="QZF78" s="45"/>
      <c r="QZG78" s="45"/>
      <c r="QZH78" s="45"/>
      <c r="QZI78" s="45"/>
      <c r="QZJ78" s="45"/>
      <c r="QZK78" s="45"/>
      <c r="QZL78" s="45"/>
      <c r="QZM78" s="45"/>
      <c r="QZN78" s="45"/>
      <c r="QZO78" s="45"/>
      <c r="QZP78" s="45"/>
      <c r="QZQ78" s="45"/>
      <c r="QZR78" s="45"/>
      <c r="QZS78" s="45"/>
      <c r="QZT78" s="45"/>
      <c r="QZU78" s="45"/>
      <c r="QZV78" s="45"/>
      <c r="QZW78" s="45"/>
      <c r="QZX78" s="45"/>
      <c r="QZY78" s="45"/>
      <c r="QZZ78" s="45"/>
      <c r="RAA78" s="45"/>
      <c r="RAB78" s="45"/>
      <c r="RAC78" s="45"/>
      <c r="RAD78" s="45"/>
      <c r="RAE78" s="45"/>
      <c r="RAF78" s="45"/>
      <c r="RAG78" s="45"/>
      <c r="RAH78" s="45"/>
      <c r="RAI78" s="45"/>
      <c r="RAJ78" s="45"/>
      <c r="RAK78" s="45"/>
      <c r="RAL78" s="45"/>
      <c r="RAM78" s="45"/>
      <c r="RAN78" s="45"/>
      <c r="RAO78" s="45"/>
      <c r="RAP78" s="45"/>
      <c r="RAQ78" s="45"/>
      <c r="RAR78" s="45"/>
      <c r="RAS78" s="45"/>
      <c r="RAT78" s="45"/>
      <c r="RAU78" s="45"/>
      <c r="RAV78" s="45"/>
      <c r="RAW78" s="45"/>
      <c r="RAX78" s="45"/>
      <c r="RAY78" s="45"/>
      <c r="RAZ78" s="45"/>
      <c r="RBA78" s="45"/>
      <c r="RBB78" s="45"/>
      <c r="RBC78" s="45"/>
      <c r="RBD78" s="45"/>
      <c r="RBE78" s="45"/>
      <c r="RBF78" s="45"/>
      <c r="RBG78" s="45"/>
      <c r="RBH78" s="45"/>
      <c r="RBI78" s="45"/>
      <c r="RBJ78" s="45"/>
      <c r="RBK78" s="45"/>
      <c r="RBL78" s="45"/>
      <c r="RBM78" s="45"/>
      <c r="RBN78" s="45"/>
      <c r="RBO78" s="45"/>
      <c r="RBP78" s="45"/>
      <c r="RBQ78" s="45"/>
      <c r="RBR78" s="45"/>
      <c r="RBS78" s="45"/>
      <c r="RBT78" s="45"/>
      <c r="RBU78" s="45"/>
      <c r="RBV78" s="45"/>
      <c r="RBW78" s="45"/>
      <c r="RBX78" s="45"/>
      <c r="RBY78" s="45"/>
      <c r="RBZ78" s="45"/>
      <c r="RCA78" s="45"/>
      <c r="RCB78" s="45"/>
      <c r="RCC78" s="45"/>
      <c r="RCD78" s="45"/>
      <c r="RCE78" s="45"/>
      <c r="RCF78" s="45"/>
      <c r="RCG78" s="45"/>
      <c r="RCH78" s="45"/>
      <c r="RCI78" s="45"/>
      <c r="RCJ78" s="45"/>
      <c r="RCK78" s="45"/>
      <c r="RCL78" s="45"/>
      <c r="RCM78" s="45"/>
      <c r="RCN78" s="45"/>
      <c r="RCO78" s="45"/>
      <c r="RCP78" s="45"/>
      <c r="RCQ78" s="45"/>
      <c r="RCR78" s="45"/>
      <c r="RCS78" s="45"/>
      <c r="RCT78" s="45"/>
      <c r="RCU78" s="45"/>
      <c r="RCV78" s="45"/>
      <c r="RCW78" s="45"/>
      <c r="RCX78" s="45"/>
      <c r="RCY78" s="45"/>
      <c r="RCZ78" s="45"/>
      <c r="RDA78" s="45"/>
      <c r="RDB78" s="45"/>
      <c r="RDC78" s="45"/>
      <c r="RDD78" s="45"/>
      <c r="RDE78" s="45"/>
      <c r="RDF78" s="45"/>
      <c r="RDG78" s="45"/>
      <c r="RDH78" s="45"/>
      <c r="RDI78" s="45"/>
      <c r="RDJ78" s="45"/>
      <c r="RDK78" s="45"/>
      <c r="RDL78" s="45"/>
      <c r="RDM78" s="45"/>
      <c r="RDN78" s="45"/>
      <c r="RDO78" s="45"/>
      <c r="RDP78" s="45"/>
      <c r="RDQ78" s="45"/>
      <c r="RDR78" s="45"/>
      <c r="RDS78" s="45"/>
      <c r="RDT78" s="45"/>
      <c r="RDU78" s="45"/>
      <c r="RDV78" s="45"/>
      <c r="RDW78" s="45"/>
      <c r="RDX78" s="45"/>
      <c r="RDY78" s="45"/>
      <c r="RDZ78" s="45"/>
      <c r="REA78" s="45"/>
      <c r="REB78" s="45"/>
      <c r="REC78" s="45"/>
      <c r="RED78" s="45"/>
      <c r="REE78" s="45"/>
      <c r="REF78" s="45"/>
      <c r="REG78" s="45"/>
      <c r="REH78" s="45"/>
      <c r="REI78" s="45"/>
      <c r="REJ78" s="45"/>
      <c r="REK78" s="45"/>
      <c r="REL78" s="45"/>
      <c r="REM78" s="45"/>
      <c r="REN78" s="45"/>
      <c r="REO78" s="45"/>
      <c r="REP78" s="45"/>
      <c r="REQ78" s="45"/>
      <c r="RER78" s="45"/>
      <c r="RES78" s="45"/>
      <c r="RET78" s="45"/>
      <c r="REU78" s="45"/>
      <c r="REV78" s="45"/>
      <c r="REW78" s="45"/>
      <c r="REX78" s="45"/>
      <c r="REY78" s="45"/>
      <c r="REZ78" s="45"/>
      <c r="RFA78" s="45"/>
      <c r="RFB78" s="45"/>
      <c r="RFC78" s="45"/>
      <c r="RFD78" s="45"/>
      <c r="RFE78" s="45"/>
      <c r="RFF78" s="45"/>
      <c r="RFG78" s="45"/>
      <c r="RFH78" s="45"/>
      <c r="RFI78" s="45"/>
      <c r="RFJ78" s="45"/>
      <c r="RFK78" s="45"/>
      <c r="RFL78" s="45"/>
      <c r="RFM78" s="45"/>
      <c r="RFN78" s="45"/>
      <c r="RFO78" s="45"/>
      <c r="RFP78" s="45"/>
      <c r="RFQ78" s="45"/>
      <c r="RFR78" s="45"/>
      <c r="RFS78" s="45"/>
      <c r="RFT78" s="45"/>
      <c r="RFU78" s="45"/>
      <c r="RFV78" s="45"/>
      <c r="RFW78" s="45"/>
      <c r="RFX78" s="45"/>
      <c r="RFY78" s="45"/>
      <c r="RFZ78" s="45"/>
      <c r="RGA78" s="45"/>
      <c r="RGB78" s="45"/>
      <c r="RGC78" s="45"/>
      <c r="RGD78" s="45"/>
      <c r="RGE78" s="45"/>
      <c r="RGF78" s="45"/>
      <c r="RGG78" s="45"/>
      <c r="RGH78" s="45"/>
      <c r="RGI78" s="45"/>
      <c r="RGJ78" s="45"/>
      <c r="RGK78" s="45"/>
      <c r="RGL78" s="45"/>
      <c r="RGM78" s="45"/>
      <c r="RGN78" s="45"/>
      <c r="RGO78" s="45"/>
      <c r="RGP78" s="45"/>
      <c r="RGQ78" s="45"/>
      <c r="RGR78" s="45"/>
      <c r="RGS78" s="45"/>
      <c r="RGT78" s="45"/>
      <c r="RGU78" s="45"/>
      <c r="RGV78" s="45"/>
      <c r="RGW78" s="45"/>
      <c r="RGX78" s="45"/>
      <c r="RGY78" s="45"/>
      <c r="RGZ78" s="45"/>
      <c r="RHA78" s="45"/>
      <c r="RHB78" s="45"/>
      <c r="RHC78" s="45"/>
      <c r="RHD78" s="45"/>
      <c r="RHE78" s="45"/>
      <c r="RHF78" s="45"/>
      <c r="RHG78" s="45"/>
      <c r="RHH78" s="45"/>
      <c r="RHI78" s="45"/>
      <c r="RHJ78" s="45"/>
      <c r="RHK78" s="45"/>
      <c r="RHL78" s="45"/>
      <c r="RHM78" s="45"/>
      <c r="RHN78" s="45"/>
      <c r="RHO78" s="45"/>
      <c r="RHP78" s="45"/>
      <c r="RHQ78" s="45"/>
      <c r="RHR78" s="45"/>
      <c r="RHS78" s="45"/>
      <c r="RHT78" s="45"/>
      <c r="RHU78" s="45"/>
      <c r="RHV78" s="45"/>
      <c r="RHW78" s="45"/>
      <c r="RHX78" s="45"/>
      <c r="RHY78" s="45"/>
      <c r="RHZ78" s="45"/>
      <c r="RIA78" s="45"/>
      <c r="RIB78" s="45"/>
      <c r="RIC78" s="45"/>
      <c r="RID78" s="45"/>
      <c r="RIE78" s="45"/>
      <c r="RIF78" s="45"/>
      <c r="RIG78" s="45"/>
      <c r="RIH78" s="45"/>
      <c r="RII78" s="45"/>
      <c r="RIJ78" s="45"/>
      <c r="RIK78" s="45"/>
      <c r="RIL78" s="45"/>
      <c r="RIM78" s="45"/>
      <c r="RIN78" s="45"/>
      <c r="RIO78" s="45"/>
      <c r="RIP78" s="45"/>
      <c r="RIQ78" s="45"/>
      <c r="RIR78" s="45"/>
      <c r="RIS78" s="45"/>
      <c r="RIT78" s="45"/>
      <c r="RIU78" s="45"/>
      <c r="RIV78" s="45"/>
      <c r="RIW78" s="45"/>
      <c r="RIX78" s="45"/>
      <c r="RIY78" s="45"/>
      <c r="RIZ78" s="45"/>
      <c r="RJA78" s="45"/>
      <c r="RJB78" s="45"/>
      <c r="RJC78" s="45"/>
      <c r="RJD78" s="45"/>
      <c r="RJE78" s="45"/>
      <c r="RJF78" s="45"/>
      <c r="RJG78" s="45"/>
      <c r="RJH78" s="45"/>
      <c r="RJI78" s="45"/>
      <c r="RJJ78" s="45"/>
      <c r="RJK78" s="45"/>
      <c r="RJL78" s="45"/>
      <c r="RJM78" s="45"/>
      <c r="RJN78" s="45"/>
      <c r="RJO78" s="45"/>
      <c r="RJP78" s="45"/>
      <c r="RJQ78" s="45"/>
      <c r="RJR78" s="45"/>
      <c r="RJS78" s="45"/>
      <c r="RJT78" s="45"/>
      <c r="RJU78" s="45"/>
      <c r="RJV78" s="45"/>
      <c r="RJW78" s="45"/>
      <c r="RJX78" s="45"/>
      <c r="RJY78" s="45"/>
      <c r="RJZ78" s="45"/>
      <c r="RKA78" s="45"/>
      <c r="RKB78" s="45"/>
      <c r="RKC78" s="45"/>
      <c r="RKD78" s="45"/>
      <c r="RKE78" s="45"/>
      <c r="RKF78" s="45"/>
      <c r="RKG78" s="45"/>
      <c r="RKH78" s="45"/>
      <c r="RKI78" s="45"/>
      <c r="RKJ78" s="45"/>
      <c r="RKK78" s="45"/>
      <c r="RKL78" s="45"/>
      <c r="RKM78" s="45"/>
      <c r="RKN78" s="45"/>
      <c r="RKO78" s="45"/>
      <c r="RKP78" s="45"/>
      <c r="RKQ78" s="45"/>
      <c r="RKR78" s="45"/>
      <c r="RKS78" s="45"/>
      <c r="RKT78" s="45"/>
      <c r="RKU78" s="45"/>
      <c r="RKV78" s="45"/>
      <c r="RKW78" s="45"/>
      <c r="RKX78" s="45"/>
      <c r="RKY78" s="45"/>
      <c r="RKZ78" s="45"/>
      <c r="RLA78" s="45"/>
      <c r="RLB78" s="45"/>
      <c r="RLC78" s="45"/>
      <c r="RLD78" s="45"/>
      <c r="RLE78" s="45"/>
      <c r="RLF78" s="45"/>
      <c r="RLG78" s="45"/>
      <c r="RLH78" s="45"/>
      <c r="RLI78" s="45"/>
      <c r="RLJ78" s="45"/>
      <c r="RLK78" s="45"/>
      <c r="RLL78" s="45"/>
      <c r="RLM78" s="45"/>
      <c r="RLN78" s="45"/>
      <c r="RLO78" s="45"/>
      <c r="RLP78" s="45"/>
      <c r="RLQ78" s="45"/>
      <c r="RLR78" s="45"/>
      <c r="RLS78" s="45"/>
      <c r="RLT78" s="45"/>
      <c r="RLU78" s="45"/>
      <c r="RLV78" s="45"/>
      <c r="RLW78" s="45"/>
      <c r="RLX78" s="45"/>
      <c r="RLY78" s="45"/>
      <c r="RLZ78" s="45"/>
      <c r="RMA78" s="45"/>
      <c r="RMB78" s="45"/>
      <c r="RMC78" s="45"/>
      <c r="RMD78" s="45"/>
      <c r="RME78" s="45"/>
      <c r="RMF78" s="45"/>
      <c r="RMG78" s="45"/>
      <c r="RMH78" s="45"/>
      <c r="RMI78" s="45"/>
      <c r="RMJ78" s="45"/>
      <c r="RMK78" s="45"/>
      <c r="RML78" s="45"/>
      <c r="RMM78" s="45"/>
      <c r="RMN78" s="45"/>
      <c r="RMO78" s="45"/>
      <c r="RMP78" s="45"/>
      <c r="RMQ78" s="45"/>
      <c r="RMR78" s="45"/>
      <c r="RMS78" s="45"/>
      <c r="RMT78" s="45"/>
      <c r="RMU78" s="45"/>
      <c r="RMV78" s="45"/>
      <c r="RMW78" s="45"/>
      <c r="RMX78" s="45"/>
      <c r="RMY78" s="45"/>
      <c r="RMZ78" s="45"/>
      <c r="RNA78" s="45"/>
      <c r="RNB78" s="45"/>
      <c r="RNC78" s="45"/>
      <c r="RND78" s="45"/>
      <c r="RNE78" s="45"/>
      <c r="RNF78" s="45"/>
      <c r="RNG78" s="45"/>
      <c r="RNH78" s="45"/>
      <c r="RNI78" s="45"/>
      <c r="RNJ78" s="45"/>
      <c r="RNK78" s="45"/>
      <c r="RNL78" s="45"/>
      <c r="RNM78" s="45"/>
      <c r="RNN78" s="45"/>
      <c r="RNO78" s="45"/>
      <c r="RNP78" s="45"/>
      <c r="RNQ78" s="45"/>
      <c r="RNR78" s="45"/>
      <c r="RNS78" s="45"/>
      <c r="RNT78" s="45"/>
      <c r="RNU78" s="45"/>
      <c r="RNV78" s="45"/>
      <c r="RNW78" s="45"/>
      <c r="RNX78" s="45"/>
      <c r="RNY78" s="45"/>
      <c r="RNZ78" s="45"/>
      <c r="ROA78" s="45"/>
      <c r="ROB78" s="45"/>
      <c r="ROC78" s="45"/>
      <c r="ROD78" s="45"/>
      <c r="ROE78" s="45"/>
      <c r="ROF78" s="45"/>
      <c r="ROG78" s="45"/>
      <c r="ROH78" s="45"/>
      <c r="ROI78" s="45"/>
      <c r="ROJ78" s="45"/>
      <c r="ROK78" s="45"/>
      <c r="ROL78" s="45"/>
      <c r="ROM78" s="45"/>
      <c r="RON78" s="45"/>
      <c r="ROO78" s="45"/>
      <c r="ROP78" s="45"/>
      <c r="ROQ78" s="45"/>
      <c r="ROR78" s="45"/>
      <c r="ROS78" s="45"/>
      <c r="ROT78" s="45"/>
      <c r="ROU78" s="45"/>
      <c r="ROV78" s="45"/>
      <c r="ROW78" s="45"/>
      <c r="ROX78" s="45"/>
      <c r="ROY78" s="45"/>
      <c r="ROZ78" s="45"/>
      <c r="RPA78" s="45"/>
      <c r="RPB78" s="45"/>
      <c r="RPC78" s="45"/>
      <c r="RPD78" s="45"/>
      <c r="RPE78" s="45"/>
      <c r="RPF78" s="45"/>
      <c r="RPG78" s="45"/>
      <c r="RPH78" s="45"/>
      <c r="RPI78" s="45"/>
      <c r="RPJ78" s="45"/>
      <c r="RPK78" s="45"/>
      <c r="RPL78" s="45"/>
      <c r="RPM78" s="45"/>
      <c r="RPN78" s="45"/>
      <c r="RPO78" s="45"/>
      <c r="RPP78" s="45"/>
      <c r="RPQ78" s="45"/>
      <c r="RPR78" s="45"/>
      <c r="RPS78" s="45"/>
      <c r="RPT78" s="45"/>
      <c r="RPU78" s="45"/>
      <c r="RPV78" s="45"/>
      <c r="RPW78" s="45"/>
      <c r="RPX78" s="45"/>
      <c r="RPY78" s="45"/>
      <c r="RPZ78" s="45"/>
      <c r="RQA78" s="45"/>
      <c r="RQB78" s="45"/>
      <c r="RQC78" s="45"/>
      <c r="RQD78" s="45"/>
      <c r="RQE78" s="45"/>
      <c r="RQF78" s="45"/>
      <c r="RQG78" s="45"/>
      <c r="RQH78" s="45"/>
      <c r="RQI78" s="45"/>
      <c r="RQJ78" s="45"/>
      <c r="RQK78" s="45"/>
      <c r="RQL78" s="45"/>
      <c r="RQM78" s="45"/>
      <c r="RQN78" s="45"/>
      <c r="RQO78" s="45"/>
      <c r="RQP78" s="45"/>
      <c r="RQQ78" s="45"/>
      <c r="RQR78" s="45"/>
      <c r="RQS78" s="45"/>
      <c r="RQT78" s="45"/>
      <c r="RQU78" s="45"/>
      <c r="RQV78" s="45"/>
      <c r="RQW78" s="45"/>
      <c r="RQX78" s="45"/>
      <c r="RQY78" s="45"/>
      <c r="RQZ78" s="45"/>
      <c r="RRA78" s="45"/>
      <c r="RRB78" s="45"/>
      <c r="RRC78" s="45"/>
      <c r="RRD78" s="45"/>
      <c r="RRE78" s="45"/>
      <c r="RRF78" s="45"/>
      <c r="RRG78" s="45"/>
      <c r="RRH78" s="45"/>
      <c r="RRI78" s="45"/>
      <c r="RRJ78" s="45"/>
      <c r="RRK78" s="45"/>
      <c r="RRL78" s="45"/>
      <c r="RRM78" s="45"/>
      <c r="RRN78" s="45"/>
      <c r="RRO78" s="45"/>
      <c r="RRP78" s="45"/>
      <c r="RRQ78" s="45"/>
      <c r="RRR78" s="45"/>
      <c r="RRS78" s="45"/>
      <c r="RRT78" s="45"/>
      <c r="RRU78" s="45"/>
      <c r="RRV78" s="45"/>
      <c r="RRW78" s="45"/>
      <c r="RRX78" s="45"/>
      <c r="RRY78" s="45"/>
      <c r="RRZ78" s="45"/>
      <c r="RSA78" s="45"/>
      <c r="RSB78" s="45"/>
      <c r="RSC78" s="45"/>
      <c r="RSD78" s="45"/>
      <c r="RSE78" s="45"/>
      <c r="RSF78" s="45"/>
      <c r="RSG78" s="45"/>
      <c r="RSH78" s="45"/>
      <c r="RSI78" s="45"/>
      <c r="RSJ78" s="45"/>
      <c r="RSK78" s="45"/>
      <c r="RSL78" s="45"/>
      <c r="RSM78" s="45"/>
      <c r="RSN78" s="45"/>
      <c r="RSO78" s="45"/>
      <c r="RSP78" s="45"/>
      <c r="RSQ78" s="45"/>
      <c r="RSR78" s="45"/>
      <c r="RSS78" s="45"/>
      <c r="RST78" s="45"/>
      <c r="RSU78" s="45"/>
      <c r="RSV78" s="45"/>
      <c r="RSW78" s="45"/>
      <c r="RSX78" s="45"/>
      <c r="RSY78" s="45"/>
      <c r="RSZ78" s="45"/>
      <c r="RTA78" s="45"/>
      <c r="RTB78" s="45"/>
      <c r="RTC78" s="45"/>
      <c r="RTD78" s="45"/>
      <c r="RTE78" s="45"/>
      <c r="RTF78" s="45"/>
      <c r="RTG78" s="45"/>
      <c r="RTH78" s="45"/>
      <c r="RTI78" s="45"/>
      <c r="RTJ78" s="45"/>
      <c r="RTK78" s="45"/>
      <c r="RTL78" s="45"/>
      <c r="RTM78" s="45"/>
      <c r="RTN78" s="45"/>
      <c r="RTO78" s="45"/>
      <c r="RTP78" s="45"/>
      <c r="RTQ78" s="45"/>
      <c r="RTR78" s="45"/>
      <c r="RTS78" s="45"/>
      <c r="RTT78" s="45"/>
      <c r="RTU78" s="45"/>
      <c r="RTV78" s="45"/>
      <c r="RTW78" s="45"/>
      <c r="RTX78" s="45"/>
      <c r="RTY78" s="45"/>
      <c r="RTZ78" s="45"/>
      <c r="RUA78" s="45"/>
      <c r="RUB78" s="45"/>
      <c r="RUC78" s="45"/>
      <c r="RUD78" s="45"/>
      <c r="RUE78" s="45"/>
      <c r="RUF78" s="45"/>
      <c r="RUG78" s="45"/>
      <c r="RUH78" s="45"/>
      <c r="RUI78" s="45"/>
      <c r="RUJ78" s="45"/>
      <c r="RUK78" s="45"/>
      <c r="RUL78" s="45"/>
      <c r="RUM78" s="45"/>
      <c r="RUN78" s="45"/>
      <c r="RUO78" s="45"/>
      <c r="RUP78" s="45"/>
      <c r="RUQ78" s="45"/>
      <c r="RUR78" s="45"/>
      <c r="RUS78" s="45"/>
      <c r="RUT78" s="45"/>
      <c r="RUU78" s="45"/>
      <c r="RUV78" s="45"/>
      <c r="RUW78" s="45"/>
      <c r="RUX78" s="45"/>
      <c r="RUY78" s="45"/>
      <c r="RUZ78" s="45"/>
      <c r="RVA78" s="45"/>
      <c r="RVB78" s="45"/>
      <c r="RVC78" s="45"/>
      <c r="RVD78" s="45"/>
      <c r="RVE78" s="45"/>
      <c r="RVF78" s="45"/>
      <c r="RVG78" s="45"/>
      <c r="RVH78" s="45"/>
      <c r="RVI78" s="45"/>
      <c r="RVJ78" s="45"/>
      <c r="RVK78" s="45"/>
      <c r="RVL78" s="45"/>
      <c r="RVM78" s="45"/>
      <c r="RVN78" s="45"/>
      <c r="RVO78" s="45"/>
      <c r="RVP78" s="45"/>
      <c r="RVQ78" s="45"/>
      <c r="RVR78" s="45"/>
      <c r="RVS78" s="45"/>
      <c r="RVT78" s="45"/>
      <c r="RVU78" s="45"/>
      <c r="RVV78" s="45"/>
      <c r="RVW78" s="45"/>
      <c r="RVX78" s="45"/>
      <c r="RVY78" s="45"/>
      <c r="RVZ78" s="45"/>
      <c r="RWA78" s="45"/>
      <c r="RWB78" s="45"/>
      <c r="RWC78" s="45"/>
      <c r="RWD78" s="45"/>
      <c r="RWE78" s="45"/>
      <c r="RWF78" s="45"/>
      <c r="RWG78" s="45"/>
      <c r="RWH78" s="45"/>
      <c r="RWI78" s="45"/>
      <c r="RWJ78" s="45"/>
      <c r="RWK78" s="45"/>
      <c r="RWL78" s="45"/>
      <c r="RWM78" s="45"/>
      <c r="RWN78" s="45"/>
      <c r="RWO78" s="45"/>
      <c r="RWP78" s="45"/>
      <c r="RWQ78" s="45"/>
      <c r="RWR78" s="45"/>
      <c r="RWS78" s="45"/>
      <c r="RWT78" s="45"/>
      <c r="RWU78" s="45"/>
      <c r="RWV78" s="45"/>
      <c r="RWW78" s="45"/>
      <c r="RWX78" s="45"/>
      <c r="RWY78" s="45"/>
      <c r="RWZ78" s="45"/>
      <c r="RXA78" s="45"/>
      <c r="RXB78" s="45"/>
      <c r="RXC78" s="45"/>
      <c r="RXD78" s="45"/>
      <c r="RXE78" s="45"/>
      <c r="RXF78" s="45"/>
      <c r="RXG78" s="45"/>
      <c r="RXH78" s="45"/>
      <c r="RXI78" s="45"/>
      <c r="RXJ78" s="45"/>
      <c r="RXK78" s="45"/>
      <c r="RXL78" s="45"/>
      <c r="RXM78" s="45"/>
      <c r="RXN78" s="45"/>
      <c r="RXO78" s="45"/>
      <c r="RXP78" s="45"/>
      <c r="RXQ78" s="45"/>
      <c r="RXR78" s="45"/>
      <c r="RXS78" s="45"/>
      <c r="RXT78" s="45"/>
      <c r="RXU78" s="45"/>
      <c r="RXV78" s="45"/>
      <c r="RXW78" s="45"/>
      <c r="RXX78" s="45"/>
      <c r="RXY78" s="45"/>
      <c r="RXZ78" s="45"/>
      <c r="RYA78" s="45"/>
      <c r="RYB78" s="45"/>
      <c r="RYC78" s="45"/>
      <c r="RYD78" s="45"/>
      <c r="RYE78" s="45"/>
      <c r="RYF78" s="45"/>
      <c r="RYG78" s="45"/>
      <c r="RYH78" s="45"/>
      <c r="RYI78" s="45"/>
      <c r="RYJ78" s="45"/>
      <c r="RYK78" s="45"/>
      <c r="RYL78" s="45"/>
      <c r="RYM78" s="45"/>
      <c r="RYN78" s="45"/>
      <c r="RYO78" s="45"/>
      <c r="RYP78" s="45"/>
      <c r="RYQ78" s="45"/>
      <c r="RYR78" s="45"/>
      <c r="RYS78" s="45"/>
      <c r="RYT78" s="45"/>
      <c r="RYU78" s="45"/>
      <c r="RYV78" s="45"/>
      <c r="RYW78" s="45"/>
      <c r="RYX78" s="45"/>
      <c r="RYY78" s="45"/>
      <c r="RYZ78" s="45"/>
      <c r="RZA78" s="45"/>
      <c r="RZB78" s="45"/>
      <c r="RZC78" s="45"/>
      <c r="RZD78" s="45"/>
      <c r="RZE78" s="45"/>
      <c r="RZF78" s="45"/>
      <c r="RZG78" s="45"/>
      <c r="RZH78" s="45"/>
      <c r="RZI78" s="45"/>
      <c r="RZJ78" s="45"/>
      <c r="RZK78" s="45"/>
      <c r="RZL78" s="45"/>
      <c r="RZM78" s="45"/>
      <c r="RZN78" s="45"/>
      <c r="RZO78" s="45"/>
      <c r="RZP78" s="45"/>
      <c r="RZQ78" s="45"/>
      <c r="RZR78" s="45"/>
      <c r="RZS78" s="45"/>
      <c r="RZT78" s="45"/>
      <c r="RZU78" s="45"/>
      <c r="RZV78" s="45"/>
      <c r="RZW78" s="45"/>
      <c r="RZX78" s="45"/>
      <c r="RZY78" s="45"/>
      <c r="RZZ78" s="45"/>
      <c r="SAA78" s="45"/>
      <c r="SAB78" s="45"/>
      <c r="SAC78" s="45"/>
      <c r="SAD78" s="45"/>
      <c r="SAE78" s="45"/>
      <c r="SAF78" s="45"/>
      <c r="SAG78" s="45"/>
      <c r="SAH78" s="45"/>
      <c r="SAI78" s="45"/>
      <c r="SAJ78" s="45"/>
      <c r="SAK78" s="45"/>
      <c r="SAL78" s="45"/>
      <c r="SAM78" s="45"/>
      <c r="SAN78" s="45"/>
      <c r="SAO78" s="45"/>
      <c r="SAP78" s="45"/>
      <c r="SAQ78" s="45"/>
      <c r="SAR78" s="45"/>
      <c r="SAS78" s="45"/>
      <c r="SAT78" s="45"/>
      <c r="SAU78" s="45"/>
      <c r="SAV78" s="45"/>
      <c r="SAW78" s="45"/>
      <c r="SAX78" s="45"/>
      <c r="SAY78" s="45"/>
      <c r="SAZ78" s="45"/>
      <c r="SBA78" s="45"/>
      <c r="SBB78" s="45"/>
      <c r="SBC78" s="45"/>
      <c r="SBD78" s="45"/>
      <c r="SBE78" s="45"/>
      <c r="SBF78" s="45"/>
      <c r="SBG78" s="45"/>
      <c r="SBH78" s="45"/>
      <c r="SBI78" s="45"/>
      <c r="SBJ78" s="45"/>
      <c r="SBK78" s="45"/>
      <c r="SBL78" s="45"/>
      <c r="SBM78" s="45"/>
      <c r="SBN78" s="45"/>
      <c r="SBO78" s="45"/>
      <c r="SBP78" s="45"/>
      <c r="SBQ78" s="45"/>
      <c r="SBR78" s="45"/>
      <c r="SBS78" s="45"/>
      <c r="SBT78" s="45"/>
      <c r="SBU78" s="45"/>
      <c r="SBV78" s="45"/>
      <c r="SBW78" s="45"/>
      <c r="SBX78" s="45"/>
      <c r="SBY78" s="45"/>
      <c r="SBZ78" s="45"/>
      <c r="SCA78" s="45"/>
      <c r="SCB78" s="45"/>
      <c r="SCC78" s="45"/>
      <c r="SCD78" s="45"/>
      <c r="SCE78" s="45"/>
      <c r="SCF78" s="45"/>
      <c r="SCG78" s="45"/>
      <c r="SCH78" s="45"/>
      <c r="SCI78" s="45"/>
      <c r="SCJ78" s="45"/>
      <c r="SCK78" s="45"/>
      <c r="SCL78" s="45"/>
      <c r="SCM78" s="45"/>
      <c r="SCN78" s="45"/>
      <c r="SCO78" s="45"/>
      <c r="SCP78" s="45"/>
      <c r="SCQ78" s="45"/>
      <c r="SCR78" s="45"/>
      <c r="SCS78" s="45"/>
      <c r="SCT78" s="45"/>
      <c r="SCU78" s="45"/>
      <c r="SCV78" s="45"/>
      <c r="SCW78" s="45"/>
      <c r="SCX78" s="45"/>
      <c r="SCY78" s="45"/>
      <c r="SCZ78" s="45"/>
      <c r="SDA78" s="45"/>
      <c r="SDB78" s="45"/>
      <c r="SDC78" s="45"/>
      <c r="SDD78" s="45"/>
      <c r="SDE78" s="45"/>
      <c r="SDF78" s="45"/>
      <c r="SDG78" s="45"/>
      <c r="SDH78" s="45"/>
      <c r="SDI78" s="45"/>
      <c r="SDJ78" s="45"/>
      <c r="SDK78" s="45"/>
      <c r="SDL78" s="45"/>
      <c r="SDM78" s="45"/>
      <c r="SDN78" s="45"/>
      <c r="SDO78" s="45"/>
      <c r="SDP78" s="45"/>
      <c r="SDQ78" s="45"/>
      <c r="SDR78" s="45"/>
      <c r="SDS78" s="45"/>
      <c r="SDT78" s="45"/>
      <c r="SDU78" s="45"/>
      <c r="SDV78" s="45"/>
      <c r="SDW78" s="45"/>
      <c r="SDX78" s="45"/>
      <c r="SDY78" s="45"/>
      <c r="SDZ78" s="45"/>
      <c r="SEA78" s="45"/>
      <c r="SEB78" s="45"/>
      <c r="SEC78" s="45"/>
      <c r="SED78" s="45"/>
      <c r="SEE78" s="45"/>
      <c r="SEF78" s="45"/>
      <c r="SEG78" s="45"/>
      <c r="SEH78" s="45"/>
      <c r="SEI78" s="45"/>
      <c r="SEJ78" s="45"/>
      <c r="SEK78" s="45"/>
      <c r="SEL78" s="45"/>
      <c r="SEM78" s="45"/>
      <c r="SEN78" s="45"/>
      <c r="SEO78" s="45"/>
      <c r="SEP78" s="45"/>
      <c r="SEQ78" s="45"/>
      <c r="SER78" s="45"/>
      <c r="SES78" s="45"/>
      <c r="SET78" s="45"/>
      <c r="SEU78" s="45"/>
      <c r="SEV78" s="45"/>
      <c r="SEW78" s="45"/>
      <c r="SEX78" s="45"/>
      <c r="SEY78" s="45"/>
      <c r="SEZ78" s="45"/>
      <c r="SFA78" s="45"/>
      <c r="SFB78" s="45"/>
      <c r="SFC78" s="45"/>
      <c r="SFD78" s="45"/>
      <c r="SFE78" s="45"/>
      <c r="SFF78" s="45"/>
      <c r="SFG78" s="45"/>
      <c r="SFH78" s="45"/>
      <c r="SFI78" s="45"/>
      <c r="SFJ78" s="45"/>
      <c r="SFK78" s="45"/>
      <c r="SFL78" s="45"/>
      <c r="SFM78" s="45"/>
      <c r="SFN78" s="45"/>
      <c r="SFO78" s="45"/>
      <c r="SFP78" s="45"/>
      <c r="SFQ78" s="45"/>
      <c r="SFR78" s="45"/>
      <c r="SFS78" s="45"/>
      <c r="SFT78" s="45"/>
      <c r="SFU78" s="45"/>
      <c r="SFV78" s="45"/>
      <c r="SFW78" s="45"/>
      <c r="SFX78" s="45"/>
      <c r="SFY78" s="45"/>
      <c r="SFZ78" s="45"/>
      <c r="SGA78" s="45"/>
      <c r="SGB78" s="45"/>
      <c r="SGC78" s="45"/>
      <c r="SGD78" s="45"/>
      <c r="SGE78" s="45"/>
      <c r="SGF78" s="45"/>
      <c r="SGG78" s="45"/>
      <c r="SGH78" s="45"/>
      <c r="SGI78" s="45"/>
      <c r="SGJ78" s="45"/>
      <c r="SGK78" s="45"/>
      <c r="SGL78" s="45"/>
      <c r="SGM78" s="45"/>
      <c r="SGN78" s="45"/>
      <c r="SGO78" s="45"/>
      <c r="SGP78" s="45"/>
      <c r="SGQ78" s="45"/>
      <c r="SGR78" s="45"/>
      <c r="SGS78" s="45"/>
      <c r="SGT78" s="45"/>
      <c r="SGU78" s="45"/>
      <c r="SGV78" s="45"/>
      <c r="SGW78" s="45"/>
      <c r="SGX78" s="45"/>
      <c r="SGY78" s="45"/>
      <c r="SGZ78" s="45"/>
      <c r="SHA78" s="45"/>
      <c r="SHB78" s="45"/>
      <c r="SHC78" s="45"/>
      <c r="SHD78" s="45"/>
      <c r="SHE78" s="45"/>
      <c r="SHF78" s="45"/>
      <c r="SHG78" s="45"/>
      <c r="SHH78" s="45"/>
      <c r="SHI78" s="45"/>
      <c r="SHJ78" s="45"/>
      <c r="SHK78" s="45"/>
      <c r="SHL78" s="45"/>
      <c r="SHM78" s="45"/>
      <c r="SHN78" s="45"/>
      <c r="SHO78" s="45"/>
      <c r="SHP78" s="45"/>
      <c r="SHQ78" s="45"/>
      <c r="SHR78" s="45"/>
      <c r="SHS78" s="45"/>
      <c r="SHT78" s="45"/>
      <c r="SHU78" s="45"/>
      <c r="SHV78" s="45"/>
      <c r="SHW78" s="45"/>
      <c r="SHX78" s="45"/>
      <c r="SHY78" s="45"/>
      <c r="SHZ78" s="45"/>
      <c r="SIA78" s="45"/>
      <c r="SIB78" s="45"/>
      <c r="SIC78" s="45"/>
      <c r="SID78" s="45"/>
      <c r="SIE78" s="45"/>
      <c r="SIF78" s="45"/>
      <c r="SIG78" s="45"/>
      <c r="SIH78" s="45"/>
      <c r="SII78" s="45"/>
      <c r="SIJ78" s="45"/>
      <c r="SIK78" s="45"/>
      <c r="SIL78" s="45"/>
      <c r="SIM78" s="45"/>
      <c r="SIN78" s="45"/>
      <c r="SIO78" s="45"/>
      <c r="SIP78" s="45"/>
      <c r="SIQ78" s="45"/>
      <c r="SIR78" s="45"/>
      <c r="SIS78" s="45"/>
      <c r="SIT78" s="45"/>
      <c r="SIU78" s="45"/>
      <c r="SIV78" s="45"/>
      <c r="SIW78" s="45"/>
      <c r="SIX78" s="45"/>
      <c r="SIY78" s="45"/>
      <c r="SIZ78" s="45"/>
      <c r="SJA78" s="45"/>
      <c r="SJB78" s="45"/>
      <c r="SJC78" s="45"/>
      <c r="SJD78" s="45"/>
      <c r="SJE78" s="45"/>
      <c r="SJF78" s="45"/>
      <c r="SJG78" s="45"/>
      <c r="SJH78" s="45"/>
      <c r="SJI78" s="45"/>
      <c r="SJJ78" s="45"/>
      <c r="SJK78" s="45"/>
      <c r="SJL78" s="45"/>
      <c r="SJM78" s="45"/>
      <c r="SJN78" s="45"/>
      <c r="SJO78" s="45"/>
      <c r="SJP78" s="45"/>
      <c r="SJQ78" s="45"/>
      <c r="SJR78" s="45"/>
      <c r="SJS78" s="45"/>
      <c r="SJT78" s="45"/>
      <c r="SJU78" s="45"/>
      <c r="SJV78" s="45"/>
      <c r="SJW78" s="45"/>
      <c r="SJX78" s="45"/>
      <c r="SJY78" s="45"/>
      <c r="SJZ78" s="45"/>
      <c r="SKA78" s="45"/>
      <c r="SKB78" s="45"/>
      <c r="SKC78" s="45"/>
      <c r="SKD78" s="45"/>
      <c r="SKE78" s="45"/>
      <c r="SKF78" s="45"/>
      <c r="SKG78" s="45"/>
      <c r="SKH78" s="45"/>
      <c r="SKI78" s="45"/>
      <c r="SKJ78" s="45"/>
      <c r="SKK78" s="45"/>
      <c r="SKL78" s="45"/>
      <c r="SKM78" s="45"/>
      <c r="SKN78" s="45"/>
      <c r="SKO78" s="45"/>
      <c r="SKP78" s="45"/>
      <c r="SKQ78" s="45"/>
      <c r="SKR78" s="45"/>
      <c r="SKS78" s="45"/>
      <c r="SKT78" s="45"/>
      <c r="SKU78" s="45"/>
      <c r="SKV78" s="45"/>
      <c r="SKW78" s="45"/>
      <c r="SKX78" s="45"/>
      <c r="SKY78" s="45"/>
      <c r="SKZ78" s="45"/>
      <c r="SLA78" s="45"/>
      <c r="SLB78" s="45"/>
      <c r="SLC78" s="45"/>
      <c r="SLD78" s="45"/>
      <c r="SLE78" s="45"/>
      <c r="SLF78" s="45"/>
      <c r="SLG78" s="45"/>
      <c r="SLH78" s="45"/>
      <c r="SLI78" s="45"/>
      <c r="SLJ78" s="45"/>
      <c r="SLK78" s="45"/>
      <c r="SLL78" s="45"/>
      <c r="SLM78" s="45"/>
      <c r="SLN78" s="45"/>
      <c r="SLO78" s="45"/>
      <c r="SLP78" s="45"/>
      <c r="SLQ78" s="45"/>
      <c r="SLR78" s="45"/>
      <c r="SLS78" s="45"/>
      <c r="SLT78" s="45"/>
      <c r="SLU78" s="45"/>
      <c r="SLV78" s="45"/>
      <c r="SLW78" s="45"/>
      <c r="SLX78" s="45"/>
      <c r="SLY78" s="45"/>
      <c r="SLZ78" s="45"/>
      <c r="SMA78" s="45"/>
      <c r="SMB78" s="45"/>
      <c r="SMC78" s="45"/>
      <c r="SMD78" s="45"/>
      <c r="SME78" s="45"/>
      <c r="SMF78" s="45"/>
      <c r="SMG78" s="45"/>
      <c r="SMH78" s="45"/>
      <c r="SMI78" s="45"/>
      <c r="SMJ78" s="45"/>
      <c r="SMK78" s="45"/>
      <c r="SML78" s="45"/>
      <c r="SMM78" s="45"/>
      <c r="SMN78" s="45"/>
      <c r="SMO78" s="45"/>
      <c r="SMP78" s="45"/>
      <c r="SMQ78" s="45"/>
      <c r="SMR78" s="45"/>
      <c r="SMS78" s="45"/>
      <c r="SMT78" s="45"/>
      <c r="SMU78" s="45"/>
      <c r="SMV78" s="45"/>
      <c r="SMW78" s="45"/>
      <c r="SMX78" s="45"/>
      <c r="SMY78" s="45"/>
      <c r="SMZ78" s="45"/>
      <c r="SNA78" s="45"/>
      <c r="SNB78" s="45"/>
      <c r="SNC78" s="45"/>
      <c r="SND78" s="45"/>
      <c r="SNE78" s="45"/>
      <c r="SNF78" s="45"/>
      <c r="SNG78" s="45"/>
      <c r="SNH78" s="45"/>
      <c r="SNI78" s="45"/>
      <c r="SNJ78" s="45"/>
      <c r="SNK78" s="45"/>
      <c r="SNL78" s="45"/>
      <c r="SNM78" s="45"/>
      <c r="SNN78" s="45"/>
      <c r="SNO78" s="45"/>
      <c r="SNP78" s="45"/>
      <c r="SNQ78" s="45"/>
      <c r="SNR78" s="45"/>
      <c r="SNS78" s="45"/>
      <c r="SNT78" s="45"/>
      <c r="SNU78" s="45"/>
      <c r="SNV78" s="45"/>
      <c r="SNW78" s="45"/>
      <c r="SNX78" s="45"/>
      <c r="SNY78" s="45"/>
      <c r="SNZ78" s="45"/>
      <c r="SOA78" s="45"/>
      <c r="SOB78" s="45"/>
      <c r="SOC78" s="45"/>
      <c r="SOD78" s="45"/>
      <c r="SOE78" s="45"/>
      <c r="SOF78" s="45"/>
      <c r="SOG78" s="45"/>
      <c r="SOH78" s="45"/>
      <c r="SOI78" s="45"/>
      <c r="SOJ78" s="45"/>
      <c r="SOK78" s="45"/>
      <c r="SOL78" s="45"/>
      <c r="SOM78" s="45"/>
      <c r="SON78" s="45"/>
      <c r="SOO78" s="45"/>
      <c r="SOP78" s="45"/>
      <c r="SOQ78" s="45"/>
      <c r="SOR78" s="45"/>
      <c r="SOS78" s="45"/>
      <c r="SOT78" s="45"/>
      <c r="SOU78" s="45"/>
      <c r="SOV78" s="45"/>
      <c r="SOW78" s="45"/>
      <c r="SOX78" s="45"/>
      <c r="SOY78" s="45"/>
      <c r="SOZ78" s="45"/>
      <c r="SPA78" s="45"/>
      <c r="SPB78" s="45"/>
      <c r="SPC78" s="45"/>
      <c r="SPD78" s="45"/>
      <c r="SPE78" s="45"/>
      <c r="SPF78" s="45"/>
      <c r="SPG78" s="45"/>
      <c r="SPH78" s="45"/>
      <c r="SPI78" s="45"/>
      <c r="SPJ78" s="45"/>
      <c r="SPK78" s="45"/>
      <c r="SPL78" s="45"/>
      <c r="SPM78" s="45"/>
      <c r="SPN78" s="45"/>
      <c r="SPO78" s="45"/>
      <c r="SPP78" s="45"/>
      <c r="SPQ78" s="45"/>
      <c r="SPR78" s="45"/>
      <c r="SPS78" s="45"/>
      <c r="SPT78" s="45"/>
      <c r="SPU78" s="45"/>
      <c r="SPV78" s="45"/>
      <c r="SPW78" s="45"/>
      <c r="SPX78" s="45"/>
      <c r="SPY78" s="45"/>
      <c r="SPZ78" s="45"/>
      <c r="SQA78" s="45"/>
      <c r="SQB78" s="45"/>
      <c r="SQC78" s="45"/>
      <c r="SQD78" s="45"/>
      <c r="SQE78" s="45"/>
      <c r="SQF78" s="45"/>
      <c r="SQG78" s="45"/>
      <c r="SQH78" s="45"/>
      <c r="SQI78" s="45"/>
      <c r="SQJ78" s="45"/>
      <c r="SQK78" s="45"/>
      <c r="SQL78" s="45"/>
      <c r="SQM78" s="45"/>
      <c r="SQN78" s="45"/>
      <c r="SQO78" s="45"/>
      <c r="SQP78" s="45"/>
      <c r="SQQ78" s="45"/>
      <c r="SQR78" s="45"/>
      <c r="SQS78" s="45"/>
      <c r="SQT78" s="45"/>
      <c r="SQU78" s="45"/>
      <c r="SQV78" s="45"/>
      <c r="SQW78" s="45"/>
      <c r="SQX78" s="45"/>
      <c r="SQY78" s="45"/>
      <c r="SQZ78" s="45"/>
      <c r="SRA78" s="45"/>
      <c r="SRB78" s="45"/>
      <c r="SRC78" s="45"/>
      <c r="SRD78" s="45"/>
      <c r="SRE78" s="45"/>
      <c r="SRF78" s="45"/>
      <c r="SRG78" s="45"/>
      <c r="SRH78" s="45"/>
      <c r="SRI78" s="45"/>
      <c r="SRJ78" s="45"/>
      <c r="SRK78" s="45"/>
      <c r="SRL78" s="45"/>
      <c r="SRM78" s="45"/>
      <c r="SRN78" s="45"/>
      <c r="SRO78" s="45"/>
      <c r="SRP78" s="45"/>
      <c r="SRQ78" s="45"/>
      <c r="SRR78" s="45"/>
      <c r="SRS78" s="45"/>
      <c r="SRT78" s="45"/>
      <c r="SRU78" s="45"/>
      <c r="SRV78" s="45"/>
      <c r="SRW78" s="45"/>
      <c r="SRX78" s="45"/>
      <c r="SRY78" s="45"/>
      <c r="SRZ78" s="45"/>
      <c r="SSA78" s="45"/>
      <c r="SSB78" s="45"/>
      <c r="SSC78" s="45"/>
      <c r="SSD78" s="45"/>
      <c r="SSE78" s="45"/>
      <c r="SSF78" s="45"/>
      <c r="SSG78" s="45"/>
      <c r="SSH78" s="45"/>
      <c r="SSI78" s="45"/>
      <c r="SSJ78" s="45"/>
      <c r="SSK78" s="45"/>
      <c r="SSL78" s="45"/>
      <c r="SSM78" s="45"/>
      <c r="SSN78" s="45"/>
      <c r="SSO78" s="45"/>
      <c r="SSP78" s="45"/>
      <c r="SSQ78" s="45"/>
      <c r="SSR78" s="45"/>
      <c r="SSS78" s="45"/>
      <c r="SST78" s="45"/>
      <c r="SSU78" s="45"/>
      <c r="SSV78" s="45"/>
      <c r="SSW78" s="45"/>
      <c r="SSX78" s="45"/>
      <c r="SSY78" s="45"/>
      <c r="SSZ78" s="45"/>
      <c r="STA78" s="45"/>
      <c r="STB78" s="45"/>
      <c r="STC78" s="45"/>
      <c r="STD78" s="45"/>
      <c r="STE78" s="45"/>
      <c r="STF78" s="45"/>
      <c r="STG78" s="45"/>
      <c r="STH78" s="45"/>
      <c r="STI78" s="45"/>
      <c r="STJ78" s="45"/>
      <c r="STK78" s="45"/>
      <c r="STL78" s="45"/>
      <c r="STM78" s="45"/>
      <c r="STN78" s="45"/>
      <c r="STO78" s="45"/>
      <c r="STP78" s="45"/>
      <c r="STQ78" s="45"/>
      <c r="STR78" s="45"/>
      <c r="STS78" s="45"/>
      <c r="STT78" s="45"/>
      <c r="STU78" s="45"/>
      <c r="STV78" s="45"/>
      <c r="STW78" s="45"/>
      <c r="STX78" s="45"/>
      <c r="STY78" s="45"/>
      <c r="STZ78" s="45"/>
      <c r="SUA78" s="45"/>
      <c r="SUB78" s="45"/>
      <c r="SUC78" s="45"/>
      <c r="SUD78" s="45"/>
      <c r="SUE78" s="45"/>
      <c r="SUF78" s="45"/>
      <c r="SUG78" s="45"/>
      <c r="SUH78" s="45"/>
      <c r="SUI78" s="45"/>
      <c r="SUJ78" s="45"/>
      <c r="SUK78" s="45"/>
      <c r="SUL78" s="45"/>
      <c r="SUM78" s="45"/>
      <c r="SUN78" s="45"/>
      <c r="SUO78" s="45"/>
      <c r="SUP78" s="45"/>
      <c r="SUQ78" s="45"/>
      <c r="SUR78" s="45"/>
      <c r="SUS78" s="45"/>
      <c r="SUT78" s="45"/>
      <c r="SUU78" s="45"/>
      <c r="SUV78" s="45"/>
      <c r="SUW78" s="45"/>
      <c r="SUX78" s="45"/>
      <c r="SUY78" s="45"/>
      <c r="SUZ78" s="45"/>
      <c r="SVA78" s="45"/>
      <c r="SVB78" s="45"/>
      <c r="SVC78" s="45"/>
      <c r="SVD78" s="45"/>
      <c r="SVE78" s="45"/>
      <c r="SVF78" s="45"/>
      <c r="SVG78" s="45"/>
      <c r="SVH78" s="45"/>
      <c r="SVI78" s="45"/>
      <c r="SVJ78" s="45"/>
      <c r="SVK78" s="45"/>
      <c r="SVL78" s="45"/>
      <c r="SVM78" s="45"/>
      <c r="SVN78" s="45"/>
      <c r="SVO78" s="45"/>
      <c r="SVP78" s="45"/>
      <c r="SVQ78" s="45"/>
      <c r="SVR78" s="45"/>
      <c r="SVS78" s="45"/>
      <c r="SVT78" s="45"/>
      <c r="SVU78" s="45"/>
      <c r="SVV78" s="45"/>
      <c r="SVW78" s="45"/>
      <c r="SVX78" s="45"/>
      <c r="SVY78" s="45"/>
      <c r="SVZ78" s="45"/>
      <c r="SWA78" s="45"/>
      <c r="SWB78" s="45"/>
      <c r="SWC78" s="45"/>
      <c r="SWD78" s="45"/>
      <c r="SWE78" s="45"/>
      <c r="SWF78" s="45"/>
      <c r="SWG78" s="45"/>
      <c r="SWH78" s="45"/>
      <c r="SWI78" s="45"/>
      <c r="SWJ78" s="45"/>
      <c r="SWK78" s="45"/>
      <c r="SWL78" s="45"/>
      <c r="SWM78" s="45"/>
      <c r="SWN78" s="45"/>
      <c r="SWO78" s="45"/>
      <c r="SWP78" s="45"/>
      <c r="SWQ78" s="45"/>
      <c r="SWR78" s="45"/>
      <c r="SWS78" s="45"/>
      <c r="SWT78" s="45"/>
      <c r="SWU78" s="45"/>
      <c r="SWV78" s="45"/>
      <c r="SWW78" s="45"/>
      <c r="SWX78" s="45"/>
      <c r="SWY78" s="45"/>
      <c r="SWZ78" s="45"/>
      <c r="SXA78" s="45"/>
      <c r="SXB78" s="45"/>
      <c r="SXC78" s="45"/>
      <c r="SXD78" s="45"/>
      <c r="SXE78" s="45"/>
      <c r="SXF78" s="45"/>
      <c r="SXG78" s="45"/>
      <c r="SXH78" s="45"/>
      <c r="SXI78" s="45"/>
      <c r="SXJ78" s="45"/>
      <c r="SXK78" s="45"/>
      <c r="SXL78" s="45"/>
      <c r="SXM78" s="45"/>
      <c r="SXN78" s="45"/>
      <c r="SXO78" s="45"/>
      <c r="SXP78" s="45"/>
      <c r="SXQ78" s="45"/>
      <c r="SXR78" s="45"/>
      <c r="SXS78" s="45"/>
      <c r="SXT78" s="45"/>
      <c r="SXU78" s="45"/>
      <c r="SXV78" s="45"/>
      <c r="SXW78" s="45"/>
      <c r="SXX78" s="45"/>
      <c r="SXY78" s="45"/>
      <c r="SXZ78" s="45"/>
      <c r="SYA78" s="45"/>
      <c r="SYB78" s="45"/>
      <c r="SYC78" s="45"/>
      <c r="SYD78" s="45"/>
      <c r="SYE78" s="45"/>
      <c r="SYF78" s="45"/>
      <c r="SYG78" s="45"/>
      <c r="SYH78" s="45"/>
      <c r="SYI78" s="45"/>
      <c r="SYJ78" s="45"/>
      <c r="SYK78" s="45"/>
      <c r="SYL78" s="45"/>
      <c r="SYM78" s="45"/>
      <c r="SYN78" s="45"/>
      <c r="SYO78" s="45"/>
      <c r="SYP78" s="45"/>
      <c r="SYQ78" s="45"/>
      <c r="SYR78" s="45"/>
      <c r="SYS78" s="45"/>
      <c r="SYT78" s="45"/>
      <c r="SYU78" s="45"/>
      <c r="SYV78" s="45"/>
      <c r="SYW78" s="45"/>
      <c r="SYX78" s="45"/>
      <c r="SYY78" s="45"/>
      <c r="SYZ78" s="45"/>
      <c r="SZA78" s="45"/>
      <c r="SZB78" s="45"/>
      <c r="SZC78" s="45"/>
      <c r="SZD78" s="45"/>
      <c r="SZE78" s="45"/>
      <c r="SZF78" s="45"/>
      <c r="SZG78" s="45"/>
      <c r="SZH78" s="45"/>
      <c r="SZI78" s="45"/>
      <c r="SZJ78" s="45"/>
      <c r="SZK78" s="45"/>
      <c r="SZL78" s="45"/>
      <c r="SZM78" s="45"/>
      <c r="SZN78" s="45"/>
      <c r="SZO78" s="45"/>
      <c r="SZP78" s="45"/>
      <c r="SZQ78" s="45"/>
      <c r="SZR78" s="45"/>
      <c r="SZS78" s="45"/>
      <c r="SZT78" s="45"/>
      <c r="SZU78" s="45"/>
      <c r="SZV78" s="45"/>
      <c r="SZW78" s="45"/>
      <c r="SZX78" s="45"/>
      <c r="SZY78" s="45"/>
      <c r="SZZ78" s="45"/>
      <c r="TAA78" s="45"/>
      <c r="TAB78" s="45"/>
      <c r="TAC78" s="45"/>
      <c r="TAD78" s="45"/>
      <c r="TAE78" s="45"/>
      <c r="TAF78" s="45"/>
      <c r="TAG78" s="45"/>
      <c r="TAH78" s="45"/>
      <c r="TAI78" s="45"/>
      <c r="TAJ78" s="45"/>
      <c r="TAK78" s="45"/>
      <c r="TAL78" s="45"/>
      <c r="TAM78" s="45"/>
      <c r="TAN78" s="45"/>
      <c r="TAO78" s="45"/>
      <c r="TAP78" s="45"/>
      <c r="TAQ78" s="45"/>
      <c r="TAR78" s="45"/>
      <c r="TAS78" s="45"/>
      <c r="TAT78" s="45"/>
      <c r="TAU78" s="45"/>
      <c r="TAV78" s="45"/>
      <c r="TAW78" s="45"/>
      <c r="TAX78" s="45"/>
      <c r="TAY78" s="45"/>
      <c r="TAZ78" s="45"/>
      <c r="TBA78" s="45"/>
      <c r="TBB78" s="45"/>
      <c r="TBC78" s="45"/>
      <c r="TBD78" s="45"/>
      <c r="TBE78" s="45"/>
      <c r="TBF78" s="45"/>
      <c r="TBG78" s="45"/>
      <c r="TBH78" s="45"/>
      <c r="TBI78" s="45"/>
      <c r="TBJ78" s="45"/>
      <c r="TBK78" s="45"/>
      <c r="TBL78" s="45"/>
      <c r="TBM78" s="45"/>
      <c r="TBN78" s="45"/>
      <c r="TBO78" s="45"/>
      <c r="TBP78" s="45"/>
      <c r="TBQ78" s="45"/>
      <c r="TBR78" s="45"/>
      <c r="TBS78" s="45"/>
      <c r="TBT78" s="45"/>
      <c r="TBU78" s="45"/>
      <c r="TBV78" s="45"/>
      <c r="TBW78" s="45"/>
      <c r="TBX78" s="45"/>
      <c r="TBY78" s="45"/>
      <c r="TBZ78" s="45"/>
      <c r="TCA78" s="45"/>
      <c r="TCB78" s="45"/>
      <c r="TCC78" s="45"/>
      <c r="TCD78" s="45"/>
      <c r="TCE78" s="45"/>
      <c r="TCF78" s="45"/>
      <c r="TCG78" s="45"/>
      <c r="TCH78" s="45"/>
      <c r="TCI78" s="45"/>
      <c r="TCJ78" s="45"/>
      <c r="TCK78" s="45"/>
      <c r="TCL78" s="45"/>
      <c r="TCM78" s="45"/>
      <c r="TCN78" s="45"/>
      <c r="TCO78" s="45"/>
      <c r="TCP78" s="45"/>
      <c r="TCQ78" s="45"/>
      <c r="TCR78" s="45"/>
      <c r="TCS78" s="45"/>
      <c r="TCT78" s="45"/>
      <c r="TCU78" s="45"/>
      <c r="TCV78" s="45"/>
      <c r="TCW78" s="45"/>
      <c r="TCX78" s="45"/>
      <c r="TCY78" s="45"/>
      <c r="TCZ78" s="45"/>
      <c r="TDA78" s="45"/>
      <c r="TDB78" s="45"/>
      <c r="TDC78" s="45"/>
      <c r="TDD78" s="45"/>
      <c r="TDE78" s="45"/>
      <c r="TDF78" s="45"/>
      <c r="TDG78" s="45"/>
      <c r="TDH78" s="45"/>
      <c r="TDI78" s="45"/>
      <c r="TDJ78" s="45"/>
      <c r="TDK78" s="45"/>
      <c r="TDL78" s="45"/>
      <c r="TDM78" s="45"/>
      <c r="TDN78" s="45"/>
      <c r="TDO78" s="45"/>
      <c r="TDP78" s="45"/>
      <c r="TDQ78" s="45"/>
      <c r="TDR78" s="45"/>
      <c r="TDS78" s="45"/>
      <c r="TDT78" s="45"/>
      <c r="TDU78" s="45"/>
      <c r="TDV78" s="45"/>
      <c r="TDW78" s="45"/>
      <c r="TDX78" s="45"/>
      <c r="TDY78" s="45"/>
      <c r="TDZ78" s="45"/>
      <c r="TEA78" s="45"/>
      <c r="TEB78" s="45"/>
      <c r="TEC78" s="45"/>
      <c r="TED78" s="45"/>
      <c r="TEE78" s="45"/>
      <c r="TEF78" s="45"/>
      <c r="TEG78" s="45"/>
      <c r="TEH78" s="45"/>
      <c r="TEI78" s="45"/>
      <c r="TEJ78" s="45"/>
      <c r="TEK78" s="45"/>
      <c r="TEL78" s="45"/>
      <c r="TEM78" s="45"/>
      <c r="TEN78" s="45"/>
      <c r="TEO78" s="45"/>
      <c r="TEP78" s="45"/>
      <c r="TEQ78" s="45"/>
      <c r="TER78" s="45"/>
      <c r="TES78" s="45"/>
      <c r="TET78" s="45"/>
      <c r="TEU78" s="45"/>
      <c r="TEV78" s="45"/>
      <c r="TEW78" s="45"/>
      <c r="TEX78" s="45"/>
      <c r="TEY78" s="45"/>
      <c r="TEZ78" s="45"/>
      <c r="TFA78" s="45"/>
      <c r="TFB78" s="45"/>
      <c r="TFC78" s="45"/>
      <c r="TFD78" s="45"/>
      <c r="TFE78" s="45"/>
      <c r="TFF78" s="45"/>
      <c r="TFG78" s="45"/>
      <c r="TFH78" s="45"/>
      <c r="TFI78" s="45"/>
      <c r="TFJ78" s="45"/>
      <c r="TFK78" s="45"/>
      <c r="TFL78" s="45"/>
      <c r="TFM78" s="45"/>
      <c r="TFN78" s="45"/>
      <c r="TFO78" s="45"/>
      <c r="TFP78" s="45"/>
      <c r="TFQ78" s="45"/>
      <c r="TFR78" s="45"/>
      <c r="TFS78" s="45"/>
      <c r="TFT78" s="45"/>
      <c r="TFU78" s="45"/>
      <c r="TFV78" s="45"/>
      <c r="TFW78" s="45"/>
      <c r="TFX78" s="45"/>
      <c r="TFY78" s="45"/>
      <c r="TFZ78" s="45"/>
      <c r="TGA78" s="45"/>
      <c r="TGB78" s="45"/>
      <c r="TGC78" s="45"/>
      <c r="TGD78" s="45"/>
      <c r="TGE78" s="45"/>
      <c r="TGF78" s="45"/>
      <c r="TGG78" s="45"/>
      <c r="TGH78" s="45"/>
      <c r="TGI78" s="45"/>
      <c r="TGJ78" s="45"/>
      <c r="TGK78" s="45"/>
      <c r="TGL78" s="45"/>
      <c r="TGM78" s="45"/>
      <c r="TGN78" s="45"/>
      <c r="TGO78" s="45"/>
      <c r="TGP78" s="45"/>
      <c r="TGQ78" s="45"/>
      <c r="TGR78" s="45"/>
      <c r="TGS78" s="45"/>
      <c r="TGT78" s="45"/>
      <c r="TGU78" s="45"/>
      <c r="TGV78" s="45"/>
      <c r="TGW78" s="45"/>
      <c r="TGX78" s="45"/>
      <c r="TGY78" s="45"/>
      <c r="TGZ78" s="45"/>
      <c r="THA78" s="45"/>
      <c r="THB78" s="45"/>
      <c r="THC78" s="45"/>
      <c r="THD78" s="45"/>
      <c r="THE78" s="45"/>
      <c r="THF78" s="45"/>
      <c r="THG78" s="45"/>
      <c r="THH78" s="45"/>
      <c r="THI78" s="45"/>
      <c r="THJ78" s="45"/>
      <c r="THK78" s="45"/>
      <c r="THL78" s="45"/>
      <c r="THM78" s="45"/>
      <c r="THN78" s="45"/>
      <c r="THO78" s="45"/>
      <c r="THP78" s="45"/>
      <c r="THQ78" s="45"/>
      <c r="THR78" s="45"/>
      <c r="THS78" s="45"/>
      <c r="THT78" s="45"/>
      <c r="THU78" s="45"/>
      <c r="THV78" s="45"/>
      <c r="THW78" s="45"/>
      <c r="THX78" s="45"/>
      <c r="THY78" s="45"/>
      <c r="THZ78" s="45"/>
      <c r="TIA78" s="45"/>
      <c r="TIB78" s="45"/>
      <c r="TIC78" s="45"/>
      <c r="TID78" s="45"/>
      <c r="TIE78" s="45"/>
      <c r="TIF78" s="45"/>
      <c r="TIG78" s="45"/>
      <c r="TIH78" s="45"/>
      <c r="TII78" s="45"/>
      <c r="TIJ78" s="45"/>
      <c r="TIK78" s="45"/>
      <c r="TIL78" s="45"/>
      <c r="TIM78" s="45"/>
      <c r="TIN78" s="45"/>
      <c r="TIO78" s="45"/>
      <c r="TIP78" s="45"/>
      <c r="TIQ78" s="45"/>
      <c r="TIR78" s="45"/>
      <c r="TIS78" s="45"/>
      <c r="TIT78" s="45"/>
      <c r="TIU78" s="45"/>
      <c r="TIV78" s="45"/>
      <c r="TIW78" s="45"/>
      <c r="TIX78" s="45"/>
      <c r="TIY78" s="45"/>
      <c r="TIZ78" s="45"/>
      <c r="TJA78" s="45"/>
      <c r="TJB78" s="45"/>
      <c r="TJC78" s="45"/>
      <c r="TJD78" s="45"/>
      <c r="TJE78" s="45"/>
      <c r="TJF78" s="45"/>
      <c r="TJG78" s="45"/>
      <c r="TJH78" s="45"/>
      <c r="TJI78" s="45"/>
      <c r="TJJ78" s="45"/>
      <c r="TJK78" s="45"/>
      <c r="TJL78" s="45"/>
      <c r="TJM78" s="45"/>
      <c r="TJN78" s="45"/>
      <c r="TJO78" s="45"/>
      <c r="TJP78" s="45"/>
      <c r="TJQ78" s="45"/>
      <c r="TJR78" s="45"/>
      <c r="TJS78" s="45"/>
      <c r="TJT78" s="45"/>
      <c r="TJU78" s="45"/>
      <c r="TJV78" s="45"/>
      <c r="TJW78" s="45"/>
      <c r="TJX78" s="45"/>
      <c r="TJY78" s="45"/>
      <c r="TJZ78" s="45"/>
      <c r="TKA78" s="45"/>
      <c r="TKB78" s="45"/>
      <c r="TKC78" s="45"/>
      <c r="TKD78" s="45"/>
      <c r="TKE78" s="45"/>
      <c r="TKF78" s="45"/>
      <c r="TKG78" s="45"/>
      <c r="TKH78" s="45"/>
      <c r="TKI78" s="45"/>
      <c r="TKJ78" s="45"/>
      <c r="TKK78" s="45"/>
      <c r="TKL78" s="45"/>
      <c r="TKM78" s="45"/>
      <c r="TKN78" s="45"/>
      <c r="TKO78" s="45"/>
      <c r="TKP78" s="45"/>
      <c r="TKQ78" s="45"/>
      <c r="TKR78" s="45"/>
      <c r="TKS78" s="45"/>
      <c r="TKT78" s="45"/>
      <c r="TKU78" s="45"/>
      <c r="TKV78" s="45"/>
      <c r="TKW78" s="45"/>
      <c r="TKX78" s="45"/>
      <c r="TKY78" s="45"/>
      <c r="TKZ78" s="45"/>
      <c r="TLA78" s="45"/>
      <c r="TLB78" s="45"/>
      <c r="TLC78" s="45"/>
      <c r="TLD78" s="45"/>
      <c r="TLE78" s="45"/>
      <c r="TLF78" s="45"/>
      <c r="TLG78" s="45"/>
      <c r="TLH78" s="45"/>
      <c r="TLI78" s="45"/>
      <c r="TLJ78" s="45"/>
      <c r="TLK78" s="45"/>
      <c r="TLL78" s="45"/>
      <c r="TLM78" s="45"/>
      <c r="TLN78" s="45"/>
      <c r="TLO78" s="45"/>
      <c r="TLP78" s="45"/>
      <c r="TLQ78" s="45"/>
      <c r="TLR78" s="45"/>
      <c r="TLS78" s="45"/>
      <c r="TLT78" s="45"/>
      <c r="TLU78" s="45"/>
      <c r="TLV78" s="45"/>
      <c r="TLW78" s="45"/>
      <c r="TLX78" s="45"/>
      <c r="TLY78" s="45"/>
      <c r="TLZ78" s="45"/>
      <c r="TMA78" s="45"/>
      <c r="TMB78" s="45"/>
      <c r="TMC78" s="45"/>
      <c r="TMD78" s="45"/>
      <c r="TME78" s="45"/>
      <c r="TMF78" s="45"/>
      <c r="TMG78" s="45"/>
      <c r="TMH78" s="45"/>
      <c r="TMI78" s="45"/>
      <c r="TMJ78" s="45"/>
      <c r="TMK78" s="45"/>
      <c r="TML78" s="45"/>
      <c r="TMM78" s="45"/>
      <c r="TMN78" s="45"/>
      <c r="TMO78" s="45"/>
      <c r="TMP78" s="45"/>
      <c r="TMQ78" s="45"/>
      <c r="TMR78" s="45"/>
      <c r="TMS78" s="45"/>
      <c r="TMT78" s="45"/>
      <c r="TMU78" s="45"/>
      <c r="TMV78" s="45"/>
      <c r="TMW78" s="45"/>
      <c r="TMX78" s="45"/>
      <c r="TMY78" s="45"/>
      <c r="TMZ78" s="45"/>
      <c r="TNA78" s="45"/>
      <c r="TNB78" s="45"/>
      <c r="TNC78" s="45"/>
      <c r="TND78" s="45"/>
      <c r="TNE78" s="45"/>
      <c r="TNF78" s="45"/>
      <c r="TNG78" s="45"/>
      <c r="TNH78" s="45"/>
      <c r="TNI78" s="45"/>
      <c r="TNJ78" s="45"/>
      <c r="TNK78" s="45"/>
      <c r="TNL78" s="45"/>
      <c r="TNM78" s="45"/>
      <c r="TNN78" s="45"/>
      <c r="TNO78" s="45"/>
      <c r="TNP78" s="45"/>
      <c r="TNQ78" s="45"/>
      <c r="TNR78" s="45"/>
      <c r="TNS78" s="45"/>
      <c r="TNT78" s="45"/>
      <c r="TNU78" s="45"/>
      <c r="TNV78" s="45"/>
      <c r="TNW78" s="45"/>
      <c r="TNX78" s="45"/>
      <c r="TNY78" s="45"/>
      <c r="TNZ78" s="45"/>
      <c r="TOA78" s="45"/>
      <c r="TOB78" s="45"/>
      <c r="TOC78" s="45"/>
      <c r="TOD78" s="45"/>
      <c r="TOE78" s="45"/>
      <c r="TOF78" s="45"/>
      <c r="TOG78" s="45"/>
      <c r="TOH78" s="45"/>
      <c r="TOI78" s="45"/>
      <c r="TOJ78" s="45"/>
      <c r="TOK78" s="45"/>
      <c r="TOL78" s="45"/>
      <c r="TOM78" s="45"/>
      <c r="TON78" s="45"/>
      <c r="TOO78" s="45"/>
      <c r="TOP78" s="45"/>
      <c r="TOQ78" s="45"/>
      <c r="TOR78" s="45"/>
      <c r="TOS78" s="45"/>
      <c r="TOT78" s="45"/>
      <c r="TOU78" s="45"/>
      <c r="TOV78" s="45"/>
      <c r="TOW78" s="45"/>
      <c r="TOX78" s="45"/>
      <c r="TOY78" s="45"/>
      <c r="TOZ78" s="45"/>
      <c r="TPA78" s="45"/>
      <c r="TPB78" s="45"/>
      <c r="TPC78" s="45"/>
      <c r="TPD78" s="45"/>
      <c r="TPE78" s="45"/>
      <c r="TPF78" s="45"/>
      <c r="TPG78" s="45"/>
      <c r="TPH78" s="45"/>
      <c r="TPI78" s="45"/>
      <c r="TPJ78" s="45"/>
      <c r="TPK78" s="45"/>
      <c r="TPL78" s="45"/>
      <c r="TPM78" s="45"/>
      <c r="TPN78" s="45"/>
      <c r="TPO78" s="45"/>
      <c r="TPP78" s="45"/>
      <c r="TPQ78" s="45"/>
      <c r="TPR78" s="45"/>
      <c r="TPS78" s="45"/>
      <c r="TPT78" s="45"/>
      <c r="TPU78" s="45"/>
      <c r="TPV78" s="45"/>
      <c r="TPW78" s="45"/>
      <c r="TPX78" s="45"/>
      <c r="TPY78" s="45"/>
      <c r="TPZ78" s="45"/>
      <c r="TQA78" s="45"/>
      <c r="TQB78" s="45"/>
      <c r="TQC78" s="45"/>
      <c r="TQD78" s="45"/>
      <c r="TQE78" s="45"/>
      <c r="TQF78" s="45"/>
      <c r="TQG78" s="45"/>
      <c r="TQH78" s="45"/>
      <c r="TQI78" s="45"/>
      <c r="TQJ78" s="45"/>
      <c r="TQK78" s="45"/>
      <c r="TQL78" s="45"/>
      <c r="TQM78" s="45"/>
      <c r="TQN78" s="45"/>
      <c r="TQO78" s="45"/>
      <c r="TQP78" s="45"/>
      <c r="TQQ78" s="45"/>
      <c r="TQR78" s="45"/>
      <c r="TQS78" s="45"/>
      <c r="TQT78" s="45"/>
      <c r="TQU78" s="45"/>
      <c r="TQV78" s="45"/>
      <c r="TQW78" s="45"/>
      <c r="TQX78" s="45"/>
      <c r="TQY78" s="45"/>
      <c r="TQZ78" s="45"/>
      <c r="TRA78" s="45"/>
      <c r="TRB78" s="45"/>
      <c r="TRC78" s="45"/>
      <c r="TRD78" s="45"/>
      <c r="TRE78" s="45"/>
      <c r="TRF78" s="45"/>
      <c r="TRG78" s="45"/>
      <c r="TRH78" s="45"/>
      <c r="TRI78" s="45"/>
      <c r="TRJ78" s="45"/>
      <c r="TRK78" s="45"/>
      <c r="TRL78" s="45"/>
      <c r="TRM78" s="45"/>
      <c r="TRN78" s="45"/>
      <c r="TRO78" s="45"/>
      <c r="TRP78" s="45"/>
      <c r="TRQ78" s="45"/>
      <c r="TRR78" s="45"/>
      <c r="TRS78" s="45"/>
      <c r="TRT78" s="45"/>
      <c r="TRU78" s="45"/>
      <c r="TRV78" s="45"/>
      <c r="TRW78" s="45"/>
      <c r="TRX78" s="45"/>
      <c r="TRY78" s="45"/>
      <c r="TRZ78" s="45"/>
      <c r="TSA78" s="45"/>
      <c r="TSB78" s="45"/>
      <c r="TSC78" s="45"/>
      <c r="TSD78" s="45"/>
      <c r="TSE78" s="45"/>
      <c r="TSF78" s="45"/>
      <c r="TSG78" s="45"/>
      <c r="TSH78" s="45"/>
      <c r="TSI78" s="45"/>
      <c r="TSJ78" s="45"/>
      <c r="TSK78" s="45"/>
      <c r="TSL78" s="45"/>
      <c r="TSM78" s="45"/>
      <c r="TSN78" s="45"/>
      <c r="TSO78" s="45"/>
      <c r="TSP78" s="45"/>
      <c r="TSQ78" s="45"/>
      <c r="TSR78" s="45"/>
      <c r="TSS78" s="45"/>
      <c r="TST78" s="45"/>
      <c r="TSU78" s="45"/>
      <c r="TSV78" s="45"/>
      <c r="TSW78" s="45"/>
      <c r="TSX78" s="45"/>
      <c r="TSY78" s="45"/>
      <c r="TSZ78" s="45"/>
      <c r="TTA78" s="45"/>
      <c r="TTB78" s="45"/>
      <c r="TTC78" s="45"/>
      <c r="TTD78" s="45"/>
      <c r="TTE78" s="45"/>
      <c r="TTF78" s="45"/>
      <c r="TTG78" s="45"/>
      <c r="TTH78" s="45"/>
      <c r="TTI78" s="45"/>
      <c r="TTJ78" s="45"/>
      <c r="TTK78" s="45"/>
      <c r="TTL78" s="45"/>
      <c r="TTM78" s="45"/>
      <c r="TTN78" s="45"/>
      <c r="TTO78" s="45"/>
      <c r="TTP78" s="45"/>
      <c r="TTQ78" s="45"/>
      <c r="TTR78" s="45"/>
      <c r="TTS78" s="45"/>
      <c r="TTT78" s="45"/>
      <c r="TTU78" s="45"/>
      <c r="TTV78" s="45"/>
      <c r="TTW78" s="45"/>
      <c r="TTX78" s="45"/>
      <c r="TTY78" s="45"/>
      <c r="TTZ78" s="45"/>
      <c r="TUA78" s="45"/>
      <c r="TUB78" s="45"/>
      <c r="TUC78" s="45"/>
      <c r="TUD78" s="45"/>
      <c r="TUE78" s="45"/>
      <c r="TUF78" s="45"/>
      <c r="TUG78" s="45"/>
      <c r="TUH78" s="45"/>
      <c r="TUI78" s="45"/>
      <c r="TUJ78" s="45"/>
      <c r="TUK78" s="45"/>
      <c r="TUL78" s="45"/>
      <c r="TUM78" s="45"/>
      <c r="TUN78" s="45"/>
      <c r="TUO78" s="45"/>
      <c r="TUP78" s="45"/>
      <c r="TUQ78" s="45"/>
      <c r="TUR78" s="45"/>
      <c r="TUS78" s="45"/>
      <c r="TUT78" s="45"/>
      <c r="TUU78" s="45"/>
      <c r="TUV78" s="45"/>
      <c r="TUW78" s="45"/>
      <c r="TUX78" s="45"/>
      <c r="TUY78" s="45"/>
      <c r="TUZ78" s="45"/>
      <c r="TVA78" s="45"/>
      <c r="TVB78" s="45"/>
      <c r="TVC78" s="45"/>
      <c r="TVD78" s="45"/>
      <c r="TVE78" s="45"/>
      <c r="TVF78" s="45"/>
      <c r="TVG78" s="45"/>
      <c r="TVH78" s="45"/>
      <c r="TVI78" s="45"/>
      <c r="TVJ78" s="45"/>
      <c r="TVK78" s="45"/>
      <c r="TVL78" s="45"/>
      <c r="TVM78" s="45"/>
      <c r="TVN78" s="45"/>
      <c r="TVO78" s="45"/>
      <c r="TVP78" s="45"/>
      <c r="TVQ78" s="45"/>
      <c r="TVR78" s="45"/>
      <c r="TVS78" s="45"/>
      <c r="TVT78" s="45"/>
      <c r="TVU78" s="45"/>
      <c r="TVV78" s="45"/>
      <c r="TVW78" s="45"/>
      <c r="TVX78" s="45"/>
      <c r="TVY78" s="45"/>
      <c r="TVZ78" s="45"/>
      <c r="TWA78" s="45"/>
      <c r="TWB78" s="45"/>
      <c r="TWC78" s="45"/>
      <c r="TWD78" s="45"/>
      <c r="TWE78" s="45"/>
      <c r="TWF78" s="45"/>
      <c r="TWG78" s="45"/>
      <c r="TWH78" s="45"/>
      <c r="TWI78" s="45"/>
      <c r="TWJ78" s="45"/>
      <c r="TWK78" s="45"/>
      <c r="TWL78" s="45"/>
      <c r="TWM78" s="45"/>
      <c r="TWN78" s="45"/>
      <c r="TWO78" s="45"/>
      <c r="TWP78" s="45"/>
      <c r="TWQ78" s="45"/>
      <c r="TWR78" s="45"/>
      <c r="TWS78" s="45"/>
      <c r="TWT78" s="45"/>
      <c r="TWU78" s="45"/>
      <c r="TWV78" s="45"/>
      <c r="TWW78" s="45"/>
      <c r="TWX78" s="45"/>
      <c r="TWY78" s="45"/>
      <c r="TWZ78" s="45"/>
      <c r="TXA78" s="45"/>
      <c r="TXB78" s="45"/>
      <c r="TXC78" s="45"/>
      <c r="TXD78" s="45"/>
      <c r="TXE78" s="45"/>
      <c r="TXF78" s="45"/>
      <c r="TXG78" s="45"/>
      <c r="TXH78" s="45"/>
      <c r="TXI78" s="45"/>
      <c r="TXJ78" s="45"/>
      <c r="TXK78" s="45"/>
      <c r="TXL78" s="45"/>
      <c r="TXM78" s="45"/>
      <c r="TXN78" s="45"/>
      <c r="TXO78" s="45"/>
      <c r="TXP78" s="45"/>
      <c r="TXQ78" s="45"/>
      <c r="TXR78" s="45"/>
      <c r="TXS78" s="45"/>
      <c r="TXT78" s="45"/>
      <c r="TXU78" s="45"/>
      <c r="TXV78" s="45"/>
      <c r="TXW78" s="45"/>
      <c r="TXX78" s="45"/>
      <c r="TXY78" s="45"/>
      <c r="TXZ78" s="45"/>
      <c r="TYA78" s="45"/>
      <c r="TYB78" s="45"/>
      <c r="TYC78" s="45"/>
      <c r="TYD78" s="45"/>
      <c r="TYE78" s="45"/>
      <c r="TYF78" s="45"/>
      <c r="TYG78" s="45"/>
      <c r="TYH78" s="45"/>
      <c r="TYI78" s="45"/>
      <c r="TYJ78" s="45"/>
      <c r="TYK78" s="45"/>
      <c r="TYL78" s="45"/>
      <c r="TYM78" s="45"/>
      <c r="TYN78" s="45"/>
      <c r="TYO78" s="45"/>
      <c r="TYP78" s="45"/>
      <c r="TYQ78" s="45"/>
      <c r="TYR78" s="45"/>
      <c r="TYS78" s="45"/>
      <c r="TYT78" s="45"/>
      <c r="TYU78" s="45"/>
      <c r="TYV78" s="45"/>
      <c r="TYW78" s="45"/>
      <c r="TYX78" s="45"/>
      <c r="TYY78" s="45"/>
      <c r="TYZ78" s="45"/>
      <c r="TZA78" s="45"/>
      <c r="TZB78" s="45"/>
      <c r="TZC78" s="45"/>
      <c r="TZD78" s="45"/>
      <c r="TZE78" s="45"/>
      <c r="TZF78" s="45"/>
      <c r="TZG78" s="45"/>
      <c r="TZH78" s="45"/>
      <c r="TZI78" s="45"/>
      <c r="TZJ78" s="45"/>
      <c r="TZK78" s="45"/>
      <c r="TZL78" s="45"/>
      <c r="TZM78" s="45"/>
      <c r="TZN78" s="45"/>
      <c r="TZO78" s="45"/>
      <c r="TZP78" s="45"/>
      <c r="TZQ78" s="45"/>
      <c r="TZR78" s="45"/>
      <c r="TZS78" s="45"/>
      <c r="TZT78" s="45"/>
      <c r="TZU78" s="45"/>
      <c r="TZV78" s="45"/>
      <c r="TZW78" s="45"/>
      <c r="TZX78" s="45"/>
      <c r="TZY78" s="45"/>
      <c r="TZZ78" s="45"/>
      <c r="UAA78" s="45"/>
      <c r="UAB78" s="45"/>
      <c r="UAC78" s="45"/>
      <c r="UAD78" s="45"/>
      <c r="UAE78" s="45"/>
      <c r="UAF78" s="45"/>
      <c r="UAG78" s="45"/>
      <c r="UAH78" s="45"/>
      <c r="UAI78" s="45"/>
      <c r="UAJ78" s="45"/>
      <c r="UAK78" s="45"/>
      <c r="UAL78" s="45"/>
      <c r="UAM78" s="45"/>
      <c r="UAN78" s="45"/>
      <c r="UAO78" s="45"/>
      <c r="UAP78" s="45"/>
      <c r="UAQ78" s="45"/>
      <c r="UAR78" s="45"/>
      <c r="UAS78" s="45"/>
      <c r="UAT78" s="45"/>
      <c r="UAU78" s="45"/>
      <c r="UAV78" s="45"/>
      <c r="UAW78" s="45"/>
      <c r="UAX78" s="45"/>
      <c r="UAY78" s="45"/>
      <c r="UAZ78" s="45"/>
      <c r="UBA78" s="45"/>
      <c r="UBB78" s="45"/>
      <c r="UBC78" s="45"/>
      <c r="UBD78" s="45"/>
      <c r="UBE78" s="45"/>
      <c r="UBF78" s="45"/>
      <c r="UBG78" s="45"/>
      <c r="UBH78" s="45"/>
      <c r="UBI78" s="45"/>
      <c r="UBJ78" s="45"/>
      <c r="UBK78" s="45"/>
      <c r="UBL78" s="45"/>
      <c r="UBM78" s="45"/>
      <c r="UBN78" s="45"/>
      <c r="UBO78" s="45"/>
      <c r="UBP78" s="45"/>
      <c r="UBQ78" s="45"/>
      <c r="UBR78" s="45"/>
      <c r="UBS78" s="45"/>
      <c r="UBT78" s="45"/>
      <c r="UBU78" s="45"/>
      <c r="UBV78" s="45"/>
      <c r="UBW78" s="45"/>
      <c r="UBX78" s="45"/>
      <c r="UBY78" s="45"/>
      <c r="UBZ78" s="45"/>
      <c r="UCA78" s="45"/>
      <c r="UCB78" s="45"/>
      <c r="UCC78" s="45"/>
      <c r="UCD78" s="45"/>
      <c r="UCE78" s="45"/>
      <c r="UCF78" s="45"/>
      <c r="UCG78" s="45"/>
      <c r="UCH78" s="45"/>
      <c r="UCI78" s="45"/>
      <c r="UCJ78" s="45"/>
      <c r="UCK78" s="45"/>
      <c r="UCL78" s="45"/>
      <c r="UCM78" s="45"/>
      <c r="UCN78" s="45"/>
      <c r="UCO78" s="45"/>
      <c r="UCP78" s="45"/>
      <c r="UCQ78" s="45"/>
      <c r="UCR78" s="45"/>
      <c r="UCS78" s="45"/>
      <c r="UCT78" s="45"/>
      <c r="UCU78" s="45"/>
      <c r="UCV78" s="45"/>
      <c r="UCW78" s="45"/>
      <c r="UCX78" s="45"/>
      <c r="UCY78" s="45"/>
      <c r="UCZ78" s="45"/>
      <c r="UDA78" s="45"/>
      <c r="UDB78" s="45"/>
      <c r="UDC78" s="45"/>
      <c r="UDD78" s="45"/>
      <c r="UDE78" s="45"/>
      <c r="UDF78" s="45"/>
      <c r="UDG78" s="45"/>
      <c r="UDH78" s="45"/>
      <c r="UDI78" s="45"/>
      <c r="UDJ78" s="45"/>
      <c r="UDK78" s="45"/>
      <c r="UDL78" s="45"/>
      <c r="UDM78" s="45"/>
      <c r="UDN78" s="45"/>
      <c r="UDO78" s="45"/>
      <c r="UDP78" s="45"/>
      <c r="UDQ78" s="45"/>
      <c r="UDR78" s="45"/>
      <c r="UDS78" s="45"/>
      <c r="UDT78" s="45"/>
      <c r="UDU78" s="45"/>
      <c r="UDV78" s="45"/>
      <c r="UDW78" s="45"/>
      <c r="UDX78" s="45"/>
      <c r="UDY78" s="45"/>
      <c r="UDZ78" s="45"/>
      <c r="UEA78" s="45"/>
      <c r="UEB78" s="45"/>
      <c r="UEC78" s="45"/>
      <c r="UED78" s="45"/>
      <c r="UEE78" s="45"/>
      <c r="UEF78" s="45"/>
      <c r="UEG78" s="45"/>
      <c r="UEH78" s="45"/>
      <c r="UEI78" s="45"/>
      <c r="UEJ78" s="45"/>
      <c r="UEK78" s="45"/>
      <c r="UEL78" s="45"/>
      <c r="UEM78" s="45"/>
      <c r="UEN78" s="45"/>
      <c r="UEO78" s="45"/>
      <c r="UEP78" s="45"/>
      <c r="UEQ78" s="45"/>
      <c r="UER78" s="45"/>
      <c r="UES78" s="45"/>
      <c r="UET78" s="45"/>
      <c r="UEU78" s="45"/>
      <c r="UEV78" s="45"/>
      <c r="UEW78" s="45"/>
      <c r="UEX78" s="45"/>
      <c r="UEY78" s="45"/>
      <c r="UEZ78" s="45"/>
      <c r="UFA78" s="45"/>
      <c r="UFB78" s="45"/>
      <c r="UFC78" s="45"/>
      <c r="UFD78" s="45"/>
      <c r="UFE78" s="45"/>
      <c r="UFF78" s="45"/>
      <c r="UFG78" s="45"/>
      <c r="UFH78" s="45"/>
      <c r="UFI78" s="45"/>
      <c r="UFJ78" s="45"/>
      <c r="UFK78" s="45"/>
      <c r="UFL78" s="45"/>
      <c r="UFM78" s="45"/>
      <c r="UFN78" s="45"/>
      <c r="UFO78" s="45"/>
      <c r="UFP78" s="45"/>
      <c r="UFQ78" s="45"/>
      <c r="UFR78" s="45"/>
      <c r="UFS78" s="45"/>
      <c r="UFT78" s="45"/>
      <c r="UFU78" s="45"/>
      <c r="UFV78" s="45"/>
      <c r="UFW78" s="45"/>
      <c r="UFX78" s="45"/>
      <c r="UFY78" s="45"/>
      <c r="UFZ78" s="45"/>
      <c r="UGA78" s="45"/>
      <c r="UGB78" s="45"/>
      <c r="UGC78" s="45"/>
      <c r="UGD78" s="45"/>
      <c r="UGE78" s="45"/>
      <c r="UGF78" s="45"/>
      <c r="UGG78" s="45"/>
      <c r="UGH78" s="45"/>
      <c r="UGI78" s="45"/>
      <c r="UGJ78" s="45"/>
      <c r="UGK78" s="45"/>
      <c r="UGL78" s="45"/>
      <c r="UGM78" s="45"/>
      <c r="UGN78" s="45"/>
      <c r="UGO78" s="45"/>
      <c r="UGP78" s="45"/>
      <c r="UGQ78" s="45"/>
      <c r="UGR78" s="45"/>
      <c r="UGS78" s="45"/>
      <c r="UGT78" s="45"/>
      <c r="UGU78" s="45"/>
      <c r="UGV78" s="45"/>
      <c r="UGW78" s="45"/>
      <c r="UGX78" s="45"/>
      <c r="UGY78" s="45"/>
      <c r="UGZ78" s="45"/>
      <c r="UHA78" s="45"/>
      <c r="UHB78" s="45"/>
      <c r="UHC78" s="45"/>
      <c r="UHD78" s="45"/>
      <c r="UHE78" s="45"/>
      <c r="UHF78" s="45"/>
      <c r="UHG78" s="45"/>
      <c r="UHH78" s="45"/>
      <c r="UHI78" s="45"/>
      <c r="UHJ78" s="45"/>
      <c r="UHK78" s="45"/>
      <c r="UHL78" s="45"/>
      <c r="UHM78" s="45"/>
      <c r="UHN78" s="45"/>
      <c r="UHO78" s="45"/>
      <c r="UHP78" s="45"/>
      <c r="UHQ78" s="45"/>
      <c r="UHR78" s="45"/>
      <c r="UHS78" s="45"/>
      <c r="UHT78" s="45"/>
      <c r="UHU78" s="45"/>
      <c r="UHV78" s="45"/>
      <c r="UHW78" s="45"/>
      <c r="UHX78" s="45"/>
      <c r="UHY78" s="45"/>
      <c r="UHZ78" s="45"/>
      <c r="UIA78" s="45"/>
      <c r="UIB78" s="45"/>
      <c r="UIC78" s="45"/>
      <c r="UID78" s="45"/>
      <c r="UIE78" s="45"/>
      <c r="UIF78" s="45"/>
      <c r="UIG78" s="45"/>
      <c r="UIH78" s="45"/>
      <c r="UII78" s="45"/>
      <c r="UIJ78" s="45"/>
      <c r="UIK78" s="45"/>
      <c r="UIL78" s="45"/>
      <c r="UIM78" s="45"/>
      <c r="UIN78" s="45"/>
      <c r="UIO78" s="45"/>
      <c r="UIP78" s="45"/>
      <c r="UIQ78" s="45"/>
      <c r="UIR78" s="45"/>
      <c r="UIS78" s="45"/>
      <c r="UIT78" s="45"/>
      <c r="UIU78" s="45"/>
      <c r="UIV78" s="45"/>
      <c r="UIW78" s="45"/>
      <c r="UIX78" s="45"/>
      <c r="UIY78" s="45"/>
      <c r="UIZ78" s="45"/>
      <c r="UJA78" s="45"/>
      <c r="UJB78" s="45"/>
      <c r="UJC78" s="45"/>
      <c r="UJD78" s="45"/>
      <c r="UJE78" s="45"/>
      <c r="UJF78" s="45"/>
      <c r="UJG78" s="45"/>
      <c r="UJH78" s="45"/>
      <c r="UJI78" s="45"/>
      <c r="UJJ78" s="45"/>
      <c r="UJK78" s="45"/>
      <c r="UJL78" s="45"/>
      <c r="UJM78" s="45"/>
      <c r="UJN78" s="45"/>
      <c r="UJO78" s="45"/>
      <c r="UJP78" s="45"/>
      <c r="UJQ78" s="45"/>
      <c r="UJR78" s="45"/>
      <c r="UJS78" s="45"/>
      <c r="UJT78" s="45"/>
      <c r="UJU78" s="45"/>
      <c r="UJV78" s="45"/>
      <c r="UJW78" s="45"/>
      <c r="UJX78" s="45"/>
      <c r="UJY78" s="45"/>
      <c r="UJZ78" s="45"/>
      <c r="UKA78" s="45"/>
      <c r="UKB78" s="45"/>
      <c r="UKC78" s="45"/>
      <c r="UKD78" s="45"/>
      <c r="UKE78" s="45"/>
      <c r="UKF78" s="45"/>
      <c r="UKG78" s="45"/>
      <c r="UKH78" s="45"/>
      <c r="UKI78" s="45"/>
      <c r="UKJ78" s="45"/>
      <c r="UKK78" s="45"/>
      <c r="UKL78" s="45"/>
      <c r="UKM78" s="45"/>
      <c r="UKN78" s="45"/>
      <c r="UKO78" s="45"/>
      <c r="UKP78" s="45"/>
      <c r="UKQ78" s="45"/>
      <c r="UKR78" s="45"/>
      <c r="UKS78" s="45"/>
      <c r="UKT78" s="45"/>
      <c r="UKU78" s="45"/>
      <c r="UKV78" s="45"/>
      <c r="UKW78" s="45"/>
      <c r="UKX78" s="45"/>
      <c r="UKY78" s="45"/>
      <c r="UKZ78" s="45"/>
      <c r="ULA78" s="45"/>
      <c r="ULB78" s="45"/>
      <c r="ULC78" s="45"/>
      <c r="ULD78" s="45"/>
      <c r="ULE78" s="45"/>
      <c r="ULF78" s="45"/>
      <c r="ULG78" s="45"/>
      <c r="ULH78" s="45"/>
      <c r="ULI78" s="45"/>
      <c r="ULJ78" s="45"/>
      <c r="ULK78" s="45"/>
      <c r="ULL78" s="45"/>
      <c r="ULM78" s="45"/>
      <c r="ULN78" s="45"/>
      <c r="ULO78" s="45"/>
      <c r="ULP78" s="45"/>
      <c r="ULQ78" s="45"/>
      <c r="ULR78" s="45"/>
      <c r="ULS78" s="45"/>
      <c r="ULT78" s="45"/>
      <c r="ULU78" s="45"/>
      <c r="ULV78" s="45"/>
      <c r="ULW78" s="45"/>
      <c r="ULX78" s="45"/>
      <c r="ULY78" s="45"/>
      <c r="ULZ78" s="45"/>
      <c r="UMA78" s="45"/>
      <c r="UMB78" s="45"/>
      <c r="UMC78" s="45"/>
      <c r="UMD78" s="45"/>
      <c r="UME78" s="45"/>
      <c r="UMF78" s="45"/>
      <c r="UMG78" s="45"/>
      <c r="UMH78" s="45"/>
      <c r="UMI78" s="45"/>
      <c r="UMJ78" s="45"/>
      <c r="UMK78" s="45"/>
      <c r="UML78" s="45"/>
      <c r="UMM78" s="45"/>
      <c r="UMN78" s="45"/>
      <c r="UMO78" s="45"/>
      <c r="UMP78" s="45"/>
      <c r="UMQ78" s="45"/>
      <c r="UMR78" s="45"/>
      <c r="UMS78" s="45"/>
      <c r="UMT78" s="45"/>
      <c r="UMU78" s="45"/>
      <c r="UMV78" s="45"/>
      <c r="UMW78" s="45"/>
      <c r="UMX78" s="45"/>
      <c r="UMY78" s="45"/>
      <c r="UMZ78" s="45"/>
      <c r="UNA78" s="45"/>
      <c r="UNB78" s="45"/>
      <c r="UNC78" s="45"/>
      <c r="UND78" s="45"/>
      <c r="UNE78" s="45"/>
      <c r="UNF78" s="45"/>
      <c r="UNG78" s="45"/>
      <c r="UNH78" s="45"/>
      <c r="UNI78" s="45"/>
      <c r="UNJ78" s="45"/>
      <c r="UNK78" s="45"/>
      <c r="UNL78" s="45"/>
      <c r="UNM78" s="45"/>
      <c r="UNN78" s="45"/>
      <c r="UNO78" s="45"/>
      <c r="UNP78" s="45"/>
      <c r="UNQ78" s="45"/>
      <c r="UNR78" s="45"/>
      <c r="UNS78" s="45"/>
      <c r="UNT78" s="45"/>
      <c r="UNU78" s="45"/>
      <c r="UNV78" s="45"/>
      <c r="UNW78" s="45"/>
      <c r="UNX78" s="45"/>
      <c r="UNY78" s="45"/>
      <c r="UNZ78" s="45"/>
      <c r="UOA78" s="45"/>
      <c r="UOB78" s="45"/>
      <c r="UOC78" s="45"/>
      <c r="UOD78" s="45"/>
      <c r="UOE78" s="45"/>
      <c r="UOF78" s="45"/>
      <c r="UOG78" s="45"/>
      <c r="UOH78" s="45"/>
      <c r="UOI78" s="45"/>
      <c r="UOJ78" s="45"/>
      <c r="UOK78" s="45"/>
      <c r="UOL78" s="45"/>
      <c r="UOM78" s="45"/>
      <c r="UON78" s="45"/>
      <c r="UOO78" s="45"/>
      <c r="UOP78" s="45"/>
      <c r="UOQ78" s="45"/>
      <c r="UOR78" s="45"/>
      <c r="UOS78" s="45"/>
      <c r="UOT78" s="45"/>
      <c r="UOU78" s="45"/>
      <c r="UOV78" s="45"/>
      <c r="UOW78" s="45"/>
      <c r="UOX78" s="45"/>
      <c r="UOY78" s="45"/>
      <c r="UOZ78" s="45"/>
      <c r="UPA78" s="45"/>
      <c r="UPB78" s="45"/>
      <c r="UPC78" s="45"/>
      <c r="UPD78" s="45"/>
      <c r="UPE78" s="45"/>
      <c r="UPF78" s="45"/>
      <c r="UPG78" s="45"/>
      <c r="UPH78" s="45"/>
      <c r="UPI78" s="45"/>
      <c r="UPJ78" s="45"/>
      <c r="UPK78" s="45"/>
      <c r="UPL78" s="45"/>
      <c r="UPM78" s="45"/>
      <c r="UPN78" s="45"/>
      <c r="UPO78" s="45"/>
      <c r="UPP78" s="45"/>
      <c r="UPQ78" s="45"/>
      <c r="UPR78" s="45"/>
      <c r="UPS78" s="45"/>
      <c r="UPT78" s="45"/>
      <c r="UPU78" s="45"/>
      <c r="UPV78" s="45"/>
      <c r="UPW78" s="45"/>
      <c r="UPX78" s="45"/>
      <c r="UPY78" s="45"/>
      <c r="UPZ78" s="45"/>
      <c r="UQA78" s="45"/>
      <c r="UQB78" s="45"/>
      <c r="UQC78" s="45"/>
      <c r="UQD78" s="45"/>
      <c r="UQE78" s="45"/>
      <c r="UQF78" s="45"/>
      <c r="UQG78" s="45"/>
      <c r="UQH78" s="45"/>
      <c r="UQI78" s="45"/>
      <c r="UQJ78" s="45"/>
      <c r="UQK78" s="45"/>
      <c r="UQL78" s="45"/>
      <c r="UQM78" s="45"/>
      <c r="UQN78" s="45"/>
      <c r="UQO78" s="45"/>
      <c r="UQP78" s="45"/>
      <c r="UQQ78" s="45"/>
      <c r="UQR78" s="45"/>
      <c r="UQS78" s="45"/>
      <c r="UQT78" s="45"/>
      <c r="UQU78" s="45"/>
      <c r="UQV78" s="45"/>
      <c r="UQW78" s="45"/>
      <c r="UQX78" s="45"/>
      <c r="UQY78" s="45"/>
      <c r="UQZ78" s="45"/>
      <c r="URA78" s="45"/>
      <c r="URB78" s="45"/>
      <c r="URC78" s="45"/>
      <c r="URD78" s="45"/>
      <c r="URE78" s="45"/>
      <c r="URF78" s="45"/>
      <c r="URG78" s="45"/>
      <c r="URH78" s="45"/>
      <c r="URI78" s="45"/>
      <c r="URJ78" s="45"/>
      <c r="URK78" s="45"/>
      <c r="URL78" s="45"/>
      <c r="URM78" s="45"/>
      <c r="URN78" s="45"/>
      <c r="URO78" s="45"/>
      <c r="URP78" s="45"/>
      <c r="URQ78" s="45"/>
      <c r="URR78" s="45"/>
      <c r="URS78" s="45"/>
      <c r="URT78" s="45"/>
      <c r="URU78" s="45"/>
      <c r="URV78" s="45"/>
      <c r="URW78" s="45"/>
      <c r="URX78" s="45"/>
      <c r="URY78" s="45"/>
      <c r="URZ78" s="45"/>
      <c r="USA78" s="45"/>
      <c r="USB78" s="45"/>
      <c r="USC78" s="45"/>
      <c r="USD78" s="45"/>
      <c r="USE78" s="45"/>
      <c r="USF78" s="45"/>
      <c r="USG78" s="45"/>
      <c r="USH78" s="45"/>
      <c r="USI78" s="45"/>
      <c r="USJ78" s="45"/>
      <c r="USK78" s="45"/>
      <c r="USL78" s="45"/>
      <c r="USM78" s="45"/>
      <c r="USN78" s="45"/>
      <c r="USO78" s="45"/>
      <c r="USP78" s="45"/>
      <c r="USQ78" s="45"/>
      <c r="USR78" s="45"/>
      <c r="USS78" s="45"/>
      <c r="UST78" s="45"/>
      <c r="USU78" s="45"/>
      <c r="USV78" s="45"/>
      <c r="USW78" s="45"/>
      <c r="USX78" s="45"/>
      <c r="USY78" s="45"/>
      <c r="USZ78" s="45"/>
      <c r="UTA78" s="45"/>
      <c r="UTB78" s="45"/>
      <c r="UTC78" s="45"/>
      <c r="UTD78" s="45"/>
      <c r="UTE78" s="45"/>
      <c r="UTF78" s="45"/>
      <c r="UTG78" s="45"/>
      <c r="UTH78" s="45"/>
      <c r="UTI78" s="45"/>
      <c r="UTJ78" s="45"/>
      <c r="UTK78" s="45"/>
      <c r="UTL78" s="45"/>
      <c r="UTM78" s="45"/>
      <c r="UTN78" s="45"/>
      <c r="UTO78" s="45"/>
      <c r="UTP78" s="45"/>
      <c r="UTQ78" s="45"/>
      <c r="UTR78" s="45"/>
      <c r="UTS78" s="45"/>
      <c r="UTT78" s="45"/>
      <c r="UTU78" s="45"/>
      <c r="UTV78" s="45"/>
      <c r="UTW78" s="45"/>
      <c r="UTX78" s="45"/>
      <c r="UTY78" s="45"/>
      <c r="UTZ78" s="45"/>
      <c r="UUA78" s="45"/>
      <c r="UUB78" s="45"/>
      <c r="UUC78" s="45"/>
      <c r="UUD78" s="45"/>
      <c r="UUE78" s="45"/>
      <c r="UUF78" s="45"/>
      <c r="UUG78" s="45"/>
      <c r="UUH78" s="45"/>
      <c r="UUI78" s="45"/>
      <c r="UUJ78" s="45"/>
      <c r="UUK78" s="45"/>
      <c r="UUL78" s="45"/>
      <c r="UUM78" s="45"/>
      <c r="UUN78" s="45"/>
      <c r="UUO78" s="45"/>
      <c r="UUP78" s="45"/>
      <c r="UUQ78" s="45"/>
      <c r="UUR78" s="45"/>
      <c r="UUS78" s="45"/>
      <c r="UUT78" s="45"/>
      <c r="UUU78" s="45"/>
      <c r="UUV78" s="45"/>
      <c r="UUW78" s="45"/>
      <c r="UUX78" s="45"/>
      <c r="UUY78" s="45"/>
      <c r="UUZ78" s="45"/>
      <c r="UVA78" s="45"/>
      <c r="UVB78" s="45"/>
      <c r="UVC78" s="45"/>
      <c r="UVD78" s="45"/>
      <c r="UVE78" s="45"/>
      <c r="UVF78" s="45"/>
      <c r="UVG78" s="45"/>
      <c r="UVH78" s="45"/>
      <c r="UVI78" s="45"/>
      <c r="UVJ78" s="45"/>
      <c r="UVK78" s="45"/>
      <c r="UVL78" s="45"/>
      <c r="UVM78" s="45"/>
      <c r="UVN78" s="45"/>
      <c r="UVO78" s="45"/>
      <c r="UVP78" s="45"/>
      <c r="UVQ78" s="45"/>
      <c r="UVR78" s="45"/>
      <c r="UVS78" s="45"/>
      <c r="UVT78" s="45"/>
      <c r="UVU78" s="45"/>
      <c r="UVV78" s="45"/>
      <c r="UVW78" s="45"/>
      <c r="UVX78" s="45"/>
      <c r="UVY78" s="45"/>
      <c r="UVZ78" s="45"/>
      <c r="UWA78" s="45"/>
      <c r="UWB78" s="45"/>
      <c r="UWC78" s="45"/>
      <c r="UWD78" s="45"/>
      <c r="UWE78" s="45"/>
      <c r="UWF78" s="45"/>
      <c r="UWG78" s="45"/>
      <c r="UWH78" s="45"/>
      <c r="UWI78" s="45"/>
      <c r="UWJ78" s="45"/>
      <c r="UWK78" s="45"/>
      <c r="UWL78" s="45"/>
      <c r="UWM78" s="45"/>
      <c r="UWN78" s="45"/>
      <c r="UWO78" s="45"/>
      <c r="UWP78" s="45"/>
      <c r="UWQ78" s="45"/>
      <c r="UWR78" s="45"/>
      <c r="UWS78" s="45"/>
      <c r="UWT78" s="45"/>
      <c r="UWU78" s="45"/>
      <c r="UWV78" s="45"/>
      <c r="UWW78" s="45"/>
      <c r="UWX78" s="45"/>
      <c r="UWY78" s="45"/>
      <c r="UWZ78" s="45"/>
      <c r="UXA78" s="45"/>
      <c r="UXB78" s="45"/>
      <c r="UXC78" s="45"/>
      <c r="UXD78" s="45"/>
      <c r="UXE78" s="45"/>
      <c r="UXF78" s="45"/>
      <c r="UXG78" s="45"/>
      <c r="UXH78" s="45"/>
      <c r="UXI78" s="45"/>
      <c r="UXJ78" s="45"/>
      <c r="UXK78" s="45"/>
      <c r="UXL78" s="45"/>
      <c r="UXM78" s="45"/>
      <c r="UXN78" s="45"/>
      <c r="UXO78" s="45"/>
      <c r="UXP78" s="45"/>
      <c r="UXQ78" s="45"/>
      <c r="UXR78" s="45"/>
      <c r="UXS78" s="45"/>
      <c r="UXT78" s="45"/>
      <c r="UXU78" s="45"/>
      <c r="UXV78" s="45"/>
      <c r="UXW78" s="45"/>
      <c r="UXX78" s="45"/>
      <c r="UXY78" s="45"/>
      <c r="UXZ78" s="45"/>
      <c r="UYA78" s="45"/>
      <c r="UYB78" s="45"/>
      <c r="UYC78" s="45"/>
      <c r="UYD78" s="45"/>
      <c r="UYE78" s="45"/>
      <c r="UYF78" s="45"/>
      <c r="UYG78" s="45"/>
      <c r="UYH78" s="45"/>
      <c r="UYI78" s="45"/>
      <c r="UYJ78" s="45"/>
      <c r="UYK78" s="45"/>
      <c r="UYL78" s="45"/>
      <c r="UYM78" s="45"/>
      <c r="UYN78" s="45"/>
      <c r="UYO78" s="45"/>
      <c r="UYP78" s="45"/>
      <c r="UYQ78" s="45"/>
      <c r="UYR78" s="45"/>
      <c r="UYS78" s="45"/>
      <c r="UYT78" s="45"/>
      <c r="UYU78" s="45"/>
      <c r="UYV78" s="45"/>
      <c r="UYW78" s="45"/>
      <c r="UYX78" s="45"/>
      <c r="UYY78" s="45"/>
      <c r="UYZ78" s="45"/>
      <c r="UZA78" s="45"/>
      <c r="UZB78" s="45"/>
      <c r="UZC78" s="45"/>
      <c r="UZD78" s="45"/>
      <c r="UZE78" s="45"/>
      <c r="UZF78" s="45"/>
      <c r="UZG78" s="45"/>
      <c r="UZH78" s="45"/>
      <c r="UZI78" s="45"/>
      <c r="UZJ78" s="45"/>
      <c r="UZK78" s="45"/>
      <c r="UZL78" s="45"/>
      <c r="UZM78" s="45"/>
      <c r="UZN78" s="45"/>
      <c r="UZO78" s="45"/>
      <c r="UZP78" s="45"/>
      <c r="UZQ78" s="45"/>
      <c r="UZR78" s="45"/>
      <c r="UZS78" s="45"/>
      <c r="UZT78" s="45"/>
      <c r="UZU78" s="45"/>
      <c r="UZV78" s="45"/>
      <c r="UZW78" s="45"/>
      <c r="UZX78" s="45"/>
      <c r="UZY78" s="45"/>
      <c r="UZZ78" s="45"/>
      <c r="VAA78" s="45"/>
      <c r="VAB78" s="45"/>
      <c r="VAC78" s="45"/>
      <c r="VAD78" s="45"/>
      <c r="VAE78" s="45"/>
      <c r="VAF78" s="45"/>
      <c r="VAG78" s="45"/>
      <c r="VAH78" s="45"/>
      <c r="VAI78" s="45"/>
      <c r="VAJ78" s="45"/>
      <c r="VAK78" s="45"/>
      <c r="VAL78" s="45"/>
      <c r="VAM78" s="45"/>
      <c r="VAN78" s="45"/>
      <c r="VAO78" s="45"/>
      <c r="VAP78" s="45"/>
      <c r="VAQ78" s="45"/>
      <c r="VAR78" s="45"/>
      <c r="VAS78" s="45"/>
      <c r="VAT78" s="45"/>
      <c r="VAU78" s="45"/>
      <c r="VAV78" s="45"/>
      <c r="VAW78" s="45"/>
      <c r="VAX78" s="45"/>
      <c r="VAY78" s="45"/>
      <c r="VAZ78" s="45"/>
      <c r="VBA78" s="45"/>
      <c r="VBB78" s="45"/>
      <c r="VBC78" s="45"/>
      <c r="VBD78" s="45"/>
      <c r="VBE78" s="45"/>
      <c r="VBF78" s="45"/>
      <c r="VBG78" s="45"/>
      <c r="VBH78" s="45"/>
      <c r="VBI78" s="45"/>
      <c r="VBJ78" s="45"/>
      <c r="VBK78" s="45"/>
      <c r="VBL78" s="45"/>
      <c r="VBM78" s="45"/>
      <c r="VBN78" s="45"/>
      <c r="VBO78" s="45"/>
      <c r="VBP78" s="45"/>
      <c r="VBQ78" s="45"/>
      <c r="VBR78" s="45"/>
      <c r="VBS78" s="45"/>
      <c r="VBT78" s="45"/>
      <c r="VBU78" s="45"/>
      <c r="VBV78" s="45"/>
      <c r="VBW78" s="45"/>
      <c r="VBX78" s="45"/>
      <c r="VBY78" s="45"/>
      <c r="VBZ78" s="45"/>
      <c r="VCA78" s="45"/>
      <c r="VCB78" s="45"/>
      <c r="VCC78" s="45"/>
      <c r="VCD78" s="45"/>
      <c r="VCE78" s="45"/>
      <c r="VCF78" s="45"/>
      <c r="VCG78" s="45"/>
      <c r="VCH78" s="45"/>
      <c r="VCI78" s="45"/>
      <c r="VCJ78" s="45"/>
      <c r="VCK78" s="45"/>
      <c r="VCL78" s="45"/>
      <c r="VCM78" s="45"/>
      <c r="VCN78" s="45"/>
      <c r="VCO78" s="45"/>
      <c r="VCP78" s="45"/>
      <c r="VCQ78" s="45"/>
      <c r="VCR78" s="45"/>
      <c r="VCS78" s="45"/>
      <c r="VCT78" s="45"/>
      <c r="VCU78" s="45"/>
      <c r="VCV78" s="45"/>
      <c r="VCW78" s="45"/>
      <c r="VCX78" s="45"/>
      <c r="VCY78" s="45"/>
      <c r="VCZ78" s="45"/>
      <c r="VDA78" s="45"/>
      <c r="VDB78" s="45"/>
      <c r="VDC78" s="45"/>
      <c r="VDD78" s="45"/>
      <c r="VDE78" s="45"/>
      <c r="VDF78" s="45"/>
      <c r="VDG78" s="45"/>
      <c r="VDH78" s="45"/>
      <c r="VDI78" s="45"/>
      <c r="VDJ78" s="45"/>
      <c r="VDK78" s="45"/>
      <c r="VDL78" s="45"/>
      <c r="VDM78" s="45"/>
      <c r="VDN78" s="45"/>
      <c r="VDO78" s="45"/>
      <c r="VDP78" s="45"/>
      <c r="VDQ78" s="45"/>
      <c r="VDR78" s="45"/>
      <c r="VDS78" s="45"/>
      <c r="VDT78" s="45"/>
      <c r="VDU78" s="45"/>
      <c r="VDV78" s="45"/>
      <c r="VDW78" s="45"/>
      <c r="VDX78" s="45"/>
      <c r="VDY78" s="45"/>
      <c r="VDZ78" s="45"/>
      <c r="VEA78" s="45"/>
      <c r="VEB78" s="45"/>
      <c r="VEC78" s="45"/>
      <c r="VED78" s="45"/>
      <c r="VEE78" s="45"/>
      <c r="VEF78" s="45"/>
      <c r="VEG78" s="45"/>
      <c r="VEH78" s="45"/>
      <c r="VEI78" s="45"/>
      <c r="VEJ78" s="45"/>
      <c r="VEK78" s="45"/>
      <c r="VEL78" s="45"/>
      <c r="VEM78" s="45"/>
      <c r="VEN78" s="45"/>
      <c r="VEO78" s="45"/>
      <c r="VEP78" s="45"/>
      <c r="VEQ78" s="45"/>
      <c r="VER78" s="45"/>
      <c r="VES78" s="45"/>
      <c r="VET78" s="45"/>
      <c r="VEU78" s="45"/>
      <c r="VEV78" s="45"/>
      <c r="VEW78" s="45"/>
      <c r="VEX78" s="45"/>
      <c r="VEY78" s="45"/>
      <c r="VEZ78" s="45"/>
      <c r="VFA78" s="45"/>
      <c r="VFB78" s="45"/>
      <c r="VFC78" s="45"/>
      <c r="VFD78" s="45"/>
      <c r="VFE78" s="45"/>
      <c r="VFF78" s="45"/>
      <c r="VFG78" s="45"/>
      <c r="VFH78" s="45"/>
      <c r="VFI78" s="45"/>
      <c r="VFJ78" s="45"/>
      <c r="VFK78" s="45"/>
      <c r="VFL78" s="45"/>
      <c r="VFM78" s="45"/>
      <c r="VFN78" s="45"/>
      <c r="VFO78" s="45"/>
      <c r="VFP78" s="45"/>
      <c r="VFQ78" s="45"/>
      <c r="VFR78" s="45"/>
      <c r="VFS78" s="45"/>
      <c r="VFT78" s="45"/>
      <c r="VFU78" s="45"/>
      <c r="VFV78" s="45"/>
      <c r="VFW78" s="45"/>
      <c r="VFX78" s="45"/>
      <c r="VFY78" s="45"/>
      <c r="VFZ78" s="45"/>
      <c r="VGA78" s="45"/>
      <c r="VGB78" s="45"/>
      <c r="VGC78" s="45"/>
      <c r="VGD78" s="45"/>
      <c r="VGE78" s="45"/>
      <c r="VGF78" s="45"/>
      <c r="VGG78" s="45"/>
      <c r="VGH78" s="45"/>
      <c r="VGI78" s="45"/>
      <c r="VGJ78" s="45"/>
      <c r="VGK78" s="45"/>
      <c r="VGL78" s="45"/>
      <c r="VGM78" s="45"/>
      <c r="VGN78" s="45"/>
      <c r="VGO78" s="45"/>
      <c r="VGP78" s="45"/>
      <c r="VGQ78" s="45"/>
      <c r="VGR78" s="45"/>
      <c r="VGS78" s="45"/>
      <c r="VGT78" s="45"/>
      <c r="VGU78" s="45"/>
      <c r="VGV78" s="45"/>
      <c r="VGW78" s="45"/>
      <c r="VGX78" s="45"/>
      <c r="VGY78" s="45"/>
      <c r="VGZ78" s="45"/>
      <c r="VHA78" s="45"/>
      <c r="VHB78" s="45"/>
      <c r="VHC78" s="45"/>
      <c r="VHD78" s="45"/>
      <c r="VHE78" s="45"/>
      <c r="VHF78" s="45"/>
      <c r="VHG78" s="45"/>
      <c r="VHH78" s="45"/>
      <c r="VHI78" s="45"/>
      <c r="VHJ78" s="45"/>
      <c r="VHK78" s="45"/>
      <c r="VHL78" s="45"/>
      <c r="VHM78" s="45"/>
      <c r="VHN78" s="45"/>
      <c r="VHO78" s="45"/>
      <c r="VHP78" s="45"/>
      <c r="VHQ78" s="45"/>
      <c r="VHR78" s="45"/>
      <c r="VHS78" s="45"/>
      <c r="VHT78" s="45"/>
      <c r="VHU78" s="45"/>
      <c r="VHV78" s="45"/>
      <c r="VHW78" s="45"/>
      <c r="VHX78" s="45"/>
      <c r="VHY78" s="45"/>
      <c r="VHZ78" s="45"/>
      <c r="VIA78" s="45"/>
      <c r="VIB78" s="45"/>
      <c r="VIC78" s="45"/>
      <c r="VID78" s="45"/>
      <c r="VIE78" s="45"/>
      <c r="VIF78" s="45"/>
      <c r="VIG78" s="45"/>
      <c r="VIH78" s="45"/>
      <c r="VII78" s="45"/>
      <c r="VIJ78" s="45"/>
      <c r="VIK78" s="45"/>
      <c r="VIL78" s="45"/>
      <c r="VIM78" s="45"/>
      <c r="VIN78" s="45"/>
      <c r="VIO78" s="45"/>
      <c r="VIP78" s="45"/>
      <c r="VIQ78" s="45"/>
      <c r="VIR78" s="45"/>
      <c r="VIS78" s="45"/>
      <c r="VIT78" s="45"/>
      <c r="VIU78" s="45"/>
      <c r="VIV78" s="45"/>
      <c r="VIW78" s="45"/>
      <c r="VIX78" s="45"/>
      <c r="VIY78" s="45"/>
      <c r="VIZ78" s="45"/>
      <c r="VJA78" s="45"/>
      <c r="VJB78" s="45"/>
      <c r="VJC78" s="45"/>
      <c r="VJD78" s="45"/>
      <c r="VJE78" s="45"/>
      <c r="VJF78" s="45"/>
      <c r="VJG78" s="45"/>
      <c r="VJH78" s="45"/>
      <c r="VJI78" s="45"/>
      <c r="VJJ78" s="45"/>
      <c r="VJK78" s="45"/>
      <c r="VJL78" s="45"/>
      <c r="VJM78" s="45"/>
      <c r="VJN78" s="45"/>
      <c r="VJO78" s="45"/>
      <c r="VJP78" s="45"/>
      <c r="VJQ78" s="45"/>
      <c r="VJR78" s="45"/>
      <c r="VJS78" s="45"/>
      <c r="VJT78" s="45"/>
      <c r="VJU78" s="45"/>
      <c r="VJV78" s="45"/>
      <c r="VJW78" s="45"/>
      <c r="VJX78" s="45"/>
      <c r="VJY78" s="45"/>
      <c r="VJZ78" s="45"/>
      <c r="VKA78" s="45"/>
      <c r="VKB78" s="45"/>
      <c r="VKC78" s="45"/>
      <c r="VKD78" s="45"/>
      <c r="VKE78" s="45"/>
      <c r="VKF78" s="45"/>
      <c r="VKG78" s="45"/>
      <c r="VKH78" s="45"/>
      <c r="VKI78" s="45"/>
      <c r="VKJ78" s="45"/>
      <c r="VKK78" s="45"/>
      <c r="VKL78" s="45"/>
      <c r="VKM78" s="45"/>
      <c r="VKN78" s="45"/>
      <c r="VKO78" s="45"/>
      <c r="VKP78" s="45"/>
      <c r="VKQ78" s="45"/>
      <c r="VKR78" s="45"/>
      <c r="VKS78" s="45"/>
      <c r="VKT78" s="45"/>
      <c r="VKU78" s="45"/>
      <c r="VKV78" s="45"/>
      <c r="VKW78" s="45"/>
      <c r="VKX78" s="45"/>
      <c r="VKY78" s="45"/>
      <c r="VKZ78" s="45"/>
      <c r="VLA78" s="45"/>
      <c r="VLB78" s="45"/>
      <c r="VLC78" s="45"/>
      <c r="VLD78" s="45"/>
      <c r="VLE78" s="45"/>
      <c r="VLF78" s="45"/>
      <c r="VLG78" s="45"/>
      <c r="VLH78" s="45"/>
      <c r="VLI78" s="45"/>
      <c r="VLJ78" s="45"/>
      <c r="VLK78" s="45"/>
      <c r="VLL78" s="45"/>
      <c r="VLM78" s="45"/>
      <c r="VLN78" s="45"/>
      <c r="VLO78" s="45"/>
      <c r="VLP78" s="45"/>
      <c r="VLQ78" s="45"/>
      <c r="VLR78" s="45"/>
      <c r="VLS78" s="45"/>
      <c r="VLT78" s="45"/>
      <c r="VLU78" s="45"/>
      <c r="VLV78" s="45"/>
      <c r="VLW78" s="45"/>
      <c r="VLX78" s="45"/>
      <c r="VLY78" s="45"/>
      <c r="VLZ78" s="45"/>
      <c r="VMA78" s="45"/>
      <c r="VMB78" s="45"/>
      <c r="VMC78" s="45"/>
      <c r="VMD78" s="45"/>
      <c r="VME78" s="45"/>
      <c r="VMF78" s="45"/>
      <c r="VMG78" s="45"/>
      <c r="VMH78" s="45"/>
      <c r="VMI78" s="45"/>
      <c r="VMJ78" s="45"/>
      <c r="VMK78" s="45"/>
      <c r="VML78" s="45"/>
      <c r="VMM78" s="45"/>
      <c r="VMN78" s="45"/>
      <c r="VMO78" s="45"/>
      <c r="VMP78" s="45"/>
      <c r="VMQ78" s="45"/>
      <c r="VMR78" s="45"/>
      <c r="VMS78" s="45"/>
      <c r="VMT78" s="45"/>
      <c r="VMU78" s="45"/>
      <c r="VMV78" s="45"/>
      <c r="VMW78" s="45"/>
      <c r="VMX78" s="45"/>
      <c r="VMY78" s="45"/>
      <c r="VMZ78" s="45"/>
      <c r="VNA78" s="45"/>
      <c r="VNB78" s="45"/>
      <c r="VNC78" s="45"/>
      <c r="VND78" s="45"/>
      <c r="VNE78" s="45"/>
      <c r="VNF78" s="45"/>
      <c r="VNG78" s="45"/>
      <c r="VNH78" s="45"/>
      <c r="VNI78" s="45"/>
      <c r="VNJ78" s="45"/>
      <c r="VNK78" s="45"/>
      <c r="VNL78" s="45"/>
      <c r="VNM78" s="45"/>
      <c r="VNN78" s="45"/>
      <c r="VNO78" s="45"/>
      <c r="VNP78" s="45"/>
      <c r="VNQ78" s="45"/>
      <c r="VNR78" s="45"/>
      <c r="VNS78" s="45"/>
      <c r="VNT78" s="45"/>
      <c r="VNU78" s="45"/>
      <c r="VNV78" s="45"/>
      <c r="VNW78" s="45"/>
      <c r="VNX78" s="45"/>
      <c r="VNY78" s="45"/>
      <c r="VNZ78" s="45"/>
      <c r="VOA78" s="45"/>
      <c r="VOB78" s="45"/>
      <c r="VOC78" s="45"/>
      <c r="VOD78" s="45"/>
      <c r="VOE78" s="45"/>
      <c r="VOF78" s="45"/>
      <c r="VOG78" s="45"/>
      <c r="VOH78" s="45"/>
      <c r="VOI78" s="45"/>
      <c r="VOJ78" s="45"/>
      <c r="VOK78" s="45"/>
      <c r="VOL78" s="45"/>
      <c r="VOM78" s="45"/>
      <c r="VON78" s="45"/>
      <c r="VOO78" s="45"/>
      <c r="VOP78" s="45"/>
      <c r="VOQ78" s="45"/>
      <c r="VOR78" s="45"/>
      <c r="VOS78" s="45"/>
      <c r="VOT78" s="45"/>
      <c r="VOU78" s="45"/>
      <c r="VOV78" s="45"/>
      <c r="VOW78" s="45"/>
      <c r="VOX78" s="45"/>
      <c r="VOY78" s="45"/>
      <c r="VOZ78" s="45"/>
      <c r="VPA78" s="45"/>
      <c r="VPB78" s="45"/>
      <c r="VPC78" s="45"/>
      <c r="VPD78" s="45"/>
      <c r="VPE78" s="45"/>
      <c r="VPF78" s="45"/>
      <c r="VPG78" s="45"/>
      <c r="VPH78" s="45"/>
      <c r="VPI78" s="45"/>
      <c r="VPJ78" s="45"/>
      <c r="VPK78" s="45"/>
      <c r="VPL78" s="45"/>
      <c r="VPM78" s="45"/>
      <c r="VPN78" s="45"/>
      <c r="VPO78" s="45"/>
      <c r="VPP78" s="45"/>
      <c r="VPQ78" s="45"/>
      <c r="VPR78" s="45"/>
      <c r="VPS78" s="45"/>
      <c r="VPT78" s="45"/>
      <c r="VPU78" s="45"/>
      <c r="VPV78" s="45"/>
      <c r="VPW78" s="45"/>
      <c r="VPX78" s="45"/>
      <c r="VPY78" s="45"/>
      <c r="VPZ78" s="45"/>
      <c r="VQA78" s="45"/>
      <c r="VQB78" s="45"/>
      <c r="VQC78" s="45"/>
      <c r="VQD78" s="45"/>
      <c r="VQE78" s="45"/>
      <c r="VQF78" s="45"/>
      <c r="VQG78" s="45"/>
      <c r="VQH78" s="45"/>
      <c r="VQI78" s="45"/>
      <c r="VQJ78" s="45"/>
      <c r="VQK78" s="45"/>
      <c r="VQL78" s="45"/>
      <c r="VQM78" s="45"/>
      <c r="VQN78" s="45"/>
      <c r="VQO78" s="45"/>
      <c r="VQP78" s="45"/>
      <c r="VQQ78" s="45"/>
      <c r="VQR78" s="45"/>
      <c r="VQS78" s="45"/>
      <c r="VQT78" s="45"/>
      <c r="VQU78" s="45"/>
      <c r="VQV78" s="45"/>
      <c r="VQW78" s="45"/>
      <c r="VQX78" s="45"/>
      <c r="VQY78" s="45"/>
      <c r="VQZ78" s="45"/>
      <c r="VRA78" s="45"/>
      <c r="VRB78" s="45"/>
      <c r="VRC78" s="45"/>
      <c r="VRD78" s="45"/>
      <c r="VRE78" s="45"/>
      <c r="VRF78" s="45"/>
      <c r="VRG78" s="45"/>
      <c r="VRH78" s="45"/>
      <c r="VRI78" s="45"/>
      <c r="VRJ78" s="45"/>
      <c r="VRK78" s="45"/>
      <c r="VRL78" s="45"/>
      <c r="VRM78" s="45"/>
      <c r="VRN78" s="45"/>
      <c r="VRO78" s="45"/>
      <c r="VRP78" s="45"/>
      <c r="VRQ78" s="45"/>
      <c r="VRR78" s="45"/>
      <c r="VRS78" s="45"/>
      <c r="VRT78" s="45"/>
      <c r="VRU78" s="45"/>
      <c r="VRV78" s="45"/>
      <c r="VRW78" s="45"/>
      <c r="VRX78" s="45"/>
      <c r="VRY78" s="45"/>
      <c r="VRZ78" s="45"/>
      <c r="VSA78" s="45"/>
      <c r="VSB78" s="45"/>
      <c r="VSC78" s="45"/>
      <c r="VSD78" s="45"/>
      <c r="VSE78" s="45"/>
      <c r="VSF78" s="45"/>
      <c r="VSG78" s="45"/>
      <c r="VSH78" s="45"/>
      <c r="VSI78" s="45"/>
      <c r="VSJ78" s="45"/>
      <c r="VSK78" s="45"/>
      <c r="VSL78" s="45"/>
      <c r="VSM78" s="45"/>
      <c r="VSN78" s="45"/>
      <c r="VSO78" s="45"/>
      <c r="VSP78" s="45"/>
      <c r="VSQ78" s="45"/>
      <c r="VSR78" s="45"/>
      <c r="VSS78" s="45"/>
      <c r="VST78" s="45"/>
      <c r="VSU78" s="45"/>
      <c r="VSV78" s="45"/>
      <c r="VSW78" s="45"/>
      <c r="VSX78" s="45"/>
      <c r="VSY78" s="45"/>
      <c r="VSZ78" s="45"/>
      <c r="VTA78" s="45"/>
      <c r="VTB78" s="45"/>
      <c r="VTC78" s="45"/>
      <c r="VTD78" s="45"/>
      <c r="VTE78" s="45"/>
      <c r="VTF78" s="45"/>
      <c r="VTG78" s="45"/>
      <c r="VTH78" s="45"/>
      <c r="VTI78" s="45"/>
      <c r="VTJ78" s="45"/>
      <c r="VTK78" s="45"/>
      <c r="VTL78" s="45"/>
      <c r="VTM78" s="45"/>
      <c r="VTN78" s="45"/>
      <c r="VTO78" s="45"/>
      <c r="VTP78" s="45"/>
      <c r="VTQ78" s="45"/>
      <c r="VTR78" s="45"/>
      <c r="VTS78" s="45"/>
      <c r="VTT78" s="45"/>
      <c r="VTU78" s="45"/>
      <c r="VTV78" s="45"/>
      <c r="VTW78" s="45"/>
      <c r="VTX78" s="45"/>
      <c r="VTY78" s="45"/>
      <c r="VTZ78" s="45"/>
      <c r="VUA78" s="45"/>
      <c r="VUB78" s="45"/>
      <c r="VUC78" s="45"/>
      <c r="VUD78" s="45"/>
      <c r="VUE78" s="45"/>
      <c r="VUF78" s="45"/>
      <c r="VUG78" s="45"/>
      <c r="VUH78" s="45"/>
      <c r="VUI78" s="45"/>
      <c r="VUJ78" s="45"/>
      <c r="VUK78" s="45"/>
      <c r="VUL78" s="45"/>
      <c r="VUM78" s="45"/>
      <c r="VUN78" s="45"/>
      <c r="VUO78" s="45"/>
      <c r="VUP78" s="45"/>
      <c r="VUQ78" s="45"/>
      <c r="VUR78" s="45"/>
      <c r="VUS78" s="45"/>
      <c r="VUT78" s="45"/>
      <c r="VUU78" s="45"/>
      <c r="VUV78" s="45"/>
      <c r="VUW78" s="45"/>
      <c r="VUX78" s="45"/>
      <c r="VUY78" s="45"/>
      <c r="VUZ78" s="45"/>
      <c r="VVA78" s="45"/>
      <c r="VVB78" s="45"/>
      <c r="VVC78" s="45"/>
      <c r="VVD78" s="45"/>
      <c r="VVE78" s="45"/>
      <c r="VVF78" s="45"/>
      <c r="VVG78" s="45"/>
      <c r="VVH78" s="45"/>
      <c r="VVI78" s="45"/>
      <c r="VVJ78" s="45"/>
      <c r="VVK78" s="45"/>
      <c r="VVL78" s="45"/>
      <c r="VVM78" s="45"/>
      <c r="VVN78" s="45"/>
      <c r="VVO78" s="45"/>
      <c r="VVP78" s="45"/>
      <c r="VVQ78" s="45"/>
      <c r="VVR78" s="45"/>
      <c r="VVS78" s="45"/>
      <c r="VVT78" s="45"/>
      <c r="VVU78" s="45"/>
      <c r="VVV78" s="45"/>
      <c r="VVW78" s="45"/>
      <c r="VVX78" s="45"/>
      <c r="VVY78" s="45"/>
      <c r="VVZ78" s="45"/>
      <c r="VWA78" s="45"/>
      <c r="VWB78" s="45"/>
      <c r="VWC78" s="45"/>
      <c r="VWD78" s="45"/>
      <c r="VWE78" s="45"/>
      <c r="VWF78" s="45"/>
      <c r="VWG78" s="45"/>
      <c r="VWH78" s="45"/>
      <c r="VWI78" s="45"/>
      <c r="VWJ78" s="45"/>
      <c r="VWK78" s="45"/>
      <c r="VWL78" s="45"/>
      <c r="VWM78" s="45"/>
      <c r="VWN78" s="45"/>
      <c r="VWO78" s="45"/>
      <c r="VWP78" s="45"/>
      <c r="VWQ78" s="45"/>
      <c r="VWR78" s="45"/>
      <c r="VWS78" s="45"/>
      <c r="VWT78" s="45"/>
      <c r="VWU78" s="45"/>
      <c r="VWV78" s="45"/>
      <c r="VWW78" s="45"/>
      <c r="VWX78" s="45"/>
      <c r="VWY78" s="45"/>
      <c r="VWZ78" s="45"/>
      <c r="VXA78" s="45"/>
      <c r="VXB78" s="45"/>
      <c r="VXC78" s="45"/>
      <c r="VXD78" s="45"/>
      <c r="VXE78" s="45"/>
      <c r="VXF78" s="45"/>
      <c r="VXG78" s="45"/>
      <c r="VXH78" s="45"/>
      <c r="VXI78" s="45"/>
      <c r="VXJ78" s="45"/>
      <c r="VXK78" s="45"/>
      <c r="VXL78" s="45"/>
      <c r="VXM78" s="45"/>
      <c r="VXN78" s="45"/>
      <c r="VXO78" s="45"/>
      <c r="VXP78" s="45"/>
      <c r="VXQ78" s="45"/>
      <c r="VXR78" s="45"/>
      <c r="VXS78" s="45"/>
      <c r="VXT78" s="45"/>
      <c r="VXU78" s="45"/>
      <c r="VXV78" s="45"/>
      <c r="VXW78" s="45"/>
      <c r="VXX78" s="45"/>
      <c r="VXY78" s="45"/>
      <c r="VXZ78" s="45"/>
      <c r="VYA78" s="45"/>
      <c r="VYB78" s="45"/>
      <c r="VYC78" s="45"/>
      <c r="VYD78" s="45"/>
      <c r="VYE78" s="45"/>
      <c r="VYF78" s="45"/>
      <c r="VYG78" s="45"/>
      <c r="VYH78" s="45"/>
      <c r="VYI78" s="45"/>
      <c r="VYJ78" s="45"/>
      <c r="VYK78" s="45"/>
      <c r="VYL78" s="45"/>
      <c r="VYM78" s="45"/>
      <c r="VYN78" s="45"/>
      <c r="VYO78" s="45"/>
      <c r="VYP78" s="45"/>
      <c r="VYQ78" s="45"/>
      <c r="VYR78" s="45"/>
      <c r="VYS78" s="45"/>
      <c r="VYT78" s="45"/>
      <c r="VYU78" s="45"/>
      <c r="VYV78" s="45"/>
      <c r="VYW78" s="45"/>
      <c r="VYX78" s="45"/>
      <c r="VYY78" s="45"/>
      <c r="VYZ78" s="45"/>
      <c r="VZA78" s="45"/>
      <c r="VZB78" s="45"/>
      <c r="VZC78" s="45"/>
      <c r="VZD78" s="45"/>
      <c r="VZE78" s="45"/>
      <c r="VZF78" s="45"/>
      <c r="VZG78" s="45"/>
      <c r="VZH78" s="45"/>
      <c r="VZI78" s="45"/>
      <c r="VZJ78" s="45"/>
      <c r="VZK78" s="45"/>
      <c r="VZL78" s="45"/>
      <c r="VZM78" s="45"/>
      <c r="VZN78" s="45"/>
      <c r="VZO78" s="45"/>
      <c r="VZP78" s="45"/>
      <c r="VZQ78" s="45"/>
      <c r="VZR78" s="45"/>
      <c r="VZS78" s="45"/>
      <c r="VZT78" s="45"/>
      <c r="VZU78" s="45"/>
      <c r="VZV78" s="45"/>
      <c r="VZW78" s="45"/>
      <c r="VZX78" s="45"/>
      <c r="VZY78" s="45"/>
      <c r="VZZ78" s="45"/>
      <c r="WAA78" s="45"/>
      <c r="WAB78" s="45"/>
      <c r="WAC78" s="45"/>
      <c r="WAD78" s="45"/>
      <c r="WAE78" s="45"/>
      <c r="WAF78" s="45"/>
      <c r="WAG78" s="45"/>
      <c r="WAH78" s="45"/>
      <c r="WAI78" s="45"/>
      <c r="WAJ78" s="45"/>
      <c r="WAK78" s="45"/>
      <c r="WAL78" s="45"/>
      <c r="WAM78" s="45"/>
      <c r="WAN78" s="45"/>
      <c r="WAO78" s="45"/>
      <c r="WAP78" s="45"/>
      <c r="WAQ78" s="45"/>
      <c r="WAR78" s="45"/>
      <c r="WAS78" s="45"/>
      <c r="WAT78" s="45"/>
      <c r="WAU78" s="45"/>
      <c r="WAV78" s="45"/>
      <c r="WAW78" s="45"/>
      <c r="WAX78" s="45"/>
      <c r="WAY78" s="45"/>
      <c r="WAZ78" s="45"/>
      <c r="WBA78" s="45"/>
      <c r="WBB78" s="45"/>
      <c r="WBC78" s="45"/>
      <c r="WBD78" s="45"/>
      <c r="WBE78" s="45"/>
      <c r="WBF78" s="45"/>
      <c r="WBG78" s="45"/>
      <c r="WBH78" s="45"/>
      <c r="WBI78" s="45"/>
      <c r="WBJ78" s="45"/>
      <c r="WBK78" s="45"/>
      <c r="WBL78" s="45"/>
      <c r="WBM78" s="45"/>
      <c r="WBN78" s="45"/>
      <c r="WBO78" s="45"/>
      <c r="WBP78" s="45"/>
      <c r="WBQ78" s="45"/>
      <c r="WBR78" s="45"/>
      <c r="WBS78" s="45"/>
      <c r="WBT78" s="45"/>
      <c r="WBU78" s="45"/>
      <c r="WBV78" s="45"/>
      <c r="WBW78" s="45"/>
      <c r="WBX78" s="45"/>
      <c r="WBY78" s="45"/>
      <c r="WBZ78" s="45"/>
      <c r="WCA78" s="45"/>
      <c r="WCB78" s="45"/>
      <c r="WCC78" s="45"/>
      <c r="WCD78" s="45"/>
      <c r="WCE78" s="45"/>
      <c r="WCF78" s="45"/>
      <c r="WCG78" s="45"/>
      <c r="WCH78" s="45"/>
      <c r="WCI78" s="45"/>
      <c r="WCJ78" s="45"/>
      <c r="WCK78" s="45"/>
      <c r="WCL78" s="45"/>
      <c r="WCM78" s="45"/>
      <c r="WCN78" s="45"/>
      <c r="WCO78" s="45"/>
      <c r="WCP78" s="45"/>
      <c r="WCQ78" s="45"/>
      <c r="WCR78" s="45"/>
      <c r="WCS78" s="45"/>
      <c r="WCT78" s="45"/>
      <c r="WCU78" s="45"/>
      <c r="WCV78" s="45"/>
      <c r="WCW78" s="45"/>
      <c r="WCX78" s="45"/>
      <c r="WCY78" s="45"/>
      <c r="WCZ78" s="45"/>
      <c r="WDA78" s="45"/>
      <c r="WDB78" s="45"/>
      <c r="WDC78" s="45"/>
      <c r="WDD78" s="45"/>
      <c r="WDE78" s="45"/>
      <c r="WDF78" s="45"/>
      <c r="WDG78" s="45"/>
      <c r="WDH78" s="45"/>
      <c r="WDI78" s="45"/>
      <c r="WDJ78" s="45"/>
      <c r="WDK78" s="45"/>
      <c r="WDL78" s="45"/>
      <c r="WDM78" s="45"/>
      <c r="WDN78" s="45"/>
      <c r="WDO78" s="45"/>
      <c r="WDP78" s="45"/>
      <c r="WDQ78" s="45"/>
      <c r="WDR78" s="45"/>
      <c r="WDS78" s="45"/>
      <c r="WDT78" s="45"/>
      <c r="WDU78" s="45"/>
      <c r="WDV78" s="45"/>
      <c r="WDW78" s="45"/>
      <c r="WDX78" s="45"/>
      <c r="WDY78" s="45"/>
      <c r="WDZ78" s="45"/>
      <c r="WEA78" s="45"/>
      <c r="WEB78" s="45"/>
      <c r="WEC78" s="45"/>
      <c r="WED78" s="45"/>
      <c r="WEE78" s="45"/>
      <c r="WEF78" s="45"/>
      <c r="WEG78" s="45"/>
      <c r="WEH78" s="45"/>
      <c r="WEI78" s="45"/>
      <c r="WEJ78" s="45"/>
      <c r="WEK78" s="45"/>
      <c r="WEL78" s="45"/>
      <c r="WEM78" s="45"/>
      <c r="WEN78" s="45"/>
      <c r="WEO78" s="45"/>
      <c r="WEP78" s="45"/>
      <c r="WEQ78" s="45"/>
      <c r="WER78" s="45"/>
      <c r="WES78" s="45"/>
      <c r="WET78" s="45"/>
      <c r="WEU78" s="45"/>
      <c r="WEV78" s="45"/>
      <c r="WEW78" s="45"/>
      <c r="WEX78" s="45"/>
      <c r="WEY78" s="45"/>
      <c r="WEZ78" s="45"/>
      <c r="WFA78" s="45"/>
      <c r="WFB78" s="45"/>
      <c r="WFC78" s="45"/>
      <c r="WFD78" s="45"/>
      <c r="WFE78" s="45"/>
      <c r="WFF78" s="45"/>
      <c r="WFG78" s="45"/>
      <c r="WFH78" s="45"/>
      <c r="WFI78" s="45"/>
      <c r="WFJ78" s="45"/>
      <c r="WFK78" s="45"/>
      <c r="WFL78" s="45"/>
      <c r="WFM78" s="45"/>
      <c r="WFN78" s="45"/>
      <c r="WFO78" s="45"/>
      <c r="WFP78" s="45"/>
      <c r="WFQ78" s="45"/>
      <c r="WFR78" s="45"/>
      <c r="WFS78" s="45"/>
      <c r="WFT78" s="45"/>
      <c r="WFU78" s="45"/>
      <c r="WFV78" s="45"/>
      <c r="WFW78" s="45"/>
      <c r="WFX78" s="45"/>
      <c r="WFY78" s="45"/>
      <c r="WFZ78" s="45"/>
      <c r="WGA78" s="45"/>
      <c r="WGB78" s="45"/>
      <c r="WGC78" s="45"/>
      <c r="WGD78" s="45"/>
      <c r="WGE78" s="45"/>
      <c r="WGF78" s="45"/>
      <c r="WGG78" s="45"/>
      <c r="WGH78" s="45"/>
      <c r="WGI78" s="45"/>
      <c r="WGJ78" s="45"/>
      <c r="WGK78" s="45"/>
      <c r="WGL78" s="45"/>
      <c r="WGM78" s="45"/>
      <c r="WGN78" s="45"/>
      <c r="WGO78" s="45"/>
      <c r="WGP78" s="45"/>
      <c r="WGQ78" s="45"/>
      <c r="WGR78" s="45"/>
      <c r="WGS78" s="45"/>
      <c r="WGT78" s="45"/>
      <c r="WGU78" s="45"/>
      <c r="WGV78" s="45"/>
      <c r="WGW78" s="45"/>
      <c r="WGX78" s="45"/>
      <c r="WGY78" s="45"/>
      <c r="WGZ78" s="45"/>
      <c r="WHA78" s="45"/>
      <c r="WHB78" s="45"/>
      <c r="WHC78" s="45"/>
      <c r="WHD78" s="45"/>
      <c r="WHE78" s="45"/>
      <c r="WHF78" s="45"/>
      <c r="WHG78" s="45"/>
      <c r="WHH78" s="45"/>
      <c r="WHI78" s="45"/>
      <c r="WHJ78" s="45"/>
      <c r="WHK78" s="45"/>
      <c r="WHL78" s="45"/>
      <c r="WHM78" s="45"/>
      <c r="WHN78" s="45"/>
      <c r="WHO78" s="45"/>
      <c r="WHP78" s="45"/>
      <c r="WHQ78" s="45"/>
      <c r="WHR78" s="45"/>
      <c r="WHS78" s="45"/>
      <c r="WHT78" s="45"/>
      <c r="WHU78" s="45"/>
      <c r="WHV78" s="45"/>
      <c r="WHW78" s="45"/>
      <c r="WHX78" s="45"/>
      <c r="WHY78" s="45"/>
      <c r="WHZ78" s="45"/>
      <c r="WIA78" s="45"/>
      <c r="WIB78" s="45"/>
      <c r="WIC78" s="45"/>
      <c r="WID78" s="45"/>
      <c r="WIE78" s="45"/>
      <c r="WIF78" s="45"/>
      <c r="WIG78" s="45"/>
      <c r="WIH78" s="45"/>
      <c r="WII78" s="45"/>
      <c r="WIJ78" s="45"/>
      <c r="WIK78" s="45"/>
      <c r="WIL78" s="45"/>
      <c r="WIM78" s="45"/>
      <c r="WIN78" s="45"/>
      <c r="WIO78" s="45"/>
      <c r="WIP78" s="45"/>
      <c r="WIQ78" s="45"/>
      <c r="WIR78" s="45"/>
      <c r="WIS78" s="45"/>
      <c r="WIT78" s="45"/>
      <c r="WIU78" s="45"/>
      <c r="WIV78" s="45"/>
      <c r="WIW78" s="45"/>
      <c r="WIX78" s="45"/>
      <c r="WIY78" s="45"/>
      <c r="WIZ78" s="45"/>
      <c r="WJA78" s="45"/>
      <c r="WJB78" s="45"/>
      <c r="WJC78" s="45"/>
      <c r="WJD78" s="45"/>
      <c r="WJE78" s="45"/>
      <c r="WJF78" s="45"/>
      <c r="WJG78" s="45"/>
      <c r="WJH78" s="45"/>
      <c r="WJI78" s="45"/>
      <c r="WJJ78" s="45"/>
      <c r="WJK78" s="45"/>
      <c r="WJL78" s="45"/>
      <c r="WJM78" s="45"/>
      <c r="WJN78" s="45"/>
      <c r="WJO78" s="45"/>
      <c r="WJP78" s="45"/>
      <c r="WJQ78" s="45"/>
      <c r="WJR78" s="45"/>
      <c r="WJS78" s="45"/>
      <c r="WJT78" s="45"/>
      <c r="WJU78" s="45"/>
      <c r="WJV78" s="45"/>
      <c r="WJW78" s="45"/>
      <c r="WJX78" s="45"/>
      <c r="WJY78" s="45"/>
      <c r="WJZ78" s="45"/>
      <c r="WKA78" s="45"/>
      <c r="WKB78" s="45"/>
      <c r="WKC78" s="45"/>
      <c r="WKD78" s="45"/>
      <c r="WKE78" s="45"/>
      <c r="WKF78" s="45"/>
      <c r="WKG78" s="45"/>
      <c r="WKH78" s="45"/>
      <c r="WKI78" s="45"/>
      <c r="WKJ78" s="45"/>
      <c r="WKK78" s="45"/>
      <c r="WKL78" s="45"/>
      <c r="WKM78" s="45"/>
      <c r="WKN78" s="45"/>
      <c r="WKO78" s="45"/>
      <c r="WKP78" s="45"/>
      <c r="WKQ78" s="45"/>
      <c r="WKR78" s="45"/>
      <c r="WKS78" s="45"/>
      <c r="WKT78" s="45"/>
      <c r="WKU78" s="45"/>
      <c r="WKV78" s="45"/>
      <c r="WKW78" s="45"/>
      <c r="WKX78" s="45"/>
      <c r="WKY78" s="45"/>
      <c r="WKZ78" s="45"/>
      <c r="WLA78" s="45"/>
      <c r="WLB78" s="45"/>
      <c r="WLC78" s="45"/>
      <c r="WLD78" s="45"/>
      <c r="WLE78" s="45"/>
      <c r="WLF78" s="45"/>
      <c r="WLG78" s="45"/>
      <c r="WLH78" s="45"/>
      <c r="WLI78" s="45"/>
      <c r="WLJ78" s="45"/>
      <c r="WLK78" s="45"/>
      <c r="WLL78" s="45"/>
      <c r="WLM78" s="45"/>
      <c r="WLN78" s="45"/>
      <c r="WLO78" s="45"/>
      <c r="WLP78" s="45"/>
      <c r="WLQ78" s="45"/>
      <c r="WLR78" s="45"/>
      <c r="WLS78" s="45"/>
      <c r="WLT78" s="45"/>
      <c r="WLU78" s="45"/>
      <c r="WLV78" s="45"/>
      <c r="WLW78" s="45"/>
      <c r="WLX78" s="45"/>
      <c r="WLY78" s="45"/>
      <c r="WLZ78" s="45"/>
      <c r="WMA78" s="45"/>
      <c r="WMB78" s="45"/>
      <c r="WMC78" s="45"/>
      <c r="WMD78" s="45"/>
      <c r="WME78" s="45"/>
      <c r="WMF78" s="45"/>
      <c r="WMG78" s="45"/>
      <c r="WMH78" s="45"/>
      <c r="WMI78" s="45"/>
      <c r="WMJ78" s="45"/>
      <c r="WMK78" s="45"/>
      <c r="WML78" s="45"/>
      <c r="WMM78" s="45"/>
      <c r="WMN78" s="45"/>
      <c r="WMO78" s="45"/>
      <c r="WMP78" s="45"/>
      <c r="WMQ78" s="45"/>
      <c r="WMR78" s="45"/>
      <c r="WMS78" s="45"/>
      <c r="WMT78" s="45"/>
      <c r="WMU78" s="45"/>
      <c r="WMV78" s="45"/>
      <c r="WMW78" s="45"/>
      <c r="WMX78" s="45"/>
      <c r="WMY78" s="45"/>
      <c r="WMZ78" s="45"/>
      <c r="WNA78" s="45"/>
      <c r="WNB78" s="45"/>
      <c r="WNC78" s="45"/>
      <c r="WND78" s="45"/>
      <c r="WNE78" s="45"/>
      <c r="WNF78" s="45"/>
      <c r="WNG78" s="45"/>
      <c r="WNH78" s="45"/>
      <c r="WNI78" s="45"/>
      <c r="WNJ78" s="45"/>
      <c r="WNK78" s="45"/>
      <c r="WNL78" s="45"/>
      <c r="WNM78" s="45"/>
      <c r="WNN78" s="45"/>
      <c r="WNO78" s="45"/>
      <c r="WNP78" s="45"/>
      <c r="WNQ78" s="45"/>
      <c r="WNR78" s="45"/>
      <c r="WNS78" s="45"/>
      <c r="WNT78" s="45"/>
      <c r="WNU78" s="45"/>
      <c r="WNV78" s="45"/>
      <c r="WNW78" s="45"/>
      <c r="WNX78" s="45"/>
      <c r="WNY78" s="45"/>
      <c r="WNZ78" s="45"/>
      <c r="WOA78" s="45"/>
      <c r="WOB78" s="45"/>
      <c r="WOC78" s="45"/>
      <c r="WOD78" s="45"/>
      <c r="WOE78" s="45"/>
      <c r="WOF78" s="45"/>
      <c r="WOG78" s="45"/>
      <c r="WOH78" s="45"/>
      <c r="WOI78" s="45"/>
      <c r="WOJ78" s="45"/>
      <c r="WOK78" s="45"/>
      <c r="WOL78" s="45"/>
      <c r="WOM78" s="45"/>
      <c r="WON78" s="45"/>
      <c r="WOO78" s="45"/>
      <c r="WOP78" s="45"/>
      <c r="WOQ78" s="45"/>
      <c r="WOR78" s="45"/>
      <c r="WOS78" s="45"/>
      <c r="WOT78" s="45"/>
      <c r="WOU78" s="45"/>
      <c r="WOV78" s="45"/>
      <c r="WOW78" s="45"/>
      <c r="WOX78" s="45"/>
      <c r="WOY78" s="45"/>
      <c r="WOZ78" s="45"/>
      <c r="WPA78" s="45"/>
      <c r="WPB78" s="45"/>
      <c r="WPC78" s="45"/>
      <c r="WPD78" s="45"/>
      <c r="WPE78" s="45"/>
      <c r="WPF78" s="45"/>
      <c r="WPG78" s="45"/>
      <c r="WPH78" s="45"/>
      <c r="WPI78" s="45"/>
      <c r="WPJ78" s="45"/>
      <c r="WPK78" s="45"/>
      <c r="WPL78" s="45"/>
      <c r="WPM78" s="45"/>
      <c r="WPN78" s="45"/>
      <c r="WPO78" s="45"/>
      <c r="WPP78" s="45"/>
      <c r="WPQ78" s="45"/>
      <c r="WPR78" s="45"/>
      <c r="WPS78" s="45"/>
      <c r="WPT78" s="45"/>
      <c r="WPU78" s="45"/>
      <c r="WPV78" s="45"/>
      <c r="WPW78" s="45"/>
      <c r="WPX78" s="45"/>
      <c r="WPY78" s="45"/>
      <c r="WPZ78" s="45"/>
      <c r="WQA78" s="45"/>
      <c r="WQB78" s="45"/>
      <c r="WQC78" s="45"/>
      <c r="WQD78" s="45"/>
      <c r="WQE78" s="45"/>
      <c r="WQF78" s="45"/>
      <c r="WQG78" s="45"/>
      <c r="WQH78" s="45"/>
      <c r="WQI78" s="45"/>
      <c r="WQJ78" s="45"/>
      <c r="WQK78" s="45"/>
      <c r="WQL78" s="45"/>
      <c r="WQM78" s="45"/>
      <c r="WQN78" s="45"/>
      <c r="WQO78" s="45"/>
      <c r="WQP78" s="45"/>
      <c r="WQQ78" s="45"/>
      <c r="WQR78" s="45"/>
      <c r="WQS78" s="45"/>
      <c r="WQT78" s="45"/>
      <c r="WQU78" s="45"/>
      <c r="WQV78" s="45"/>
      <c r="WQW78" s="45"/>
      <c r="WQX78" s="45"/>
      <c r="WQY78" s="45"/>
      <c r="WQZ78" s="45"/>
      <c r="WRA78" s="45"/>
      <c r="WRB78" s="45"/>
      <c r="WRC78" s="45"/>
      <c r="WRD78" s="45"/>
      <c r="WRE78" s="45"/>
      <c r="WRF78" s="45"/>
      <c r="WRG78" s="45"/>
      <c r="WRH78" s="45"/>
      <c r="WRI78" s="45"/>
      <c r="WRJ78" s="45"/>
      <c r="WRK78" s="45"/>
      <c r="WRL78" s="45"/>
      <c r="WRM78" s="45"/>
      <c r="WRN78" s="45"/>
      <c r="WRO78" s="45"/>
      <c r="WRP78" s="45"/>
      <c r="WRQ78" s="45"/>
      <c r="WRR78" s="45"/>
      <c r="WRS78" s="45"/>
      <c r="WRT78" s="45"/>
      <c r="WRU78" s="45"/>
      <c r="WRV78" s="45"/>
      <c r="WRW78" s="45"/>
      <c r="WRX78" s="45"/>
      <c r="WRY78" s="45"/>
      <c r="WRZ78" s="45"/>
      <c r="WSA78" s="45"/>
      <c r="WSB78" s="45"/>
      <c r="WSC78" s="45"/>
      <c r="WSD78" s="45"/>
      <c r="WSE78" s="45"/>
      <c r="WSF78" s="45"/>
      <c r="WSG78" s="45"/>
      <c r="WSH78" s="45"/>
      <c r="WSI78" s="45"/>
      <c r="WSJ78" s="45"/>
      <c r="WSK78" s="45"/>
      <c r="WSL78" s="45"/>
      <c r="WSM78" s="45"/>
      <c r="WSN78" s="45"/>
      <c r="WSO78" s="45"/>
      <c r="WSP78" s="45"/>
      <c r="WSQ78" s="45"/>
      <c r="WSR78" s="45"/>
      <c r="WSS78" s="45"/>
      <c r="WST78" s="45"/>
      <c r="WSU78" s="45"/>
      <c r="WSV78" s="45"/>
      <c r="WSW78" s="45"/>
      <c r="WSX78" s="45"/>
      <c r="WSY78" s="45"/>
      <c r="WSZ78" s="45"/>
      <c r="WTA78" s="45"/>
      <c r="WTB78" s="45"/>
      <c r="WTC78" s="45"/>
      <c r="WTD78" s="45"/>
      <c r="WTE78" s="45"/>
      <c r="WTF78" s="45"/>
      <c r="WTG78" s="45"/>
      <c r="WTH78" s="45"/>
      <c r="WTI78" s="45"/>
      <c r="WTJ78" s="45"/>
      <c r="WTK78" s="45"/>
      <c r="WTL78" s="45"/>
      <c r="WTM78" s="45"/>
      <c r="WTN78" s="45"/>
      <c r="WTO78" s="45"/>
      <c r="WTP78" s="45"/>
      <c r="WTQ78" s="45"/>
      <c r="WTR78" s="45"/>
      <c r="WTS78" s="45"/>
      <c r="WTT78" s="45"/>
      <c r="WTU78" s="45"/>
      <c r="WTV78" s="45"/>
      <c r="WTW78" s="45"/>
      <c r="WTX78" s="45"/>
      <c r="WTY78" s="45"/>
      <c r="WTZ78" s="45"/>
      <c r="WUA78" s="45"/>
      <c r="WUB78" s="45"/>
      <c r="WUC78" s="45"/>
      <c r="WUD78" s="45"/>
      <c r="WUE78" s="45"/>
      <c r="WUF78" s="45"/>
      <c r="WUG78" s="45"/>
      <c r="WUH78" s="45"/>
      <c r="WUI78" s="45"/>
      <c r="WUJ78" s="45"/>
      <c r="WUK78" s="45"/>
      <c r="WUL78" s="45"/>
      <c r="WUM78" s="45"/>
      <c r="WUN78" s="45"/>
      <c r="WUO78" s="45"/>
      <c r="WUP78" s="45"/>
      <c r="WUQ78" s="45"/>
      <c r="WUR78" s="45"/>
      <c r="WUS78" s="45"/>
      <c r="WUT78" s="45"/>
      <c r="WUU78" s="45"/>
      <c r="WUV78" s="45"/>
      <c r="WUW78" s="45"/>
      <c r="WUX78" s="45"/>
      <c r="WUY78" s="45"/>
      <c r="WUZ78" s="45"/>
      <c r="WVA78" s="45"/>
      <c r="WVB78" s="45"/>
      <c r="WVC78" s="45"/>
      <c r="WVD78" s="45"/>
      <c r="WVE78" s="45"/>
      <c r="WVF78" s="45"/>
      <c r="WVG78" s="45"/>
      <c r="WVH78" s="45"/>
      <c r="WVI78" s="45"/>
      <c r="WVJ78" s="45"/>
      <c r="WVK78" s="45"/>
      <c r="WVL78" s="45"/>
      <c r="WVM78" s="45"/>
      <c r="WVN78" s="45"/>
      <c r="WVO78" s="45"/>
      <c r="WVP78" s="45"/>
      <c r="WVQ78" s="45"/>
      <c r="WVR78" s="45"/>
      <c r="WVS78" s="45"/>
      <c r="WVT78" s="45"/>
      <c r="WVU78" s="45"/>
      <c r="WVV78" s="45"/>
      <c r="WVW78" s="45"/>
      <c r="WVX78" s="45"/>
      <c r="WVY78" s="45"/>
      <c r="WVZ78" s="45"/>
      <c r="WWA78" s="45"/>
      <c r="WWB78" s="45"/>
      <c r="WWC78" s="45"/>
      <c r="WWD78" s="45"/>
      <c r="WWE78" s="45"/>
      <c r="WWF78" s="45"/>
      <c r="WWG78" s="45"/>
      <c r="WWH78" s="45"/>
      <c r="WWI78" s="45"/>
      <c r="WWJ78" s="45"/>
      <c r="WWK78" s="45"/>
      <c r="WWL78" s="45"/>
      <c r="WWM78" s="45"/>
      <c r="WWN78" s="45"/>
      <c r="WWO78" s="45"/>
      <c r="WWP78" s="45"/>
      <c r="WWQ78" s="45"/>
      <c r="WWR78" s="45"/>
      <c r="WWS78" s="45"/>
      <c r="WWT78" s="45"/>
      <c r="WWU78" s="45"/>
      <c r="WWV78" s="45"/>
      <c r="WWW78" s="45"/>
      <c r="WWX78" s="45"/>
      <c r="WWY78" s="45"/>
      <c r="WWZ78" s="45"/>
      <c r="WXA78" s="45"/>
      <c r="WXB78" s="45"/>
      <c r="WXC78" s="45"/>
      <c r="WXD78" s="45"/>
      <c r="WXE78" s="45"/>
      <c r="WXF78" s="45"/>
      <c r="WXG78" s="45"/>
      <c r="WXH78" s="45"/>
      <c r="WXI78" s="45"/>
      <c r="WXJ78" s="45"/>
      <c r="WXK78" s="45"/>
      <c r="WXL78" s="45"/>
      <c r="WXM78" s="45"/>
      <c r="WXN78" s="45"/>
      <c r="WXO78" s="45"/>
      <c r="WXP78" s="45"/>
      <c r="WXQ78" s="45"/>
      <c r="WXR78" s="45"/>
      <c r="WXS78" s="45"/>
      <c r="WXT78" s="45"/>
      <c r="WXU78" s="45"/>
      <c r="WXV78" s="45"/>
      <c r="WXW78" s="45"/>
      <c r="WXX78" s="45"/>
      <c r="WXY78" s="45"/>
      <c r="WXZ78" s="45"/>
      <c r="WYA78" s="45"/>
      <c r="WYB78" s="45"/>
      <c r="WYC78" s="45"/>
      <c r="WYD78" s="45"/>
      <c r="WYE78" s="45"/>
      <c r="WYF78" s="45"/>
      <c r="WYG78" s="45"/>
      <c r="WYH78" s="45"/>
      <c r="WYI78" s="45"/>
      <c r="WYJ78" s="45"/>
      <c r="WYK78" s="45"/>
      <c r="WYL78" s="45"/>
      <c r="WYM78" s="45"/>
      <c r="WYN78" s="45"/>
      <c r="WYO78" s="45"/>
      <c r="WYP78" s="45"/>
      <c r="WYQ78" s="45"/>
      <c r="WYR78" s="45"/>
      <c r="WYS78" s="45"/>
      <c r="WYT78" s="45"/>
      <c r="WYU78" s="45"/>
      <c r="WYV78" s="45"/>
      <c r="WYW78" s="45"/>
      <c r="WYX78" s="45"/>
      <c r="WYY78" s="45"/>
      <c r="WYZ78" s="45"/>
      <c r="WZA78" s="45"/>
      <c r="WZB78" s="45"/>
      <c r="WZC78" s="45"/>
      <c r="WZD78" s="45"/>
      <c r="WZE78" s="45"/>
      <c r="WZF78" s="45"/>
      <c r="WZG78" s="45"/>
      <c r="WZH78" s="45"/>
      <c r="WZI78" s="45"/>
      <c r="WZJ78" s="45"/>
      <c r="WZK78" s="45"/>
      <c r="WZL78" s="45"/>
      <c r="WZM78" s="45"/>
      <c r="WZN78" s="45"/>
      <c r="WZO78" s="45"/>
      <c r="WZP78" s="45"/>
      <c r="WZQ78" s="45"/>
      <c r="WZR78" s="45"/>
      <c r="WZS78" s="45"/>
      <c r="WZT78" s="45"/>
      <c r="WZU78" s="45"/>
      <c r="WZV78" s="45"/>
      <c r="WZW78" s="45"/>
      <c r="WZX78" s="45"/>
      <c r="WZY78" s="45"/>
      <c r="WZZ78" s="45"/>
      <c r="XAA78" s="45"/>
      <c r="XAB78" s="45"/>
      <c r="XAC78" s="45"/>
      <c r="XAD78" s="45"/>
      <c r="XAE78" s="45"/>
      <c r="XAF78" s="45"/>
      <c r="XAG78" s="45"/>
      <c r="XAH78" s="45"/>
      <c r="XAI78" s="45"/>
      <c r="XAJ78" s="45"/>
      <c r="XAK78" s="45"/>
      <c r="XAL78" s="45"/>
      <c r="XAM78" s="45"/>
      <c r="XAN78" s="45"/>
      <c r="XAO78" s="45"/>
      <c r="XAP78" s="45"/>
      <c r="XAQ78" s="45"/>
      <c r="XAR78" s="45"/>
      <c r="XAS78" s="45"/>
      <c r="XAT78" s="45"/>
      <c r="XAU78" s="45"/>
      <c r="XAV78" s="45"/>
      <c r="XAW78" s="45"/>
      <c r="XAX78" s="45"/>
      <c r="XAY78" s="45"/>
      <c r="XAZ78" s="45"/>
      <c r="XBA78" s="45"/>
      <c r="XBB78" s="45"/>
      <c r="XBC78" s="45"/>
      <c r="XBD78" s="45"/>
      <c r="XBE78" s="45"/>
      <c r="XBF78" s="45"/>
      <c r="XBG78" s="45"/>
      <c r="XBH78" s="45"/>
      <c r="XBI78" s="45"/>
      <c r="XBJ78" s="45"/>
      <c r="XBK78" s="45"/>
      <c r="XBL78" s="45"/>
      <c r="XBM78" s="45"/>
      <c r="XBN78" s="45"/>
      <c r="XBO78" s="45"/>
      <c r="XBP78" s="45"/>
      <c r="XBQ78" s="45"/>
      <c r="XBR78" s="45"/>
      <c r="XBS78" s="45"/>
      <c r="XBT78" s="45"/>
      <c r="XBU78" s="45"/>
      <c r="XBV78" s="45"/>
      <c r="XBW78" s="45"/>
      <c r="XBX78" s="45"/>
      <c r="XBY78" s="45"/>
      <c r="XBZ78" s="45"/>
      <c r="XCA78" s="45"/>
      <c r="XCB78" s="45"/>
      <c r="XCC78" s="45"/>
      <c r="XCD78" s="45"/>
      <c r="XCE78" s="45"/>
      <c r="XCF78" s="45"/>
      <c r="XCG78" s="45"/>
      <c r="XCH78" s="45"/>
      <c r="XCI78" s="45"/>
      <c r="XCJ78" s="45"/>
      <c r="XCK78" s="45"/>
      <c r="XCL78" s="45"/>
      <c r="XCM78" s="45"/>
      <c r="XCN78" s="45"/>
      <c r="XCO78" s="45"/>
      <c r="XCP78" s="45"/>
      <c r="XCQ78" s="45"/>
      <c r="XCR78" s="45"/>
      <c r="XCS78" s="45"/>
      <c r="XCT78" s="45"/>
      <c r="XCU78" s="45"/>
      <c r="XCV78" s="45"/>
      <c r="XCW78" s="45"/>
      <c r="XCX78" s="45"/>
      <c r="XCY78" s="45"/>
      <c r="XCZ78" s="45"/>
      <c r="XDA78" s="45"/>
      <c r="XDB78" s="45"/>
      <c r="XDC78" s="45"/>
      <c r="XDD78" s="45"/>
      <c r="XDE78" s="45"/>
      <c r="XDF78" s="45"/>
      <c r="XDG78" s="45"/>
      <c r="XDH78" s="45"/>
      <c r="XDI78" s="45"/>
      <c r="XDJ78" s="45"/>
      <c r="XDK78" s="45"/>
      <c r="XDL78" s="45"/>
      <c r="XDM78" s="45"/>
      <c r="XDN78" s="45"/>
      <c r="XDO78" s="45"/>
      <c r="XDP78" s="45"/>
      <c r="XDQ78" s="45"/>
      <c r="XDR78" s="45"/>
      <c r="XDS78" s="45"/>
      <c r="XDT78" s="45"/>
      <c r="XDU78" s="45"/>
      <c r="XDV78" s="45"/>
      <c r="XDW78" s="45"/>
      <c r="XDX78" s="45"/>
      <c r="XDY78" s="45"/>
      <c r="XDZ78" s="45"/>
      <c r="XEA78" s="45"/>
      <c r="XEB78" s="45"/>
      <c r="XEC78" s="45"/>
      <c r="XED78" s="45"/>
      <c r="XEE78" s="45"/>
      <c r="XEF78" s="45"/>
      <c r="XEG78" s="45"/>
      <c r="XEH78" s="45"/>
      <c r="XEI78" s="45"/>
      <c r="XEJ78" s="45"/>
      <c r="XEK78" s="45"/>
      <c r="XEL78" s="45"/>
      <c r="XEM78" s="45"/>
      <c r="XEN78" s="45"/>
      <c r="XEO78" s="45"/>
      <c r="XEP78" s="45"/>
      <c r="XEQ78" s="45"/>
      <c r="XER78" s="45"/>
      <c r="XES78" s="45"/>
      <c r="XET78" s="45"/>
      <c r="XEU78" s="45"/>
      <c r="XEV78" s="45"/>
      <c r="XEW78" s="45"/>
      <c r="XEX78" s="45"/>
      <c r="XEY78" s="45"/>
      <c r="XEZ78" s="45"/>
      <c r="XFA78" s="45"/>
      <c r="XFB78" s="45"/>
      <c r="XFC78" s="45"/>
      <c r="XFD78" s="45"/>
    </row>
    <row r="79" spans="1:16384" s="86" customFormat="1" ht="17.100000000000001" customHeight="1" x14ac:dyDescent="0.25">
      <c r="A79" s="173">
        <v>71247</v>
      </c>
      <c r="B79" s="38" t="s">
        <v>367</v>
      </c>
      <c r="C79" s="86" t="s">
        <v>2</v>
      </c>
      <c r="D79" s="139" t="s">
        <v>933</v>
      </c>
      <c r="E79" s="38" t="s">
        <v>9</v>
      </c>
      <c r="F79" s="3" t="s">
        <v>367</v>
      </c>
      <c r="G79" s="74">
        <v>41416.694444444445</v>
      </c>
      <c r="H79" s="88" t="s">
        <v>2</v>
      </c>
      <c r="I79" s="88" t="s">
        <v>779</v>
      </c>
      <c r="J79" s="87">
        <v>41277.888888888891</v>
      </c>
      <c r="K79" s="141">
        <f>+COUNTIF($Y79,"&gt;=18")+COUNTIF($AG79,"&gt;=31")+COUNTIF($AP79,"&lt;=15")+COUNTIF($AR79,"&gt;=19")+COUNTIF($BG79,"&gt;=11")+COUNTIF($BI79,"&lt;=21")+COUNTIF($BK79,"&gt;=17")+COUNTIF($BR79,"&gt;=24")+COUNTIF($CA79,"&lt;=11")</f>
        <v>6</v>
      </c>
      <c r="L79" s="142">
        <f>65-(+CH79+CI79+CJ79+CK79+CL79+CM79)</f>
        <v>8</v>
      </c>
      <c r="M79" s="100">
        <v>13</v>
      </c>
      <c r="N79" s="100">
        <v>24</v>
      </c>
      <c r="O79" s="100">
        <v>14</v>
      </c>
      <c r="P79" s="100">
        <v>11</v>
      </c>
      <c r="Q79" s="100">
        <v>11</v>
      </c>
      <c r="R79" s="100">
        <v>14</v>
      </c>
      <c r="S79" s="100">
        <v>12</v>
      </c>
      <c r="T79" s="100">
        <v>12</v>
      </c>
      <c r="U79" s="100">
        <v>12</v>
      </c>
      <c r="V79" s="100">
        <v>13</v>
      </c>
      <c r="W79" s="100">
        <v>13</v>
      </c>
      <c r="X79" s="100">
        <v>16</v>
      </c>
      <c r="Y79" s="100">
        <v>18</v>
      </c>
      <c r="Z79" s="100">
        <v>9</v>
      </c>
      <c r="AA79" s="100">
        <v>10</v>
      </c>
      <c r="AB79" s="100">
        <v>11</v>
      </c>
      <c r="AC79" s="100">
        <v>11</v>
      </c>
      <c r="AD79" s="100">
        <v>25</v>
      </c>
      <c r="AE79" s="100">
        <v>14</v>
      </c>
      <c r="AF79" s="100">
        <v>19</v>
      </c>
      <c r="AG79" s="100">
        <v>28</v>
      </c>
      <c r="AH79" s="100">
        <v>15</v>
      </c>
      <c r="AI79" s="100">
        <v>15</v>
      </c>
      <c r="AJ79" s="100">
        <v>16</v>
      </c>
      <c r="AK79" s="100">
        <v>17</v>
      </c>
      <c r="AL79" s="100">
        <v>10</v>
      </c>
      <c r="AM79" s="100">
        <v>11</v>
      </c>
      <c r="AN79" s="100">
        <v>19</v>
      </c>
      <c r="AO79" s="100">
        <v>22</v>
      </c>
      <c r="AP79" s="100">
        <v>15</v>
      </c>
      <c r="AQ79" s="100">
        <v>15</v>
      </c>
      <c r="AR79" s="133">
        <v>19</v>
      </c>
      <c r="AS79" s="100">
        <v>17</v>
      </c>
      <c r="AT79" s="100">
        <v>37</v>
      </c>
      <c r="AU79" s="100">
        <v>38</v>
      </c>
      <c r="AV79" s="100">
        <v>13</v>
      </c>
      <c r="AW79" s="100">
        <v>12</v>
      </c>
      <c r="AX79" s="100">
        <v>11</v>
      </c>
      <c r="AY79" s="100">
        <v>9</v>
      </c>
      <c r="AZ79" s="100">
        <v>15</v>
      </c>
      <c r="BA79" s="100">
        <v>16</v>
      </c>
      <c r="BB79" s="100">
        <v>8</v>
      </c>
      <c r="BC79" s="100">
        <v>10</v>
      </c>
      <c r="BD79" s="100">
        <v>10</v>
      </c>
      <c r="BE79" s="100">
        <v>8</v>
      </c>
      <c r="BF79" s="100">
        <v>10</v>
      </c>
      <c r="BG79" s="100">
        <v>10</v>
      </c>
      <c r="BH79" s="100">
        <v>12</v>
      </c>
      <c r="BI79" s="100">
        <v>21</v>
      </c>
      <c r="BJ79" s="100">
        <v>23</v>
      </c>
      <c r="BK79" s="100">
        <v>16</v>
      </c>
      <c r="BL79" s="100">
        <v>10</v>
      </c>
      <c r="BM79" s="100">
        <v>12</v>
      </c>
      <c r="BN79" s="100">
        <v>12</v>
      </c>
      <c r="BO79" s="100">
        <v>16</v>
      </c>
      <c r="BP79" s="100">
        <v>8</v>
      </c>
      <c r="BQ79" s="100">
        <v>12</v>
      </c>
      <c r="BR79" s="100">
        <v>24</v>
      </c>
      <c r="BS79" s="100">
        <v>20</v>
      </c>
      <c r="BT79" s="100">
        <v>13</v>
      </c>
      <c r="BU79" s="100">
        <v>12</v>
      </c>
      <c r="BV79" s="100">
        <v>11</v>
      </c>
      <c r="BW79" s="100">
        <v>13</v>
      </c>
      <c r="BX79" s="100">
        <v>11</v>
      </c>
      <c r="BY79" s="100">
        <v>11</v>
      </c>
      <c r="BZ79" s="100">
        <v>12</v>
      </c>
      <c r="CA79" s="100">
        <v>11</v>
      </c>
      <c r="CB79" s="148">
        <f>(2.71828^(-8.3291+4.4859*K79-2.1583*L79))/(1+(2.71828^(-8.3291+4.4859*K79-2.1583*L79)))</f>
        <v>0.789164920925992</v>
      </c>
      <c r="CC79" s="64" t="s">
        <v>781</v>
      </c>
      <c r="CD79" s="49" t="s">
        <v>53</v>
      </c>
      <c r="CE79" s="38" t="s">
        <v>675</v>
      </c>
      <c r="CF79" s="86" t="s">
        <v>50</v>
      </c>
      <c r="CG79" s="49"/>
      <c r="CH79" s="59">
        <f>COUNTIF($M79,"=13")+COUNTIF($N79,"=24")+COUNTIF($O79,"=14")+COUNTIF($P79,"=11")+COUNTIF($Q79,"=11")+COUNTIF($R79,"=14")+COUNTIF($S79,"=12")+COUNTIF($T79,"=12")+COUNTIF($U79,"=12")+COUNTIF($V79,"=13")+COUNTIF($W79,"=13")+COUNTIF($X79,"=16")</f>
        <v>12</v>
      </c>
      <c r="CI79" s="59">
        <f>COUNTIF($Y79,"=18")+COUNTIF($Z79,"=9")+COUNTIF($AA79,"=10")+COUNTIF($AB79,"=11")+COUNTIF($AC79,"=11")+COUNTIF($AD79,"=25")+COUNTIF($AE79,"=15")+COUNTIF($AF79,"=19")+COUNTIF($AG79,"=31")+COUNTIF($AH79,"=15")+COUNTIF($AI79,"=15")+COUNTIF($AJ79,"=17")+COUNTIF($AK79,"=17")</f>
        <v>10</v>
      </c>
      <c r="CJ79" s="59">
        <f>COUNTIF($AL79,"=11")+COUNTIF($AM79,"=11")+COUNTIF($AN79,"=19")+COUNTIF($AO79,"=23")+COUNTIF($AP79,"=15")+COUNTIF($AQ79,"=15")+COUNTIF($AR79,"=19")+COUNTIF($AS79,"=17")+COUNTIF($AV79,"=12")+COUNTIF($AW79,"=12")</f>
        <v>7</v>
      </c>
      <c r="CK79" s="59">
        <f>COUNTIF($AX79,"=11")+COUNTIF($AY79,"=9")+COUNTIF($AZ79,"=15")+COUNTIF($BA79,"=16")+COUNTIF($BB79,"=8")+COUNTIF($BC79,"=10")+COUNTIF($BD79,"=10")+COUNTIF($BE79,"=8")+COUNTIF($BF79,"=10")+COUNTIF($BG79,"=11")</f>
        <v>9</v>
      </c>
      <c r="CL79" s="59">
        <f>COUNTIF($BH79,"=12")+COUNTIF($BI79,"=21")+COUNTIF($BJ79,"=23")+COUNTIF($BK79,"=16")+COUNTIF($BL79,"=10")+COUNTIF($BM79,"=12")+COUNTIF($BN79,"=12")+COUNTIF($BO79,"=15")+COUNTIF($BP79,"=8")+COUNTIF($BQ79,"=12")+COUNTIF($BR79,"=24")+COUNTIF($BS79,"=20")+COUNTIF($BT79,"=13")</f>
        <v>12</v>
      </c>
      <c r="CM79" s="59">
        <f>COUNTIF($BU79,"=12")+COUNTIF($BV79,"=11")+COUNTIF($BW79,"=13")+COUNTIF($BX79,"=11")+COUNTIF($BY79,"=11")+COUNTIF($BZ79,"=12")+COUNTIF($CA79,"=11")</f>
        <v>7</v>
      </c>
      <c r="EA79" s="85"/>
      <c r="EB79" s="85"/>
      <c r="EC79" s="85"/>
      <c r="ED79" s="85"/>
      <c r="EE79" s="85"/>
      <c r="EF79" s="9"/>
      <c r="EG79" s="9"/>
    </row>
    <row r="80" spans="1:16384" s="86" customFormat="1" ht="17.100000000000001" customHeight="1" x14ac:dyDescent="0.2">
      <c r="A80" s="174" t="s">
        <v>1090</v>
      </c>
      <c r="B80" s="190" t="s">
        <v>215</v>
      </c>
      <c r="C80" s="191" t="s">
        <v>2</v>
      </c>
      <c r="D80" s="174" t="s">
        <v>1146</v>
      </c>
      <c r="E80" s="27" t="s">
        <v>4</v>
      </c>
      <c r="F80" s="27" t="s">
        <v>370</v>
      </c>
      <c r="G80" s="87">
        <v>43961</v>
      </c>
      <c r="H80" s="88" t="s">
        <v>2</v>
      </c>
      <c r="I80" s="3" t="s">
        <v>997</v>
      </c>
      <c r="J80" s="27" t="s">
        <v>998</v>
      </c>
      <c r="K80" s="143">
        <f>+COUNTIF($Y80,"&gt;=18")+COUNTIF($AG80,"&gt;=31")+COUNTIF($AP80,"&lt;=15")+COUNTIF($AR80,"&gt;=19")+COUNTIF($BG80,"&gt;=11")+COUNTIF($BI80,"&lt;=21")+COUNTIF($BK80,"&gt;=17")+COUNTIF($BR80,"&gt;=24")+COUNTIF($CA80,"&lt;=11")</f>
        <v>7</v>
      </c>
      <c r="L80" s="140">
        <f>65-(+CH80+CI80+CJ80+CK80+CL80+CM80)</f>
        <v>11</v>
      </c>
      <c r="M80" s="207">
        <v>13</v>
      </c>
      <c r="N80" s="207">
        <v>24</v>
      </c>
      <c r="O80" s="207">
        <v>14</v>
      </c>
      <c r="P80" s="196">
        <v>11</v>
      </c>
      <c r="Q80" s="208">
        <v>11</v>
      </c>
      <c r="R80" s="208">
        <v>14</v>
      </c>
      <c r="S80" s="207">
        <v>12</v>
      </c>
      <c r="T80" s="207">
        <v>12</v>
      </c>
      <c r="U80" s="207">
        <v>12</v>
      </c>
      <c r="V80" s="207">
        <v>13</v>
      </c>
      <c r="W80" s="207">
        <v>13</v>
      </c>
      <c r="X80" s="207">
        <v>17</v>
      </c>
      <c r="Y80" s="207">
        <v>18</v>
      </c>
      <c r="Z80" s="208">
        <v>9</v>
      </c>
      <c r="AA80" s="208">
        <v>10</v>
      </c>
      <c r="AB80" s="207">
        <v>11</v>
      </c>
      <c r="AC80" s="207">
        <v>11</v>
      </c>
      <c r="AD80" s="207">
        <v>25</v>
      </c>
      <c r="AE80" s="207">
        <v>14</v>
      </c>
      <c r="AF80" s="207">
        <v>18</v>
      </c>
      <c r="AG80" s="207">
        <v>31</v>
      </c>
      <c r="AH80" s="208">
        <v>15</v>
      </c>
      <c r="AI80" s="208">
        <v>15</v>
      </c>
      <c r="AJ80" s="208">
        <v>16</v>
      </c>
      <c r="AK80" s="208">
        <v>16</v>
      </c>
      <c r="AL80" s="207">
        <v>11</v>
      </c>
      <c r="AM80" s="207">
        <v>10</v>
      </c>
      <c r="AN80" s="208">
        <v>19</v>
      </c>
      <c r="AO80" s="208">
        <v>23</v>
      </c>
      <c r="AP80" s="207">
        <v>15</v>
      </c>
      <c r="AQ80" s="207">
        <v>15</v>
      </c>
      <c r="AR80" s="207">
        <v>20</v>
      </c>
      <c r="AS80" s="207">
        <v>17</v>
      </c>
      <c r="AT80" s="208">
        <v>37</v>
      </c>
      <c r="AU80" s="208">
        <v>40</v>
      </c>
      <c r="AV80" s="207">
        <v>12</v>
      </c>
      <c r="AW80" s="207">
        <v>12</v>
      </c>
      <c r="AX80" s="207">
        <v>11</v>
      </c>
      <c r="AY80" s="207">
        <v>9</v>
      </c>
      <c r="AZ80" s="208">
        <v>15</v>
      </c>
      <c r="BA80" s="208">
        <v>16</v>
      </c>
      <c r="BB80" s="207">
        <v>8</v>
      </c>
      <c r="BC80" s="207">
        <v>10</v>
      </c>
      <c r="BD80" s="207">
        <v>10</v>
      </c>
      <c r="BE80" s="207">
        <v>8</v>
      </c>
      <c r="BF80" s="207">
        <v>10</v>
      </c>
      <c r="BG80" s="207">
        <v>11</v>
      </c>
      <c r="BH80" s="207">
        <v>12</v>
      </c>
      <c r="BI80" s="208">
        <v>21</v>
      </c>
      <c r="BJ80" s="208">
        <v>23</v>
      </c>
      <c r="BK80" s="207">
        <v>17</v>
      </c>
      <c r="BL80" s="207">
        <v>10</v>
      </c>
      <c r="BM80" s="207">
        <v>12</v>
      </c>
      <c r="BN80" s="207">
        <v>12</v>
      </c>
      <c r="BO80" s="207">
        <v>14</v>
      </c>
      <c r="BP80" s="207">
        <v>8</v>
      </c>
      <c r="BQ80" s="207">
        <v>12</v>
      </c>
      <c r="BR80" s="207">
        <v>22</v>
      </c>
      <c r="BS80" s="207">
        <v>20</v>
      </c>
      <c r="BT80" s="207">
        <v>13</v>
      </c>
      <c r="BU80" s="207">
        <v>12</v>
      </c>
      <c r="BV80" s="207">
        <v>11</v>
      </c>
      <c r="BW80" s="207">
        <v>13</v>
      </c>
      <c r="BX80" s="207">
        <v>11</v>
      </c>
      <c r="BY80" s="207">
        <v>11</v>
      </c>
      <c r="BZ80" s="207">
        <v>12</v>
      </c>
      <c r="CA80" s="207">
        <v>12</v>
      </c>
      <c r="CB80" s="149">
        <f>(2.71828^(-8.3291+4.4859*K80-2.1583*L80))/(1+(2.71828^(-8.3291+4.4859*K80-2.1583*L80)))</f>
        <v>0.33869849594447449</v>
      </c>
      <c r="CC80" s="59"/>
      <c r="CD80" s="38" t="s">
        <v>1058</v>
      </c>
      <c r="CE80" s="27" t="s">
        <v>1059</v>
      </c>
      <c r="CF80" s="59"/>
      <c r="CG80" s="59"/>
      <c r="CH80" s="59">
        <f>COUNTIF($M80,"=13")+COUNTIF($N80,"=24")+COUNTIF($O80,"=14")+COUNTIF($P80,"=11")+COUNTIF($Q80,"=11")+COUNTIF($R80,"=14")+COUNTIF($S80,"=12")+COUNTIF($T80,"=12")+COUNTIF($U80,"=12")+COUNTIF($V80,"=13")+COUNTIF($W80,"=13")+COUNTIF($X80,"=16")</f>
        <v>11</v>
      </c>
      <c r="CI80" s="59">
        <f>COUNTIF($Y80,"=18")+COUNTIF($Z80,"=9")+COUNTIF($AA80,"=10")+COUNTIF($AB80,"=11")+COUNTIF($AC80,"=11")+COUNTIF($AD80,"=25")+COUNTIF($AE80,"=15")+COUNTIF($AF80,"=19")+COUNTIF($AG80,"=31")+COUNTIF($AH80,"=15")+COUNTIF($AI80,"=15")+COUNTIF($AJ80,"=17")+COUNTIF($AK80,"=17")</f>
        <v>9</v>
      </c>
      <c r="CJ80" s="59">
        <f>COUNTIF($AL80,"=11")+COUNTIF($AM80,"=11")+COUNTIF($AN80,"=19")+COUNTIF($AO80,"=23")+COUNTIF($AP80,"=15")+COUNTIF($AQ80,"=15")+COUNTIF($AR80,"=19")+COUNTIF($AS80,"=17")+COUNTIF($AV80,"=12")+COUNTIF($AW80,"=12")</f>
        <v>8</v>
      </c>
      <c r="CK80" s="59">
        <f>COUNTIF($AX80,"=11")+COUNTIF($AY80,"=9")+COUNTIF($AZ80,"=15")+COUNTIF($BA80,"=16")+COUNTIF($BB80,"=8")+COUNTIF($BC80,"=10")+COUNTIF($BD80,"=10")+COUNTIF($BE80,"=8")+COUNTIF($BF80,"=10")+COUNTIF($BG80,"=11")</f>
        <v>10</v>
      </c>
      <c r="CL80" s="59">
        <f>COUNTIF($BH80,"=12")+COUNTIF($BI80,"=21")+COUNTIF($BJ80,"=23")+COUNTIF($BK80,"=16")+COUNTIF($BL80,"=10")+COUNTIF($BM80,"=12")+COUNTIF($BN80,"=12")+COUNTIF($BO80,"=15")+COUNTIF($BP80,"=8")+COUNTIF($BQ80,"=12")+COUNTIF($BR80,"=24")+COUNTIF($BS80,"=20")+COUNTIF($BT80,"=13")</f>
        <v>10</v>
      </c>
      <c r="CM80" s="59">
        <f>COUNTIF($BU80,"=12")+COUNTIF($BV80,"=11")+COUNTIF($BW80,"=13")+COUNTIF($BX80,"=11")+COUNTIF($BY80,"=11")+COUNTIF($BZ80,"=12")+COUNTIF($CA80,"=11")</f>
        <v>6</v>
      </c>
      <c r="CN80" s="192">
        <v>34</v>
      </c>
      <c r="CO80" s="192">
        <v>15</v>
      </c>
      <c r="CP80" s="192">
        <v>9</v>
      </c>
      <c r="CQ80" s="192">
        <v>16</v>
      </c>
      <c r="CR80" s="192">
        <v>12</v>
      </c>
      <c r="CS80" s="192">
        <v>26</v>
      </c>
      <c r="CT80" s="192">
        <v>26</v>
      </c>
      <c r="CU80" s="192">
        <v>19</v>
      </c>
      <c r="CV80" s="192">
        <v>12</v>
      </c>
      <c r="CW80" s="192">
        <v>11</v>
      </c>
      <c r="CX80" s="192">
        <v>13</v>
      </c>
      <c r="CY80" s="192">
        <v>12</v>
      </c>
      <c r="CZ80" s="192">
        <v>10</v>
      </c>
      <c r="DA80" s="192">
        <v>9</v>
      </c>
      <c r="DB80" s="192">
        <v>12</v>
      </c>
      <c r="DC80" s="192">
        <v>12</v>
      </c>
      <c r="DD80" s="192">
        <v>10</v>
      </c>
      <c r="DE80" s="192">
        <v>11</v>
      </c>
      <c r="DF80" s="192">
        <v>11</v>
      </c>
      <c r="DG80" s="192">
        <v>30</v>
      </c>
      <c r="DH80" s="192">
        <v>12</v>
      </c>
      <c r="DI80" s="192">
        <v>13</v>
      </c>
      <c r="DJ80" s="192">
        <v>24</v>
      </c>
      <c r="DK80" s="192">
        <v>13</v>
      </c>
      <c r="DL80" s="192">
        <v>10</v>
      </c>
      <c r="DM80" s="192">
        <v>10</v>
      </c>
      <c r="DN80" s="192">
        <v>22</v>
      </c>
      <c r="DO80" s="192">
        <v>15</v>
      </c>
      <c r="DP80" s="192">
        <v>20</v>
      </c>
      <c r="DQ80" s="192">
        <v>13</v>
      </c>
      <c r="DR80" s="192">
        <v>23</v>
      </c>
      <c r="DS80" s="192">
        <v>16</v>
      </c>
      <c r="DT80" s="192">
        <v>12</v>
      </c>
      <c r="DU80" s="192">
        <v>15</v>
      </c>
      <c r="DV80" s="192">
        <v>24</v>
      </c>
      <c r="DW80" s="192">
        <v>12</v>
      </c>
      <c r="DX80" s="192">
        <v>23</v>
      </c>
      <c r="DY80" s="192">
        <v>18</v>
      </c>
      <c r="DZ80" s="192">
        <v>10</v>
      </c>
      <c r="EA80" s="192">
        <v>14</v>
      </c>
      <c r="EB80" s="192">
        <v>16</v>
      </c>
      <c r="EC80" s="192">
        <v>9</v>
      </c>
      <c r="ED80" s="192">
        <v>12</v>
      </c>
      <c r="EE80" s="192">
        <v>11</v>
      </c>
      <c r="EF80" s="9"/>
      <c r="EG80" s="9"/>
    </row>
    <row r="81" spans="1:137" s="86" customFormat="1" ht="17.100000000000001" customHeight="1" x14ac:dyDescent="0.2">
      <c r="A81" s="174">
        <v>894863</v>
      </c>
      <c r="B81" s="3" t="s">
        <v>403</v>
      </c>
      <c r="C81" s="191" t="s">
        <v>2</v>
      </c>
      <c r="D81" s="138" t="s">
        <v>78</v>
      </c>
      <c r="E81" s="27" t="s">
        <v>23</v>
      </c>
      <c r="F81" s="27" t="s">
        <v>1085</v>
      </c>
      <c r="G81" s="87">
        <v>43961</v>
      </c>
      <c r="H81" s="88" t="s">
        <v>2</v>
      </c>
      <c r="I81" s="3" t="s">
        <v>997</v>
      </c>
      <c r="J81" s="27" t="s">
        <v>998</v>
      </c>
      <c r="K81" s="143">
        <f>+COUNTIF($Y81,"&gt;=18")+COUNTIF($AG81,"&gt;=31")+COUNTIF($AP81,"&lt;=15")+COUNTIF($AR81,"&gt;=19")+COUNTIF($BG81,"&gt;=11")+COUNTIF($BI81,"&lt;=21")+COUNTIF($BK81,"&gt;=17")+COUNTIF($BR81,"&gt;=24")+COUNTIF($CA81,"&lt;=11")</f>
        <v>7</v>
      </c>
      <c r="L81" s="140">
        <f>65-(+CH81+CI81+CJ81+CK81+CL81+CM81)</f>
        <v>11</v>
      </c>
      <c r="M81" s="207">
        <v>13</v>
      </c>
      <c r="N81" s="207">
        <v>24</v>
      </c>
      <c r="O81" s="207">
        <v>14</v>
      </c>
      <c r="P81" s="196">
        <v>10</v>
      </c>
      <c r="Q81" s="208">
        <v>11</v>
      </c>
      <c r="R81" s="208">
        <v>14</v>
      </c>
      <c r="S81" s="207">
        <v>12</v>
      </c>
      <c r="T81" s="207">
        <v>12</v>
      </c>
      <c r="U81" s="207">
        <v>14</v>
      </c>
      <c r="V81" s="207">
        <v>13</v>
      </c>
      <c r="W81" s="207">
        <v>13</v>
      </c>
      <c r="X81" s="207">
        <v>16</v>
      </c>
      <c r="Y81" s="207">
        <v>18</v>
      </c>
      <c r="Z81" s="208">
        <v>9</v>
      </c>
      <c r="AA81" s="208">
        <v>10</v>
      </c>
      <c r="AB81" s="207">
        <v>11</v>
      </c>
      <c r="AC81" s="207">
        <v>11</v>
      </c>
      <c r="AD81" s="207">
        <v>25</v>
      </c>
      <c r="AE81" s="207">
        <v>15</v>
      </c>
      <c r="AF81" s="207">
        <v>19</v>
      </c>
      <c r="AG81" s="207">
        <v>30</v>
      </c>
      <c r="AH81" s="208">
        <v>14</v>
      </c>
      <c r="AI81" s="208">
        <v>15</v>
      </c>
      <c r="AJ81" s="208">
        <v>16</v>
      </c>
      <c r="AK81" s="208">
        <v>17</v>
      </c>
      <c r="AL81" s="207">
        <v>11</v>
      </c>
      <c r="AM81" s="207">
        <v>11</v>
      </c>
      <c r="AN81" s="208">
        <v>19</v>
      </c>
      <c r="AO81" s="208">
        <v>23</v>
      </c>
      <c r="AP81" s="207">
        <v>15</v>
      </c>
      <c r="AQ81" s="207">
        <v>15</v>
      </c>
      <c r="AR81" s="207">
        <v>20</v>
      </c>
      <c r="AS81" s="207">
        <v>16</v>
      </c>
      <c r="AT81" s="208">
        <v>38</v>
      </c>
      <c r="AU81" s="208">
        <v>39</v>
      </c>
      <c r="AV81" s="207">
        <v>13</v>
      </c>
      <c r="AW81" s="207">
        <v>12</v>
      </c>
      <c r="AX81" s="207">
        <v>11</v>
      </c>
      <c r="AY81" s="207">
        <v>9</v>
      </c>
      <c r="AZ81" s="208">
        <v>15</v>
      </c>
      <c r="BA81" s="208">
        <v>16</v>
      </c>
      <c r="BB81" s="207">
        <v>8</v>
      </c>
      <c r="BC81" s="207">
        <v>10</v>
      </c>
      <c r="BD81" s="207">
        <v>10</v>
      </c>
      <c r="BE81" s="207">
        <v>8</v>
      </c>
      <c r="BF81" s="207">
        <v>10</v>
      </c>
      <c r="BG81" s="207">
        <v>11</v>
      </c>
      <c r="BH81" s="207">
        <v>12</v>
      </c>
      <c r="BI81" s="208">
        <v>21</v>
      </c>
      <c r="BJ81" s="208">
        <v>23</v>
      </c>
      <c r="BK81" s="207">
        <v>17</v>
      </c>
      <c r="BL81" s="207">
        <v>10</v>
      </c>
      <c r="BM81" s="207">
        <v>12</v>
      </c>
      <c r="BN81" s="207">
        <v>12</v>
      </c>
      <c r="BO81" s="207">
        <v>15</v>
      </c>
      <c r="BP81" s="207">
        <v>8</v>
      </c>
      <c r="BQ81" s="207">
        <v>12</v>
      </c>
      <c r="BR81" s="207">
        <v>22</v>
      </c>
      <c r="BS81" s="207">
        <v>20</v>
      </c>
      <c r="BT81" s="207">
        <v>14</v>
      </c>
      <c r="BU81" s="207">
        <v>12</v>
      </c>
      <c r="BV81" s="207">
        <v>11</v>
      </c>
      <c r="BW81" s="207">
        <v>13</v>
      </c>
      <c r="BX81" s="207">
        <v>11</v>
      </c>
      <c r="BY81" s="207">
        <v>11</v>
      </c>
      <c r="BZ81" s="207">
        <v>12</v>
      </c>
      <c r="CA81" s="207">
        <v>11</v>
      </c>
      <c r="CB81" s="149">
        <f>(2.71828^(-8.3291+4.4859*K81-2.1583*L81))/(1+(2.71828^(-8.3291+4.4859*K81-2.1583*L81)))</f>
        <v>0.33869849594447449</v>
      </c>
      <c r="CC81" s="59"/>
      <c r="CD81" s="3" t="s">
        <v>244</v>
      </c>
      <c r="CE81" s="27" t="s">
        <v>1087</v>
      </c>
      <c r="CF81" s="59"/>
      <c r="CG81" s="59"/>
      <c r="CH81" s="59">
        <f>COUNTIF($M81,"=13")+COUNTIF($N81,"=24")+COUNTIF($O81,"=14")+COUNTIF($P81,"=11")+COUNTIF($Q81,"=11")+COUNTIF($R81,"=14")+COUNTIF($S81,"=12")+COUNTIF($T81,"=12")+COUNTIF($U81,"=12")+COUNTIF($V81,"=13")+COUNTIF($W81,"=13")+COUNTIF($X81,"=16")</f>
        <v>10</v>
      </c>
      <c r="CI81" s="59">
        <f>COUNTIF($Y81,"=18")+COUNTIF($Z81,"=9")+COUNTIF($AA81,"=10")+COUNTIF($AB81,"=11")+COUNTIF($AC81,"=11")+COUNTIF($AD81,"=25")+COUNTIF($AE81,"=15")+COUNTIF($AF81,"=19")+COUNTIF($AG81,"=31")+COUNTIF($AH81,"=15")+COUNTIF($AI81,"=15")+COUNTIF($AJ81,"=17")+COUNTIF($AK81,"=17")</f>
        <v>10</v>
      </c>
      <c r="CJ81" s="59">
        <f>COUNTIF($AL81,"=11")+COUNTIF($AM81,"=11")+COUNTIF($AN81,"=19")+COUNTIF($AO81,"=23")+COUNTIF($AP81,"=15")+COUNTIF($AQ81,"=15")+COUNTIF($AR81,"=19")+COUNTIF($AS81,"=17")+COUNTIF($AV81,"=12")+COUNTIF($AW81,"=12")</f>
        <v>7</v>
      </c>
      <c r="CK81" s="59">
        <f>COUNTIF($AX81,"=11")+COUNTIF($AY81,"=9")+COUNTIF($AZ81,"=15")+COUNTIF($BA81,"=16")+COUNTIF($BB81,"=8")+COUNTIF($BC81,"=10")+COUNTIF($BD81,"=10")+COUNTIF($BE81,"=8")+COUNTIF($BF81,"=10")+COUNTIF($BG81,"=11")</f>
        <v>10</v>
      </c>
      <c r="CL81" s="59">
        <f>COUNTIF($BH81,"=12")+COUNTIF($BI81,"=21")+COUNTIF($BJ81,"=23")+COUNTIF($BK81,"=16")+COUNTIF($BL81,"=10")+COUNTIF($BM81,"=12")+COUNTIF($BN81,"=12")+COUNTIF($BO81,"=15")+COUNTIF($BP81,"=8")+COUNTIF($BQ81,"=12")+COUNTIF($BR81,"=24")+COUNTIF($BS81,"=20")+COUNTIF($BT81,"=13")</f>
        <v>10</v>
      </c>
      <c r="CM81" s="59">
        <f>COUNTIF($BU81,"=12")+COUNTIF($BV81,"=11")+COUNTIF($BW81,"=13")+COUNTIF($BX81,"=11")+COUNTIF($BY81,"=11")+COUNTIF($BZ81,"=12")+COUNTIF($CA81,"=11")</f>
        <v>7</v>
      </c>
      <c r="CN81" s="192">
        <v>34</v>
      </c>
      <c r="CO81" s="192">
        <v>15</v>
      </c>
      <c r="CP81" s="192">
        <v>9</v>
      </c>
      <c r="CQ81" s="192">
        <v>16</v>
      </c>
      <c r="CR81" s="192">
        <v>12</v>
      </c>
      <c r="CS81" s="192">
        <v>25</v>
      </c>
      <c r="CT81" s="192">
        <v>27</v>
      </c>
      <c r="CU81" s="192">
        <v>19</v>
      </c>
      <c r="CV81" s="192">
        <v>12</v>
      </c>
      <c r="CW81" s="192">
        <v>11</v>
      </c>
      <c r="CX81" s="192">
        <v>14</v>
      </c>
      <c r="CY81" s="192">
        <v>12</v>
      </c>
      <c r="CZ81" s="192">
        <v>11</v>
      </c>
      <c r="DA81" s="192">
        <v>9</v>
      </c>
      <c r="DB81" s="192">
        <v>14</v>
      </c>
      <c r="DC81" s="192">
        <v>12</v>
      </c>
      <c r="DD81" s="192">
        <v>11</v>
      </c>
      <c r="DE81" s="192">
        <v>11</v>
      </c>
      <c r="DF81" s="192">
        <v>11</v>
      </c>
      <c r="DG81" s="192">
        <v>29</v>
      </c>
      <c r="DH81" s="192">
        <v>12</v>
      </c>
      <c r="DI81" s="192">
        <v>13</v>
      </c>
      <c r="DJ81" s="192">
        <v>24</v>
      </c>
      <c r="DK81" s="192">
        <v>13</v>
      </c>
      <c r="DL81" s="192">
        <v>10</v>
      </c>
      <c r="DM81" s="192">
        <v>10</v>
      </c>
      <c r="DN81" s="192">
        <v>20</v>
      </c>
      <c r="DO81" s="192">
        <v>15</v>
      </c>
      <c r="DP81" s="192">
        <v>19</v>
      </c>
      <c r="DQ81" s="192">
        <v>13</v>
      </c>
      <c r="DR81" s="192">
        <v>25</v>
      </c>
      <c r="DS81" s="192">
        <v>17</v>
      </c>
      <c r="DT81" s="192">
        <v>12</v>
      </c>
      <c r="DU81" s="192">
        <v>16</v>
      </c>
      <c r="DV81" s="192">
        <v>24</v>
      </c>
      <c r="DW81" s="192">
        <v>12</v>
      </c>
      <c r="DX81" s="192">
        <v>23</v>
      </c>
      <c r="DY81" s="192">
        <v>18</v>
      </c>
      <c r="DZ81" s="192">
        <v>10</v>
      </c>
      <c r="EA81" s="192">
        <v>14</v>
      </c>
      <c r="EB81" s="192">
        <v>17</v>
      </c>
      <c r="EC81" s="192">
        <v>9</v>
      </c>
      <c r="ED81" s="192">
        <v>12</v>
      </c>
      <c r="EE81" s="192">
        <v>11</v>
      </c>
    </row>
    <row r="82" spans="1:137" s="86" customFormat="1" ht="17.100000000000001" customHeight="1" x14ac:dyDescent="0.2">
      <c r="A82" s="213">
        <v>858053</v>
      </c>
      <c r="B82" s="206" t="s">
        <v>643</v>
      </c>
      <c r="C82" s="191" t="s">
        <v>2</v>
      </c>
      <c r="D82" s="138" t="s">
        <v>78</v>
      </c>
      <c r="E82" s="206" t="s">
        <v>2</v>
      </c>
      <c r="F82" s="206" t="s">
        <v>1085</v>
      </c>
      <c r="G82" s="75">
        <v>43961</v>
      </c>
      <c r="H82" s="88" t="s">
        <v>2</v>
      </c>
      <c r="I82" s="27" t="s">
        <v>1001</v>
      </c>
      <c r="J82" s="27" t="s">
        <v>998</v>
      </c>
      <c r="K82" s="143">
        <f>+COUNTIF($Y82,"&gt;=18")+COUNTIF($AG82,"&gt;=31")+COUNTIF($AP82,"&lt;=15")+COUNTIF($AR82,"&gt;=19")+COUNTIF($BG82,"&gt;=11")+COUNTIF($BI82,"&lt;=21")+COUNTIF($BK82,"&gt;=17")+COUNTIF($BR82,"&gt;=24")+COUNTIF($CA82,"&lt;=11")</f>
        <v>6</v>
      </c>
      <c r="L82" s="140">
        <f>65-(+CH82+CI82+CJ82+CK82+CL82+CM82)</f>
        <v>9</v>
      </c>
      <c r="M82" s="207">
        <v>13</v>
      </c>
      <c r="N82" s="207">
        <v>24</v>
      </c>
      <c r="O82" s="207">
        <v>14</v>
      </c>
      <c r="P82" s="207">
        <v>11</v>
      </c>
      <c r="Q82" s="208">
        <v>11</v>
      </c>
      <c r="R82" s="208">
        <v>13</v>
      </c>
      <c r="S82" s="207">
        <v>12</v>
      </c>
      <c r="T82" s="207">
        <v>12</v>
      </c>
      <c r="U82" s="207">
        <v>12</v>
      </c>
      <c r="V82" s="207">
        <v>13</v>
      </c>
      <c r="W82" s="207">
        <v>14</v>
      </c>
      <c r="X82" s="207">
        <v>16</v>
      </c>
      <c r="Y82" s="207">
        <v>18</v>
      </c>
      <c r="Z82" s="208">
        <v>9</v>
      </c>
      <c r="AA82" s="208">
        <v>10</v>
      </c>
      <c r="AB82" s="207">
        <v>11</v>
      </c>
      <c r="AC82" s="207">
        <v>11</v>
      </c>
      <c r="AD82" s="207">
        <v>25</v>
      </c>
      <c r="AE82" s="207">
        <v>15</v>
      </c>
      <c r="AF82" s="207">
        <v>18</v>
      </c>
      <c r="AG82" s="207">
        <v>31</v>
      </c>
      <c r="AH82" s="208">
        <v>15</v>
      </c>
      <c r="AI82" s="208">
        <v>16</v>
      </c>
      <c r="AJ82" s="208">
        <v>17</v>
      </c>
      <c r="AK82" s="208">
        <v>17</v>
      </c>
      <c r="AL82" s="207">
        <v>11</v>
      </c>
      <c r="AM82" s="196">
        <v>11</v>
      </c>
      <c r="AN82" s="208">
        <v>19</v>
      </c>
      <c r="AO82" s="208">
        <v>23</v>
      </c>
      <c r="AP82" s="207">
        <v>18</v>
      </c>
      <c r="AQ82" s="207">
        <v>14</v>
      </c>
      <c r="AR82" s="207">
        <v>19</v>
      </c>
      <c r="AS82" s="207">
        <v>17</v>
      </c>
      <c r="AT82" s="208">
        <v>34</v>
      </c>
      <c r="AU82" s="208">
        <v>40</v>
      </c>
      <c r="AV82" s="196">
        <v>12</v>
      </c>
      <c r="AW82" s="207">
        <v>12</v>
      </c>
      <c r="AX82" s="207">
        <v>11</v>
      </c>
      <c r="AY82" s="207">
        <v>9</v>
      </c>
      <c r="AZ82" s="208">
        <v>15</v>
      </c>
      <c r="BA82" s="208">
        <v>16</v>
      </c>
      <c r="BB82" s="207">
        <v>8</v>
      </c>
      <c r="BC82" s="207">
        <v>10</v>
      </c>
      <c r="BD82" s="207">
        <v>10</v>
      </c>
      <c r="BE82" s="207">
        <v>8</v>
      </c>
      <c r="BF82" s="207">
        <v>10</v>
      </c>
      <c r="BG82" s="207">
        <v>11</v>
      </c>
      <c r="BH82" s="207">
        <v>12</v>
      </c>
      <c r="BI82" s="208">
        <v>21</v>
      </c>
      <c r="BJ82" s="208">
        <v>23</v>
      </c>
      <c r="BK82" s="207">
        <v>16</v>
      </c>
      <c r="BL82" s="207">
        <v>10</v>
      </c>
      <c r="BM82" s="207">
        <v>12</v>
      </c>
      <c r="BN82" s="207">
        <v>12</v>
      </c>
      <c r="BO82" s="207">
        <v>16</v>
      </c>
      <c r="BP82" s="207">
        <v>8</v>
      </c>
      <c r="BQ82" s="207">
        <v>12</v>
      </c>
      <c r="BR82" s="207">
        <v>26</v>
      </c>
      <c r="BS82" s="207">
        <v>20</v>
      </c>
      <c r="BT82" s="207">
        <v>13</v>
      </c>
      <c r="BU82" s="207">
        <v>12</v>
      </c>
      <c r="BV82" s="207">
        <v>11</v>
      </c>
      <c r="BW82" s="207">
        <v>13</v>
      </c>
      <c r="BX82" s="207">
        <v>11</v>
      </c>
      <c r="BY82" s="207">
        <v>11</v>
      </c>
      <c r="BZ82" s="207">
        <v>12</v>
      </c>
      <c r="CA82" s="207">
        <v>12</v>
      </c>
      <c r="CB82" s="149">
        <f>(2.71828^(-8.3291+4.4859*K82-2.1583*L82))/(1+(2.71828^(-8.3291+4.4859*K82-2.1583*L82)))</f>
        <v>0.30187198830821343</v>
      </c>
      <c r="CC82" s="59"/>
      <c r="CD82" s="190" t="s">
        <v>643</v>
      </c>
      <c r="CE82" s="190" t="s">
        <v>2</v>
      </c>
      <c r="CF82" s="59"/>
      <c r="CG82" s="59"/>
      <c r="CH82" s="59">
        <f>COUNTIF($M82,"=13")+COUNTIF($N82,"=24")+COUNTIF($O82,"=14")+COUNTIF($P82,"=11")+COUNTIF($Q82,"=11")+COUNTIF($R82,"=14")+COUNTIF($S82,"=12")+COUNTIF($T82,"=12")+COUNTIF($U82,"=12")+COUNTIF($V82,"=13")+COUNTIF($W82,"=13")+COUNTIF($X82,"=16")</f>
        <v>10</v>
      </c>
      <c r="CI82" s="59">
        <f>COUNTIF($Y82,"=18")+COUNTIF($Z82,"=9")+COUNTIF($AA82,"=10")+COUNTIF($AB82,"=11")+COUNTIF($AC82,"=11")+COUNTIF($AD82,"=25")+COUNTIF($AE82,"=15")+COUNTIF($AF82,"=19")+COUNTIF($AG82,"=31")+COUNTIF($AH82,"=15")+COUNTIF($AI82,"=15")+COUNTIF($AJ82,"=17")+COUNTIF($AK82,"=17")</f>
        <v>11</v>
      </c>
      <c r="CJ82" s="59">
        <f>COUNTIF($AL82,"=11")+COUNTIF($AM82,"=11")+COUNTIF($AN82,"=19")+COUNTIF($AO82,"=23")+COUNTIF($AP82,"=15")+COUNTIF($AQ82,"=15")+COUNTIF($AR82,"=19")+COUNTIF($AS82,"=17")+COUNTIF($AV82,"=12")+COUNTIF($AW82,"=12")</f>
        <v>8</v>
      </c>
      <c r="CK82" s="59">
        <f>COUNTIF($AX82,"=11")+COUNTIF($AY82,"=9")+COUNTIF($AZ82,"=15")+COUNTIF($BA82,"=16")+COUNTIF($BB82,"=8")+COUNTIF($BC82,"=10")+COUNTIF($BD82,"=10")+COUNTIF($BE82,"=8")+COUNTIF($BF82,"=10")+COUNTIF($BG82,"=11")</f>
        <v>10</v>
      </c>
      <c r="CL82" s="59">
        <f>COUNTIF($BH82,"=12")+COUNTIF($BI82,"=21")+COUNTIF($BJ82,"=23")+COUNTIF($BK82,"=16")+COUNTIF($BL82,"=10")+COUNTIF($BM82,"=12")+COUNTIF($BN82,"=12")+COUNTIF($BO82,"=15")+COUNTIF($BP82,"=8")+COUNTIF($BQ82,"=12")+COUNTIF($BR82,"=24")+COUNTIF($BS82,"=20")+COUNTIF($BT82,"=13")</f>
        <v>11</v>
      </c>
      <c r="CM82" s="59">
        <f>COUNTIF($BU82,"=12")+COUNTIF($BV82,"=11")+COUNTIF($BW82,"=13")+COUNTIF($BX82,"=11")+COUNTIF($BY82,"=11")+COUNTIF($BZ82,"=12")+COUNTIF($CA82,"=11")</f>
        <v>6</v>
      </c>
      <c r="CN82" s="192" t="s">
        <v>2</v>
      </c>
      <c r="CO82" s="192" t="s">
        <v>2</v>
      </c>
      <c r="CP82" s="192" t="s">
        <v>2</v>
      </c>
      <c r="CQ82" s="192" t="s">
        <v>2</v>
      </c>
      <c r="CR82" s="192" t="s">
        <v>2</v>
      </c>
      <c r="CS82" s="192" t="s">
        <v>2</v>
      </c>
      <c r="CT82" s="192" t="s">
        <v>2</v>
      </c>
      <c r="CU82" s="192" t="s">
        <v>2</v>
      </c>
      <c r="CV82" s="192" t="s">
        <v>2</v>
      </c>
      <c r="CW82" s="192" t="s">
        <v>2</v>
      </c>
      <c r="CX82" s="192" t="s">
        <v>2</v>
      </c>
      <c r="CY82" s="192" t="s">
        <v>2</v>
      </c>
      <c r="CZ82" s="192" t="s">
        <v>2</v>
      </c>
      <c r="DA82" s="192" t="s">
        <v>2</v>
      </c>
      <c r="DB82" s="192" t="s">
        <v>2</v>
      </c>
      <c r="DC82" s="192" t="s">
        <v>2</v>
      </c>
      <c r="DD82" s="192" t="s">
        <v>2</v>
      </c>
      <c r="DE82" s="192" t="s">
        <v>2</v>
      </c>
      <c r="DF82" s="192" t="s">
        <v>2</v>
      </c>
      <c r="DG82" s="192" t="s">
        <v>2</v>
      </c>
      <c r="DH82" s="192" t="s">
        <v>2</v>
      </c>
      <c r="DI82" s="192" t="s">
        <v>2</v>
      </c>
      <c r="DJ82" s="192" t="s">
        <v>2</v>
      </c>
      <c r="DK82" s="192" t="s">
        <v>2</v>
      </c>
      <c r="DL82" s="192" t="s">
        <v>2</v>
      </c>
      <c r="DM82" s="192" t="s">
        <v>2</v>
      </c>
      <c r="DN82" s="192" t="s">
        <v>2</v>
      </c>
      <c r="DO82" s="192" t="s">
        <v>2</v>
      </c>
      <c r="DP82" s="192" t="s">
        <v>2</v>
      </c>
      <c r="DQ82" s="192" t="s">
        <v>2</v>
      </c>
      <c r="DR82" s="192" t="s">
        <v>2</v>
      </c>
      <c r="DS82" s="192" t="s">
        <v>2</v>
      </c>
      <c r="DT82" s="192" t="s">
        <v>2</v>
      </c>
      <c r="DU82" s="192" t="s">
        <v>2</v>
      </c>
      <c r="DV82" s="192" t="s">
        <v>2</v>
      </c>
      <c r="DW82" s="192" t="s">
        <v>2</v>
      </c>
      <c r="DX82" s="192" t="s">
        <v>2</v>
      </c>
      <c r="DY82" s="192" t="s">
        <v>2</v>
      </c>
      <c r="DZ82" s="192" t="s">
        <v>2</v>
      </c>
      <c r="EA82" s="192" t="s">
        <v>2</v>
      </c>
      <c r="EB82" s="192" t="s">
        <v>2</v>
      </c>
      <c r="EC82" s="192" t="s">
        <v>2</v>
      </c>
      <c r="ED82" s="192" t="s">
        <v>2</v>
      </c>
      <c r="EE82" s="192" t="s">
        <v>2</v>
      </c>
    </row>
    <row r="83" spans="1:137" ht="15.75" customHeight="1" x14ac:dyDescent="0.25">
      <c r="A83" s="175">
        <v>193936</v>
      </c>
      <c r="B83" s="8" t="s">
        <v>149</v>
      </c>
      <c r="C83" s="86" t="s">
        <v>2</v>
      </c>
      <c r="D83" s="138" t="s">
        <v>78</v>
      </c>
      <c r="E83" s="8" t="s">
        <v>314</v>
      </c>
      <c r="F83" s="8" t="s">
        <v>149</v>
      </c>
      <c r="G83" s="74">
        <v>41615</v>
      </c>
      <c r="H83" s="88" t="s">
        <v>2</v>
      </c>
      <c r="I83" s="88" t="s">
        <v>779</v>
      </c>
      <c r="J83" s="87">
        <v>41277.888888888891</v>
      </c>
      <c r="K83" s="143">
        <f>+COUNTIF($Y83,"&gt;=18")+COUNTIF($AG83,"&gt;=31")+COUNTIF($AP83,"&lt;=15")+COUNTIF($AR83,"&gt;=19")+COUNTIF($BG83,"&gt;=11")+COUNTIF($BI83,"&lt;=21")+COUNTIF($BK83,"&gt;=17")+COUNTIF($BR83,"&gt;=24")+COUNTIF($CA83,"&lt;=11")</f>
        <v>6</v>
      </c>
      <c r="L83" s="140">
        <f>65-(+CH83+CI83+CJ83+CK83+CL83+CM83)</f>
        <v>9</v>
      </c>
      <c r="M83" s="62">
        <v>13</v>
      </c>
      <c r="N83" s="62">
        <v>25</v>
      </c>
      <c r="O83" s="62">
        <v>14</v>
      </c>
      <c r="P83" s="62">
        <v>10</v>
      </c>
      <c r="Q83" s="62">
        <v>11</v>
      </c>
      <c r="R83" s="62">
        <v>14</v>
      </c>
      <c r="S83" s="62">
        <v>12</v>
      </c>
      <c r="T83" s="62">
        <v>12</v>
      </c>
      <c r="U83" s="62">
        <v>12</v>
      </c>
      <c r="V83" s="62">
        <v>13</v>
      </c>
      <c r="W83" s="62">
        <v>13</v>
      </c>
      <c r="X83" s="62">
        <v>15</v>
      </c>
      <c r="Y83" s="62">
        <v>18</v>
      </c>
      <c r="Z83" s="62">
        <v>9</v>
      </c>
      <c r="AA83" s="62">
        <v>9</v>
      </c>
      <c r="AB83" s="62">
        <v>11</v>
      </c>
      <c r="AC83" s="62">
        <v>11</v>
      </c>
      <c r="AD83" s="62">
        <v>25</v>
      </c>
      <c r="AE83" s="62">
        <v>15</v>
      </c>
      <c r="AF83" s="62">
        <v>19</v>
      </c>
      <c r="AG83" s="62">
        <v>31</v>
      </c>
      <c r="AH83" s="62">
        <v>15</v>
      </c>
      <c r="AI83" s="62">
        <v>15</v>
      </c>
      <c r="AJ83" s="62">
        <v>17</v>
      </c>
      <c r="AK83" s="62">
        <v>17</v>
      </c>
      <c r="AL83" s="62">
        <v>11</v>
      </c>
      <c r="AM83" s="62">
        <v>11</v>
      </c>
      <c r="AN83" s="62">
        <v>19</v>
      </c>
      <c r="AO83" s="62">
        <v>23</v>
      </c>
      <c r="AP83" s="62">
        <v>14</v>
      </c>
      <c r="AQ83" s="62">
        <v>15</v>
      </c>
      <c r="AR83" s="62">
        <v>18</v>
      </c>
      <c r="AS83" s="62">
        <v>17</v>
      </c>
      <c r="AT83" s="62">
        <v>37</v>
      </c>
      <c r="AU83" s="62">
        <v>39</v>
      </c>
      <c r="AV83" s="62">
        <v>12</v>
      </c>
      <c r="AW83" s="62">
        <v>12</v>
      </c>
      <c r="AX83" s="62">
        <v>11</v>
      </c>
      <c r="AY83" s="62">
        <v>9</v>
      </c>
      <c r="AZ83" s="62">
        <v>15</v>
      </c>
      <c r="BA83" s="62">
        <v>16</v>
      </c>
      <c r="BB83" s="62">
        <v>8</v>
      </c>
      <c r="BC83" s="62">
        <v>10</v>
      </c>
      <c r="BD83" s="62">
        <v>10</v>
      </c>
      <c r="BE83" s="62">
        <v>8</v>
      </c>
      <c r="BF83" s="62">
        <v>10</v>
      </c>
      <c r="BG83" s="62">
        <v>10</v>
      </c>
      <c r="BH83" s="62">
        <v>12</v>
      </c>
      <c r="BI83" s="62">
        <v>21</v>
      </c>
      <c r="BJ83" s="62">
        <v>23</v>
      </c>
      <c r="BK83" s="62">
        <v>18</v>
      </c>
      <c r="BL83" s="62">
        <v>10</v>
      </c>
      <c r="BM83" s="62">
        <v>12</v>
      </c>
      <c r="BN83" s="62">
        <v>12</v>
      </c>
      <c r="BO83" s="62">
        <v>15</v>
      </c>
      <c r="BP83" s="62">
        <v>8</v>
      </c>
      <c r="BQ83" s="62">
        <v>12</v>
      </c>
      <c r="BR83" s="62">
        <v>24</v>
      </c>
      <c r="BS83" s="62">
        <v>20</v>
      </c>
      <c r="BT83" s="62">
        <v>13</v>
      </c>
      <c r="BU83" s="62">
        <v>12</v>
      </c>
      <c r="BV83" s="62">
        <v>11</v>
      </c>
      <c r="BW83" s="62">
        <v>13</v>
      </c>
      <c r="BX83" s="62">
        <v>11</v>
      </c>
      <c r="BY83" s="62">
        <v>11</v>
      </c>
      <c r="BZ83" s="62">
        <v>12</v>
      </c>
      <c r="CA83" s="62">
        <v>12</v>
      </c>
      <c r="CB83" s="149">
        <f>(2.71828^(-8.3291+4.4859*K83-2.1583*L83))/(1+(2.71828^(-8.3291+4.4859*K83-2.1583*L83)))</f>
        <v>0.30187198830821343</v>
      </c>
      <c r="CC83" s="64" t="s">
        <v>781</v>
      </c>
      <c r="CD83" s="9" t="s">
        <v>53</v>
      </c>
      <c r="CE83" s="91" t="s">
        <v>578</v>
      </c>
      <c r="CF83" s="9" t="s">
        <v>50</v>
      </c>
      <c r="CG83" s="15"/>
      <c r="CH83" s="59">
        <f>COUNTIF($M83,"=13")+COUNTIF($N83,"=24")+COUNTIF($O83,"=14")+COUNTIF($P83,"=11")+COUNTIF($Q83,"=11")+COUNTIF($R83,"=14")+COUNTIF($S83,"=12")+COUNTIF($T83,"=12")+COUNTIF($U83,"=12")+COUNTIF($V83,"=13")+COUNTIF($W83,"=13")+COUNTIF($X83,"=16")</f>
        <v>9</v>
      </c>
      <c r="CI83" s="59">
        <f>COUNTIF($Y83,"=18")+COUNTIF($Z83,"=9")+COUNTIF($AA83,"=10")+COUNTIF($AB83,"=11")+COUNTIF($AC83,"=11")+COUNTIF($AD83,"=25")+COUNTIF($AE83,"=15")+COUNTIF($AF83,"=19")+COUNTIF($AG83,"=31")+COUNTIF($AH83,"=15")+COUNTIF($AI83,"=15")+COUNTIF($AJ83,"=17")+COUNTIF($AK83,"=17")</f>
        <v>12</v>
      </c>
      <c r="CJ83" s="59">
        <f>COUNTIF($AL83,"=11")+COUNTIF($AM83,"=11")+COUNTIF($AN83,"=19")+COUNTIF($AO83,"=23")+COUNTIF($AP83,"=15")+COUNTIF($AQ83,"=15")+COUNTIF($AR83,"=19")+COUNTIF($AS83,"=17")+COUNTIF($AV83,"=12")+COUNTIF($AW83,"=12")</f>
        <v>8</v>
      </c>
      <c r="CK83" s="59">
        <f>COUNTIF($AX83,"=11")+COUNTIF($AY83,"=9")+COUNTIF($AZ83,"=15")+COUNTIF($BA83,"=16")+COUNTIF($BB83,"=8")+COUNTIF($BC83,"=10")+COUNTIF($BD83,"=10")+COUNTIF($BE83,"=8")+COUNTIF($BF83,"=10")+COUNTIF($BG83,"=11")</f>
        <v>9</v>
      </c>
      <c r="CL83" s="59">
        <f>COUNTIF($BH83,"=12")+COUNTIF($BI83,"=21")+COUNTIF($BJ83,"=23")+COUNTIF($BK83,"=16")+COUNTIF($BL83,"=10")+COUNTIF($BM83,"=12")+COUNTIF($BN83,"=12")+COUNTIF($BO83,"=15")+COUNTIF($BP83,"=8")+COUNTIF($BQ83,"=12")+COUNTIF($BR83,"=24")+COUNTIF($BS83,"=20")+COUNTIF($BT83,"=13")</f>
        <v>12</v>
      </c>
      <c r="CM83" s="59">
        <f>COUNTIF($BU83,"=12")+COUNTIF($BV83,"=11")+COUNTIF($BW83,"=13")+COUNTIF($BX83,"=11")+COUNTIF($BY83,"=11")+COUNTIF($BZ83,"=12")+COUNTIF($CA83,"=11")</f>
        <v>6</v>
      </c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  <c r="DK83" s="85"/>
      <c r="DL83" s="85"/>
      <c r="DM83" s="85"/>
      <c r="DN83" s="85"/>
      <c r="DO83" s="85"/>
      <c r="DP83" s="85"/>
      <c r="DQ83" s="85"/>
      <c r="DR83" s="85"/>
      <c r="DS83" s="85"/>
      <c r="DT83" s="85"/>
      <c r="DU83" s="85"/>
      <c r="DV83" s="85"/>
      <c r="DW83" s="85"/>
      <c r="DX83" s="85"/>
      <c r="DY83" s="85"/>
      <c r="DZ83" s="85"/>
      <c r="EA83" s="85"/>
      <c r="EB83" s="85"/>
      <c r="EC83" s="85"/>
      <c r="ED83" s="85"/>
      <c r="EE83" s="85"/>
      <c r="EF83" s="86"/>
      <c r="EG83" s="86"/>
    </row>
    <row r="84" spans="1:137" ht="15" customHeight="1" x14ac:dyDescent="0.25">
      <c r="A84" s="180">
        <v>237189</v>
      </c>
      <c r="B84" s="41" t="s">
        <v>233</v>
      </c>
      <c r="C84" s="86" t="s">
        <v>2</v>
      </c>
      <c r="D84" s="138" t="s">
        <v>78</v>
      </c>
      <c r="E84" s="41" t="s">
        <v>314</v>
      </c>
      <c r="F84" s="17" t="s">
        <v>90</v>
      </c>
      <c r="G84" s="74">
        <v>41634</v>
      </c>
      <c r="H84" s="88" t="s">
        <v>2</v>
      </c>
      <c r="I84" s="88" t="s">
        <v>779</v>
      </c>
      <c r="J84" s="87">
        <v>41277.888888888891</v>
      </c>
      <c r="K84" s="143">
        <f>+COUNTIF($Y84,"&gt;=18")+COUNTIF($AG84,"&gt;=31")+COUNTIF($AP84,"&lt;=15")+COUNTIF($AR84,"&gt;=19")+COUNTIF($BG84,"&gt;=11")+COUNTIF($BI84,"&lt;=21")+COUNTIF($BK84,"&gt;=17")+COUNTIF($BR84,"&gt;=24")+COUNTIF($CA84,"&lt;=11")</f>
        <v>6</v>
      </c>
      <c r="L84" s="140">
        <f>65-(+CH84+CI84+CJ84+CK84+CL84+CM84)</f>
        <v>9</v>
      </c>
      <c r="M84" s="100">
        <v>13</v>
      </c>
      <c r="N84" s="100">
        <v>24</v>
      </c>
      <c r="O84" s="100">
        <v>14</v>
      </c>
      <c r="P84" s="100">
        <v>12</v>
      </c>
      <c r="Q84" s="100">
        <v>11</v>
      </c>
      <c r="R84" s="100">
        <v>14</v>
      </c>
      <c r="S84" s="100">
        <v>12</v>
      </c>
      <c r="T84" s="100">
        <v>12</v>
      </c>
      <c r="U84" s="100">
        <v>12</v>
      </c>
      <c r="V84" s="100">
        <v>14</v>
      </c>
      <c r="W84" s="100">
        <v>13</v>
      </c>
      <c r="X84" s="100">
        <v>16</v>
      </c>
      <c r="Y84" s="100">
        <v>18</v>
      </c>
      <c r="Z84" s="100">
        <v>9</v>
      </c>
      <c r="AA84" s="100">
        <v>10</v>
      </c>
      <c r="AB84" s="100">
        <v>11</v>
      </c>
      <c r="AC84" s="100">
        <v>11</v>
      </c>
      <c r="AD84" s="100">
        <v>25</v>
      </c>
      <c r="AE84" s="100">
        <v>15</v>
      </c>
      <c r="AF84" s="100">
        <v>19</v>
      </c>
      <c r="AG84" s="100">
        <v>31</v>
      </c>
      <c r="AH84" s="100">
        <v>15</v>
      </c>
      <c r="AI84" s="100">
        <v>15</v>
      </c>
      <c r="AJ84" s="100">
        <v>16</v>
      </c>
      <c r="AK84" s="100">
        <v>16</v>
      </c>
      <c r="AL84" s="100">
        <v>11</v>
      </c>
      <c r="AM84" s="100">
        <v>11</v>
      </c>
      <c r="AN84" s="100">
        <v>19</v>
      </c>
      <c r="AO84" s="100">
        <v>23</v>
      </c>
      <c r="AP84" s="100">
        <v>15</v>
      </c>
      <c r="AQ84" s="100">
        <v>15</v>
      </c>
      <c r="AR84" s="100">
        <v>19</v>
      </c>
      <c r="AS84" s="100">
        <v>17</v>
      </c>
      <c r="AT84" s="100">
        <v>36</v>
      </c>
      <c r="AU84" s="100">
        <v>37</v>
      </c>
      <c r="AV84" s="100">
        <v>12</v>
      </c>
      <c r="AW84" s="100">
        <v>12</v>
      </c>
      <c r="AX84" s="100">
        <v>11</v>
      </c>
      <c r="AY84" s="100">
        <v>9</v>
      </c>
      <c r="AZ84" s="100">
        <v>15</v>
      </c>
      <c r="BA84" s="100">
        <v>16</v>
      </c>
      <c r="BB84" s="100">
        <v>8</v>
      </c>
      <c r="BC84" s="100">
        <v>10</v>
      </c>
      <c r="BD84" s="100">
        <v>10</v>
      </c>
      <c r="BE84" s="100">
        <v>8</v>
      </c>
      <c r="BF84" s="100">
        <v>10</v>
      </c>
      <c r="BG84" s="100">
        <v>10</v>
      </c>
      <c r="BH84" s="100">
        <v>12</v>
      </c>
      <c r="BI84" s="100">
        <v>21</v>
      </c>
      <c r="BJ84" s="100">
        <v>23</v>
      </c>
      <c r="BK84" s="100">
        <v>17</v>
      </c>
      <c r="BL84" s="100">
        <v>10</v>
      </c>
      <c r="BM84" s="100">
        <v>12</v>
      </c>
      <c r="BN84" s="100">
        <v>12</v>
      </c>
      <c r="BO84" s="100">
        <v>15</v>
      </c>
      <c r="BP84" s="100">
        <v>8</v>
      </c>
      <c r="BQ84" s="100">
        <v>11</v>
      </c>
      <c r="BR84" s="68">
        <v>22</v>
      </c>
      <c r="BS84" s="100">
        <v>20</v>
      </c>
      <c r="BT84" s="100">
        <v>13</v>
      </c>
      <c r="BU84" s="100">
        <v>12</v>
      </c>
      <c r="BV84" s="100">
        <v>11</v>
      </c>
      <c r="BW84" s="100">
        <v>13</v>
      </c>
      <c r="BX84" s="100">
        <v>11</v>
      </c>
      <c r="BY84" s="100">
        <v>11</v>
      </c>
      <c r="BZ84" s="100">
        <v>12</v>
      </c>
      <c r="CA84" s="100">
        <v>12</v>
      </c>
      <c r="CB84" s="149">
        <f>(2.71828^(-8.3291+4.4859*K84-2.1583*L84))/(1+(2.71828^(-8.3291+4.4859*K84-2.1583*L84)))</f>
        <v>0.30187198830821343</v>
      </c>
      <c r="CC84" s="64" t="s">
        <v>781</v>
      </c>
      <c r="CD84" s="18" t="s">
        <v>53</v>
      </c>
      <c r="CE84" s="41" t="s">
        <v>606</v>
      </c>
      <c r="CF84" s="18" t="s">
        <v>233</v>
      </c>
      <c r="CG84" s="84"/>
      <c r="CH84" s="59">
        <f>COUNTIF($M84,"=13")+COUNTIF($N84,"=24")+COUNTIF($O84,"=14")+COUNTIF($P84,"=11")+COUNTIF($Q84,"=11")+COUNTIF($R84,"=14")+COUNTIF($S84,"=12")+COUNTIF($T84,"=12")+COUNTIF($U84,"=12")+COUNTIF($V84,"=13")+COUNTIF($W84,"=13")+COUNTIF($X84,"=16")</f>
        <v>10</v>
      </c>
      <c r="CI84" s="59">
        <f>COUNTIF($Y84,"=18")+COUNTIF($Z84,"=9")+COUNTIF($AA84,"=10")+COUNTIF($AB84,"=11")+COUNTIF($AC84,"=11")+COUNTIF($AD84,"=25")+COUNTIF($AE84,"=15")+COUNTIF($AF84,"=19")+COUNTIF($AG84,"=31")+COUNTIF($AH84,"=15")+COUNTIF($AI84,"=15")+COUNTIF($AJ84,"=17")+COUNTIF($AK84,"=17")</f>
        <v>11</v>
      </c>
      <c r="CJ84" s="59">
        <f>COUNTIF($AL84,"=11")+COUNTIF($AM84,"=11")+COUNTIF($AN84,"=19")+COUNTIF($AO84,"=23")+COUNTIF($AP84,"=15")+COUNTIF($AQ84,"=15")+COUNTIF($AR84,"=19")+COUNTIF($AS84,"=17")+COUNTIF($AV84,"=12")+COUNTIF($AW84,"=12")</f>
        <v>10</v>
      </c>
      <c r="CK84" s="59">
        <f>COUNTIF($AX84,"=11")+COUNTIF($AY84,"=9")+COUNTIF($AZ84,"=15")+COUNTIF($BA84,"=16")+COUNTIF($BB84,"=8")+COUNTIF($BC84,"=10")+COUNTIF($BD84,"=10")+COUNTIF($BE84,"=8")+COUNTIF($BF84,"=10")+COUNTIF($BG84,"=11")</f>
        <v>9</v>
      </c>
      <c r="CL84" s="59">
        <f>COUNTIF($BH84,"=12")+COUNTIF($BI84,"=21")+COUNTIF($BJ84,"=23")+COUNTIF($BK84,"=16")+COUNTIF($BL84,"=10")+COUNTIF($BM84,"=12")+COUNTIF($BN84,"=12")+COUNTIF($BO84,"=15")+COUNTIF($BP84,"=8")+COUNTIF($BQ84,"=12")+COUNTIF($BR84,"=24")+COUNTIF($BS84,"=20")+COUNTIF($BT84,"=13")</f>
        <v>10</v>
      </c>
      <c r="CM84" s="59">
        <f>COUNTIF($BU84,"=12")+COUNTIF($BV84,"=11")+COUNTIF($BW84,"=13")+COUNTIF($BX84,"=11")+COUNTIF($BY84,"=11")+COUNTIF($BZ84,"=12")+COUNTIF($CA84,"=11")</f>
        <v>6</v>
      </c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</row>
    <row r="85" spans="1:137" ht="15" customHeight="1" x14ac:dyDescent="0.25">
      <c r="A85" s="173">
        <v>243858</v>
      </c>
      <c r="B85" s="49" t="s">
        <v>149</v>
      </c>
      <c r="C85" s="86" t="s">
        <v>2</v>
      </c>
      <c r="D85" s="138" t="s">
        <v>78</v>
      </c>
      <c r="E85" s="49" t="s">
        <v>314</v>
      </c>
      <c r="F85" s="86" t="s">
        <v>149</v>
      </c>
      <c r="G85" s="75">
        <v>42547.525694444441</v>
      </c>
      <c r="H85" s="88" t="s">
        <v>2</v>
      </c>
      <c r="I85" s="88" t="s">
        <v>779</v>
      </c>
      <c r="J85" s="87">
        <v>41277.888888888891</v>
      </c>
      <c r="K85" s="143">
        <f>+COUNTIF($Y85,"&gt;=18")+COUNTIF($AG85,"&gt;=31")+COUNTIF($AP85,"&lt;=15")+COUNTIF($AR85,"&gt;=19")+COUNTIF($BG85,"&gt;=11")+COUNTIF($BI85,"&lt;=21")+COUNTIF($BK85,"&gt;=17")+COUNTIF($BR85,"&gt;=24")+COUNTIF($CA85,"&lt;=11")</f>
        <v>6</v>
      </c>
      <c r="L85" s="140">
        <f>65-(+CH85+CI85+CJ85+CK85+CL85+CM85)</f>
        <v>9</v>
      </c>
      <c r="M85" s="100">
        <v>13</v>
      </c>
      <c r="N85" s="100">
        <v>25</v>
      </c>
      <c r="O85" s="100">
        <v>14</v>
      </c>
      <c r="P85" s="100">
        <v>10</v>
      </c>
      <c r="Q85" s="100">
        <v>11</v>
      </c>
      <c r="R85" s="100">
        <v>14</v>
      </c>
      <c r="S85" s="100">
        <v>12</v>
      </c>
      <c r="T85" s="100">
        <v>12</v>
      </c>
      <c r="U85" s="100">
        <v>12</v>
      </c>
      <c r="V85" s="100">
        <v>13</v>
      </c>
      <c r="W85" s="100">
        <v>13</v>
      </c>
      <c r="X85" s="100">
        <v>15</v>
      </c>
      <c r="Y85" s="100">
        <v>18</v>
      </c>
      <c r="Z85" s="100">
        <v>9</v>
      </c>
      <c r="AA85" s="100">
        <v>9</v>
      </c>
      <c r="AB85" s="100">
        <v>11</v>
      </c>
      <c r="AC85" s="100">
        <v>11</v>
      </c>
      <c r="AD85" s="100">
        <v>25</v>
      </c>
      <c r="AE85" s="100">
        <v>15</v>
      </c>
      <c r="AF85" s="100">
        <v>19</v>
      </c>
      <c r="AG85" s="100">
        <v>32</v>
      </c>
      <c r="AH85" s="100">
        <v>15</v>
      </c>
      <c r="AI85" s="100">
        <v>15</v>
      </c>
      <c r="AJ85" s="100">
        <v>17</v>
      </c>
      <c r="AK85" s="100">
        <v>17</v>
      </c>
      <c r="AL85" s="100">
        <v>11</v>
      </c>
      <c r="AM85" s="100">
        <v>11</v>
      </c>
      <c r="AN85" s="100">
        <v>19</v>
      </c>
      <c r="AO85" s="100">
        <v>23</v>
      </c>
      <c r="AP85" s="100">
        <v>15</v>
      </c>
      <c r="AQ85" s="100">
        <v>15</v>
      </c>
      <c r="AR85" s="100">
        <v>18</v>
      </c>
      <c r="AS85" s="100">
        <v>17</v>
      </c>
      <c r="AT85" s="100">
        <v>37</v>
      </c>
      <c r="AU85" s="100">
        <v>39</v>
      </c>
      <c r="AV85" s="100">
        <v>12</v>
      </c>
      <c r="AW85" s="100">
        <v>12</v>
      </c>
      <c r="AX85" s="100">
        <v>11</v>
      </c>
      <c r="AY85" s="100">
        <v>9</v>
      </c>
      <c r="AZ85" s="100">
        <v>15</v>
      </c>
      <c r="BA85" s="100">
        <v>16</v>
      </c>
      <c r="BB85" s="100">
        <v>8</v>
      </c>
      <c r="BC85" s="100">
        <v>10</v>
      </c>
      <c r="BD85" s="100">
        <v>10</v>
      </c>
      <c r="BE85" s="100">
        <v>8</v>
      </c>
      <c r="BF85" s="100">
        <v>10</v>
      </c>
      <c r="BG85" s="100">
        <v>10</v>
      </c>
      <c r="BH85" s="100">
        <v>12</v>
      </c>
      <c r="BI85" s="100">
        <v>21</v>
      </c>
      <c r="BJ85" s="100">
        <v>23</v>
      </c>
      <c r="BK85" s="100">
        <v>19</v>
      </c>
      <c r="BL85" s="100">
        <v>10</v>
      </c>
      <c r="BM85" s="100">
        <v>12</v>
      </c>
      <c r="BN85" s="100">
        <v>12</v>
      </c>
      <c r="BO85" s="100">
        <v>15</v>
      </c>
      <c r="BP85" s="100">
        <v>8</v>
      </c>
      <c r="BQ85" s="100">
        <v>12</v>
      </c>
      <c r="BR85" s="100">
        <v>24</v>
      </c>
      <c r="BS85" s="100">
        <v>20</v>
      </c>
      <c r="BT85" s="100">
        <v>13</v>
      </c>
      <c r="BU85" s="100">
        <v>12</v>
      </c>
      <c r="BV85" s="100">
        <v>11</v>
      </c>
      <c r="BW85" s="100">
        <v>13</v>
      </c>
      <c r="BX85" s="100">
        <v>11</v>
      </c>
      <c r="BY85" s="100">
        <v>11</v>
      </c>
      <c r="BZ85" s="100">
        <v>12</v>
      </c>
      <c r="CA85" s="100">
        <v>12</v>
      </c>
      <c r="CB85" s="149">
        <f>(2.71828^(-8.3291+4.4859*K85-2.1583*L85))/(1+(2.71828^(-8.3291+4.4859*K85-2.1583*L85)))</f>
        <v>0.30187198830821343</v>
      </c>
      <c r="CC85" s="112" t="s">
        <v>781</v>
      </c>
      <c r="CD85" s="86" t="s">
        <v>53</v>
      </c>
      <c r="CE85" s="49" t="s">
        <v>2</v>
      </c>
      <c r="CF85" s="86" t="s">
        <v>50</v>
      </c>
      <c r="CG85" s="49"/>
      <c r="CH85" s="59">
        <f>COUNTIF($M85,"=13")+COUNTIF($N85,"=24")+COUNTIF($O85,"=14")+COUNTIF($P85,"=11")+COUNTIF($Q85,"=11")+COUNTIF($R85,"=14")+COUNTIF($S85,"=12")+COUNTIF($T85,"=12")+COUNTIF($U85,"=12")+COUNTIF($V85,"=13")+COUNTIF($W85,"=13")+COUNTIF($X85,"=16")</f>
        <v>9</v>
      </c>
      <c r="CI85" s="59">
        <f>COUNTIF($Y85,"=18")+COUNTIF($Z85,"=9")+COUNTIF($AA85,"=10")+COUNTIF($AB85,"=11")+COUNTIF($AC85,"=11")+COUNTIF($AD85,"=25")+COUNTIF($AE85,"=15")+COUNTIF($AF85,"=19")+COUNTIF($AG85,"=31")+COUNTIF($AH85,"=15")+COUNTIF($AI85,"=15")+COUNTIF($AJ85,"=17")+COUNTIF($AK85,"=17")</f>
        <v>11</v>
      </c>
      <c r="CJ85" s="59">
        <f>COUNTIF($AL85,"=11")+COUNTIF($AM85,"=11")+COUNTIF($AN85,"=19")+COUNTIF($AO85,"=23")+COUNTIF($AP85,"=15")+COUNTIF($AQ85,"=15")+COUNTIF($AR85,"=19")+COUNTIF($AS85,"=17")+COUNTIF($AV85,"=12")+COUNTIF($AW85,"=12")</f>
        <v>9</v>
      </c>
      <c r="CK85" s="59">
        <f>COUNTIF($AX85,"=11")+COUNTIF($AY85,"=9")+COUNTIF($AZ85,"=15")+COUNTIF($BA85,"=16")+COUNTIF($BB85,"=8")+COUNTIF($BC85,"=10")+COUNTIF($BD85,"=10")+COUNTIF($BE85,"=8")+COUNTIF($BF85,"=10")+COUNTIF($BG85,"=11")</f>
        <v>9</v>
      </c>
      <c r="CL85" s="59">
        <f>COUNTIF($BH85,"=12")+COUNTIF($BI85,"=21")+COUNTIF($BJ85,"=23")+COUNTIF($BK85,"=16")+COUNTIF($BL85,"=10")+COUNTIF($BM85,"=12")+COUNTIF($BN85,"=12")+COUNTIF($BO85,"=15")+COUNTIF($BP85,"=8")+COUNTIF($BQ85,"=12")+COUNTIF($BR85,"=24")+COUNTIF($BS85,"=20")+COUNTIF($BT85,"=13")</f>
        <v>12</v>
      </c>
      <c r="CM85" s="59">
        <f>COUNTIF($BU85,"=12")+COUNTIF($BV85,"=11")+COUNTIF($BW85,"=13")+COUNTIF($BX85,"=11")+COUNTIF($BY85,"=11")+COUNTIF($BZ85,"=12")+COUNTIF($CA85,"=11")</f>
        <v>6</v>
      </c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  <c r="DK85" s="85"/>
      <c r="DL85" s="85"/>
      <c r="DM85" s="85"/>
      <c r="DN85" s="85"/>
      <c r="DO85" s="85"/>
      <c r="DP85" s="85"/>
      <c r="DQ85" s="85"/>
      <c r="DR85" s="85"/>
      <c r="DS85" s="85"/>
      <c r="DT85" s="85"/>
      <c r="DU85" s="85"/>
      <c r="DV85" s="85"/>
      <c r="DW85" s="85"/>
      <c r="DX85" s="85"/>
      <c r="DY85" s="85"/>
      <c r="DZ85" s="85"/>
      <c r="EA85" s="85"/>
      <c r="EB85" s="85"/>
      <c r="EC85" s="85"/>
      <c r="ED85" s="85"/>
      <c r="EE85" s="85"/>
      <c r="EF85" s="9"/>
      <c r="EG85" s="9"/>
    </row>
    <row r="86" spans="1:137" s="1" customFormat="1" ht="15" customHeight="1" x14ac:dyDescent="0.25">
      <c r="A86" s="173">
        <v>256311</v>
      </c>
      <c r="B86" s="49" t="s">
        <v>303</v>
      </c>
      <c r="C86" s="86" t="s">
        <v>2</v>
      </c>
      <c r="D86" s="138" t="s">
        <v>78</v>
      </c>
      <c r="E86" s="127" t="s">
        <v>314</v>
      </c>
      <c r="F86" s="127" t="s">
        <v>303</v>
      </c>
      <c r="G86" s="137">
        <v>42695.9</v>
      </c>
      <c r="H86" s="88" t="s">
        <v>2</v>
      </c>
      <c r="I86" s="86" t="s">
        <v>779</v>
      </c>
      <c r="J86" s="87">
        <v>41277.888888888891</v>
      </c>
      <c r="K86" s="143">
        <f>+COUNTIF($Y86,"&gt;=18")+COUNTIF($AG86,"&gt;=31")+COUNTIF($AP86,"&lt;=15")+COUNTIF($AR86,"&gt;=19")+COUNTIF($BG86,"&gt;=11")+COUNTIF($BI86,"&lt;=21")+COUNTIF($BK86,"&gt;=17")+COUNTIF($BR86,"&gt;=24")+COUNTIF($CA86,"&lt;=11")</f>
        <v>6</v>
      </c>
      <c r="L86" s="140">
        <f>65-(+CH86+CI86+CJ86+CK86+CL86+CM86)</f>
        <v>9</v>
      </c>
      <c r="M86" s="100">
        <v>13</v>
      </c>
      <c r="N86" s="126">
        <v>25</v>
      </c>
      <c r="O86" s="100">
        <v>14</v>
      </c>
      <c r="P86" s="100">
        <v>10</v>
      </c>
      <c r="Q86" s="100">
        <v>11</v>
      </c>
      <c r="R86" s="100">
        <v>14</v>
      </c>
      <c r="S86" s="100">
        <v>12</v>
      </c>
      <c r="T86" s="100">
        <v>12</v>
      </c>
      <c r="U86" s="100">
        <v>12</v>
      </c>
      <c r="V86" s="100">
        <v>13</v>
      </c>
      <c r="W86" s="100">
        <v>13</v>
      </c>
      <c r="X86" s="100">
        <v>15</v>
      </c>
      <c r="Y86" s="100">
        <v>18</v>
      </c>
      <c r="Z86" s="100">
        <v>9</v>
      </c>
      <c r="AA86" s="100">
        <v>9</v>
      </c>
      <c r="AB86" s="100">
        <v>11</v>
      </c>
      <c r="AC86" s="100">
        <v>11</v>
      </c>
      <c r="AD86" s="100">
        <v>25</v>
      </c>
      <c r="AE86" s="100">
        <v>15</v>
      </c>
      <c r="AF86" s="100">
        <v>19</v>
      </c>
      <c r="AG86" s="100">
        <v>30</v>
      </c>
      <c r="AH86" s="100">
        <v>15</v>
      </c>
      <c r="AI86" s="100">
        <v>15</v>
      </c>
      <c r="AJ86" s="100">
        <v>17</v>
      </c>
      <c r="AK86" s="100">
        <v>17</v>
      </c>
      <c r="AL86" s="100">
        <v>11</v>
      </c>
      <c r="AM86" s="100">
        <v>11</v>
      </c>
      <c r="AN86" s="100">
        <v>19</v>
      </c>
      <c r="AO86" s="100">
        <v>23</v>
      </c>
      <c r="AP86" s="100">
        <v>15</v>
      </c>
      <c r="AQ86" s="100">
        <v>15</v>
      </c>
      <c r="AR86" s="100">
        <v>19</v>
      </c>
      <c r="AS86" s="100">
        <v>17</v>
      </c>
      <c r="AT86" s="100">
        <v>37</v>
      </c>
      <c r="AU86" s="100">
        <v>37</v>
      </c>
      <c r="AV86" s="100">
        <v>12</v>
      </c>
      <c r="AW86" s="100">
        <v>11</v>
      </c>
      <c r="AX86" s="100">
        <v>11</v>
      </c>
      <c r="AY86" s="100">
        <v>9</v>
      </c>
      <c r="AZ86" s="100">
        <v>15</v>
      </c>
      <c r="BA86" s="100">
        <v>16</v>
      </c>
      <c r="BB86" s="100">
        <v>8</v>
      </c>
      <c r="BC86" s="100">
        <v>10</v>
      </c>
      <c r="BD86" s="100">
        <v>10</v>
      </c>
      <c r="BE86" s="100">
        <v>8</v>
      </c>
      <c r="BF86" s="100">
        <v>10</v>
      </c>
      <c r="BG86" s="100">
        <v>10</v>
      </c>
      <c r="BH86" s="100">
        <v>12</v>
      </c>
      <c r="BI86" s="100">
        <v>21</v>
      </c>
      <c r="BJ86" s="100">
        <v>23</v>
      </c>
      <c r="BK86" s="100">
        <v>18</v>
      </c>
      <c r="BL86" s="100">
        <v>10</v>
      </c>
      <c r="BM86" s="100">
        <v>12</v>
      </c>
      <c r="BN86" s="100">
        <v>12</v>
      </c>
      <c r="BO86" s="100">
        <v>15</v>
      </c>
      <c r="BP86" s="100">
        <v>8</v>
      </c>
      <c r="BQ86" s="100">
        <v>12</v>
      </c>
      <c r="BR86" s="100">
        <v>24</v>
      </c>
      <c r="BS86" s="100">
        <v>20</v>
      </c>
      <c r="BT86" s="100">
        <v>13</v>
      </c>
      <c r="BU86" s="100">
        <v>12</v>
      </c>
      <c r="BV86" s="100">
        <v>11</v>
      </c>
      <c r="BW86" s="100">
        <v>13</v>
      </c>
      <c r="BX86" s="100">
        <v>11</v>
      </c>
      <c r="BY86" s="100">
        <v>11</v>
      </c>
      <c r="BZ86" s="100">
        <v>12</v>
      </c>
      <c r="CA86" s="100">
        <v>12</v>
      </c>
      <c r="CB86" s="149">
        <f>(2.71828^(-8.3291+4.4859*K86-2.1583*L86))/(1+(2.71828^(-8.3291+4.4859*K86-2.1583*L86)))</f>
        <v>0.30187198830821343</v>
      </c>
      <c r="CC86" s="49" t="s">
        <v>781</v>
      </c>
      <c r="CD86" s="86" t="s">
        <v>53</v>
      </c>
      <c r="CE86" s="86" t="s">
        <v>782</v>
      </c>
      <c r="CF86" s="86" t="s">
        <v>303</v>
      </c>
      <c r="CG86" s="86"/>
      <c r="CH86" s="59">
        <f>COUNTIF($M86,"=13")+COUNTIF($N86,"=24")+COUNTIF($O86,"=14")+COUNTIF($P86,"=11")+COUNTIF($Q86,"=11")+COUNTIF($R86,"=14")+COUNTIF($S86,"=12")+COUNTIF($T86,"=12")+COUNTIF($U86,"=12")+COUNTIF($V86,"=13")+COUNTIF($W86,"=13")+COUNTIF($X86,"=16")</f>
        <v>9</v>
      </c>
      <c r="CI86" s="59">
        <f>COUNTIF($Y86,"=18")+COUNTIF($Z86,"=9")+COUNTIF($AA86,"=10")+COUNTIF($AB86,"=11")+COUNTIF($AC86,"=11")+COUNTIF($AD86,"=25")+COUNTIF($AE86,"=15")+COUNTIF($AF86,"=19")+COUNTIF($AG86,"=31")+COUNTIF($AH86,"=15")+COUNTIF($AI86,"=15")+COUNTIF($AJ86,"=17")+COUNTIF($AK86,"=17")</f>
        <v>11</v>
      </c>
      <c r="CJ86" s="59">
        <f>COUNTIF($AL86,"=11")+COUNTIF($AM86,"=11")+COUNTIF($AN86,"=19")+COUNTIF($AO86,"=23")+COUNTIF($AP86,"=15")+COUNTIF($AQ86,"=15")+COUNTIF($AR86,"=19")+COUNTIF($AS86,"=17")+COUNTIF($AV86,"=12")+COUNTIF($AW86,"=12")</f>
        <v>9</v>
      </c>
      <c r="CK86" s="59">
        <f>COUNTIF($AX86,"=11")+COUNTIF($AY86,"=9")+COUNTIF($AZ86,"=15")+COUNTIF($BA86,"=16")+COUNTIF($BB86,"=8")+COUNTIF($BC86,"=10")+COUNTIF($BD86,"=10")+COUNTIF($BE86,"=8")+COUNTIF($BF86,"=10")+COUNTIF($BG86,"=11")</f>
        <v>9</v>
      </c>
      <c r="CL86" s="59">
        <f>COUNTIF($BH86,"=12")+COUNTIF($BI86,"=21")+COUNTIF($BJ86,"=23")+COUNTIF($BK86,"=16")+COUNTIF($BL86,"=10")+COUNTIF($BM86,"=12")+COUNTIF($BN86,"=12")+COUNTIF($BO86,"=15")+COUNTIF($BP86,"=8")+COUNTIF($BQ86,"=12")+COUNTIF($BR86,"=24")+COUNTIF($BS86,"=20")+COUNTIF($BT86,"=13")</f>
        <v>12</v>
      </c>
      <c r="CM86" s="59">
        <f>COUNTIF($BU86,"=12")+COUNTIF($BV86,"=11")+COUNTIF($BW86,"=13")+COUNTIF($BX86,"=11")+COUNTIF($BY86,"=11")+COUNTIF($BZ86,"=12")+COUNTIF($CA86,"=11")</f>
        <v>6</v>
      </c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  <c r="DK86" s="85"/>
      <c r="DL86" s="85"/>
      <c r="DM86" s="85"/>
      <c r="DN86" s="85"/>
      <c r="DO86" s="85"/>
      <c r="DP86" s="85"/>
      <c r="DQ86" s="85"/>
      <c r="DR86" s="85"/>
      <c r="DS86" s="85"/>
      <c r="DT86" s="85"/>
      <c r="DU86" s="85"/>
      <c r="DV86" s="85"/>
      <c r="DW86" s="85"/>
      <c r="DX86" s="85"/>
      <c r="DY86" s="85"/>
      <c r="DZ86" s="85"/>
      <c r="EA86" s="86"/>
      <c r="EB86" s="86"/>
      <c r="EC86" s="86"/>
      <c r="ED86" s="86"/>
      <c r="EE86" s="86"/>
      <c r="EF86" s="85"/>
      <c r="EG86" s="85"/>
    </row>
    <row r="87" spans="1:137" s="1" customFormat="1" ht="15.95" customHeight="1" x14ac:dyDescent="0.25">
      <c r="A87" s="173" t="s">
        <v>959</v>
      </c>
      <c r="B87" s="49" t="s">
        <v>50</v>
      </c>
      <c r="C87" s="86" t="s">
        <v>2</v>
      </c>
      <c r="D87" s="138" t="s">
        <v>78</v>
      </c>
      <c r="E87" s="127" t="s">
        <v>8</v>
      </c>
      <c r="F87" s="49" t="s">
        <v>378</v>
      </c>
      <c r="G87" s="137">
        <v>42908.632638888892</v>
      </c>
      <c r="H87" s="88" t="s">
        <v>2</v>
      </c>
      <c r="I87" s="86" t="s">
        <v>779</v>
      </c>
      <c r="J87" s="87">
        <v>41277</v>
      </c>
      <c r="K87" s="143">
        <f>+COUNTIF($Y87,"&gt;=18")+COUNTIF($AG87,"&gt;=31")+COUNTIF($AP87,"&lt;=15")+COUNTIF($AR87,"&gt;=19")+COUNTIF($BG87,"&gt;=11")+COUNTIF($BI87,"&lt;=21")+COUNTIF($BK87,"&gt;=17")+COUNTIF($BR87,"&gt;=24")+COUNTIF($CA87,"&lt;=11")</f>
        <v>6</v>
      </c>
      <c r="L87" s="140">
        <f>65-(+CH87+CI87+CJ87+CK87+CL87+CM87)</f>
        <v>9</v>
      </c>
      <c r="M87" s="100">
        <v>13</v>
      </c>
      <c r="N87" s="100">
        <v>25</v>
      </c>
      <c r="O87" s="100">
        <v>14</v>
      </c>
      <c r="P87" s="100">
        <v>10</v>
      </c>
      <c r="Q87" s="100">
        <v>11</v>
      </c>
      <c r="R87" s="100">
        <v>14</v>
      </c>
      <c r="S87" s="100">
        <v>12</v>
      </c>
      <c r="T87" s="100">
        <v>12</v>
      </c>
      <c r="U87" s="100">
        <v>12</v>
      </c>
      <c r="V87" s="100">
        <v>13</v>
      </c>
      <c r="W87" s="100">
        <v>13</v>
      </c>
      <c r="X87" s="100">
        <v>15</v>
      </c>
      <c r="Y87" s="100">
        <v>18</v>
      </c>
      <c r="Z87" s="100">
        <v>9</v>
      </c>
      <c r="AA87" s="100">
        <v>10</v>
      </c>
      <c r="AB87" s="100">
        <v>11</v>
      </c>
      <c r="AC87" s="100">
        <v>11</v>
      </c>
      <c r="AD87" s="100">
        <v>25</v>
      </c>
      <c r="AE87" s="100">
        <v>15</v>
      </c>
      <c r="AF87" s="100">
        <v>19</v>
      </c>
      <c r="AG87" s="100">
        <v>30</v>
      </c>
      <c r="AH87" s="100">
        <v>15</v>
      </c>
      <c r="AI87" s="100">
        <v>15</v>
      </c>
      <c r="AJ87" s="100">
        <v>17</v>
      </c>
      <c r="AK87" s="100">
        <v>17</v>
      </c>
      <c r="AL87" s="100">
        <v>11</v>
      </c>
      <c r="AM87" s="100">
        <v>11</v>
      </c>
      <c r="AN87" s="100">
        <v>19</v>
      </c>
      <c r="AO87" s="100">
        <v>23</v>
      </c>
      <c r="AP87" s="100">
        <v>15</v>
      </c>
      <c r="AQ87" s="100">
        <v>15</v>
      </c>
      <c r="AR87" s="100">
        <v>20</v>
      </c>
      <c r="AS87" s="100">
        <v>17</v>
      </c>
      <c r="AT87" s="100">
        <v>37</v>
      </c>
      <c r="AU87" s="100">
        <v>37</v>
      </c>
      <c r="AV87" s="100">
        <v>11</v>
      </c>
      <c r="AW87" s="100">
        <v>12</v>
      </c>
      <c r="AX87" s="100">
        <v>11</v>
      </c>
      <c r="AY87" s="100">
        <v>9</v>
      </c>
      <c r="AZ87" s="100">
        <v>15</v>
      </c>
      <c r="BA87" s="100">
        <v>16</v>
      </c>
      <c r="BB87" s="100">
        <v>8</v>
      </c>
      <c r="BC87" s="100">
        <v>10</v>
      </c>
      <c r="BD87" s="100">
        <v>10</v>
      </c>
      <c r="BE87" s="100">
        <v>8</v>
      </c>
      <c r="BF87" s="100">
        <v>10</v>
      </c>
      <c r="BG87" s="100">
        <v>10</v>
      </c>
      <c r="BH87" s="100">
        <v>12</v>
      </c>
      <c r="BI87" s="100">
        <v>21</v>
      </c>
      <c r="BJ87" s="100">
        <v>23</v>
      </c>
      <c r="BK87" s="100">
        <v>18</v>
      </c>
      <c r="BL87" s="100">
        <v>10</v>
      </c>
      <c r="BM87" s="100">
        <v>12</v>
      </c>
      <c r="BN87" s="100">
        <v>12</v>
      </c>
      <c r="BO87" s="100">
        <v>15</v>
      </c>
      <c r="BP87" s="100">
        <v>8</v>
      </c>
      <c r="BQ87" s="100">
        <v>12</v>
      </c>
      <c r="BR87" s="100">
        <v>24</v>
      </c>
      <c r="BS87" s="100">
        <v>20</v>
      </c>
      <c r="BT87" s="100">
        <v>13</v>
      </c>
      <c r="BU87" s="100">
        <v>12</v>
      </c>
      <c r="BV87" s="100">
        <v>11</v>
      </c>
      <c r="BW87" s="100">
        <v>13</v>
      </c>
      <c r="BX87" s="100">
        <v>11</v>
      </c>
      <c r="BY87" s="100">
        <v>11</v>
      </c>
      <c r="BZ87" s="100">
        <v>12</v>
      </c>
      <c r="CA87" s="100">
        <v>12</v>
      </c>
      <c r="CB87" s="149">
        <f>(2.71828^(-8.3291+4.4859*K87-2.1583*L87))/(1+(2.71828^(-8.3291+4.4859*K87-2.1583*L87)))</f>
        <v>0.30187198830821343</v>
      </c>
      <c r="CC87" s="49" t="s">
        <v>781</v>
      </c>
      <c r="CD87" s="86" t="s">
        <v>53</v>
      </c>
      <c r="CE87" s="49" t="s">
        <v>782</v>
      </c>
      <c r="CF87" s="86" t="s">
        <v>50</v>
      </c>
      <c r="CG87" s="49"/>
      <c r="CH87" s="59">
        <f>COUNTIF($M87,"=13")+COUNTIF($N87,"=24")+COUNTIF($O87,"=14")+COUNTIF($P87,"=11")+COUNTIF($Q87,"=11")+COUNTIF($R87,"=14")+COUNTIF($S87,"=12")+COUNTIF($T87,"=12")+COUNTIF($U87,"=12")+COUNTIF($V87,"=13")+COUNTIF($W87,"=13")+COUNTIF($X87,"=16")</f>
        <v>9</v>
      </c>
      <c r="CI87" s="59">
        <f>COUNTIF($Y87,"=18")+COUNTIF($Z87,"=9")+COUNTIF($AA87,"=10")+COUNTIF($AB87,"=11")+COUNTIF($AC87,"=11")+COUNTIF($AD87,"=25")+COUNTIF($AE87,"=15")+COUNTIF($AF87,"=19")+COUNTIF($AG87,"=31")+COUNTIF($AH87,"=15")+COUNTIF($AI87,"=15")+COUNTIF($AJ87,"=17")+COUNTIF($AK87,"=17")</f>
        <v>12</v>
      </c>
      <c r="CJ87" s="59">
        <f>COUNTIF($AL87,"=11")+COUNTIF($AM87,"=11")+COUNTIF($AN87,"=19")+COUNTIF($AO87,"=23")+COUNTIF($AP87,"=15")+COUNTIF($AQ87,"=15")+COUNTIF($AR87,"=19")+COUNTIF($AS87,"=17")+COUNTIF($AV87,"=12")+COUNTIF($AW87,"=12")</f>
        <v>8</v>
      </c>
      <c r="CK87" s="59">
        <f>COUNTIF($AX87,"=11")+COUNTIF($AY87,"=9")+COUNTIF($AZ87,"=15")+COUNTIF($BA87,"=16")+COUNTIF($BB87,"=8")+COUNTIF($BC87,"=10")+COUNTIF($BD87,"=10")+COUNTIF($BE87,"=8")+COUNTIF($BF87,"=10")+COUNTIF($BG87,"=11")</f>
        <v>9</v>
      </c>
      <c r="CL87" s="59">
        <f>COUNTIF($BH87,"=12")+COUNTIF($BI87,"=21")+COUNTIF($BJ87,"=23")+COUNTIF($BK87,"=16")+COUNTIF($BL87,"=10")+COUNTIF($BM87,"=12")+COUNTIF($BN87,"=12")+COUNTIF($BO87,"=15")+COUNTIF($BP87,"=8")+COUNTIF($BQ87,"=12")+COUNTIF($BR87,"=24")+COUNTIF($BS87,"=20")+COUNTIF($BT87,"=13")</f>
        <v>12</v>
      </c>
      <c r="CM87" s="59">
        <f>COUNTIF($BU87,"=12")+COUNTIF($BV87,"=11")+COUNTIF($BW87,"=13")+COUNTIF($BX87,"=11")+COUNTIF($BY87,"=11")+COUNTIF($BZ87,"=12")+COUNTIF($CA87,"=11")</f>
        <v>6</v>
      </c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  <c r="DK87" s="85"/>
      <c r="DL87" s="85"/>
      <c r="DM87" s="85"/>
      <c r="DN87" s="85"/>
      <c r="DO87" s="85"/>
      <c r="DP87" s="85"/>
      <c r="DQ87" s="85"/>
      <c r="DR87" s="85"/>
      <c r="DS87" s="85"/>
      <c r="DT87" s="85"/>
      <c r="DU87" s="85"/>
      <c r="DV87" s="85"/>
      <c r="DW87" s="85"/>
      <c r="DX87" s="85"/>
      <c r="DY87" s="85"/>
      <c r="DZ87" s="85"/>
      <c r="EA87" s="85"/>
      <c r="EB87" s="85"/>
      <c r="EC87" s="85"/>
      <c r="ED87" s="85"/>
      <c r="EE87" s="85"/>
      <c r="EF87" s="85"/>
      <c r="EG87" s="85"/>
    </row>
    <row r="88" spans="1:137" s="1" customFormat="1" ht="15.95" customHeight="1" x14ac:dyDescent="0.25">
      <c r="A88" s="221">
        <v>172593</v>
      </c>
      <c r="B88" s="203" t="s">
        <v>394</v>
      </c>
      <c r="C88" s="86" t="s">
        <v>2</v>
      </c>
      <c r="D88" s="138" t="s">
        <v>78</v>
      </c>
      <c r="E88" s="127" t="s">
        <v>8</v>
      </c>
      <c r="F88" s="86" t="s">
        <v>395</v>
      </c>
      <c r="G88" s="137">
        <v>42406.853472222225</v>
      </c>
      <c r="H88" s="88" t="s">
        <v>2</v>
      </c>
      <c r="I88" s="3" t="s">
        <v>414</v>
      </c>
      <c r="J88" s="87">
        <v>41277.888888888891</v>
      </c>
      <c r="K88" s="143">
        <f>+COUNTIF($Y88,"&gt;=18")+COUNTIF($AG88,"&gt;=31")+COUNTIF($AP88,"&lt;=15")+COUNTIF($AR88,"&gt;=19")+COUNTIF($BG88,"&gt;=11")+COUNTIF($BI88,"&lt;=21")+COUNTIF($BK88,"&gt;=17")+COUNTIF($BR88,"&gt;=24")+COUNTIF($CA88,"&lt;=11")</f>
        <v>5</v>
      </c>
      <c r="L88" s="140">
        <f>65-(+CH88+CI88+CJ88+CK88+CL88+CM88)</f>
        <v>7</v>
      </c>
      <c r="M88" s="126">
        <v>13</v>
      </c>
      <c r="N88" s="126">
        <v>24</v>
      </c>
      <c r="O88" s="126">
        <v>14</v>
      </c>
      <c r="P88" s="126">
        <v>10</v>
      </c>
      <c r="Q88" s="126">
        <v>11</v>
      </c>
      <c r="R88" s="126">
        <v>14</v>
      </c>
      <c r="S88" s="126">
        <v>12</v>
      </c>
      <c r="T88" s="126">
        <v>12</v>
      </c>
      <c r="U88" s="126">
        <v>12</v>
      </c>
      <c r="V88" s="126">
        <v>13</v>
      </c>
      <c r="W88" s="126">
        <v>13</v>
      </c>
      <c r="X88" s="126">
        <v>15</v>
      </c>
      <c r="Y88" s="126">
        <v>18</v>
      </c>
      <c r="Z88" s="126">
        <v>9</v>
      </c>
      <c r="AA88" s="126">
        <v>10</v>
      </c>
      <c r="AB88" s="126">
        <v>11</v>
      </c>
      <c r="AC88" s="126">
        <v>11</v>
      </c>
      <c r="AD88" s="126">
        <v>25</v>
      </c>
      <c r="AE88" s="126">
        <v>15</v>
      </c>
      <c r="AF88" s="126">
        <v>19</v>
      </c>
      <c r="AG88" s="126">
        <v>30</v>
      </c>
      <c r="AH88" s="126">
        <v>15</v>
      </c>
      <c r="AI88" s="126">
        <v>15</v>
      </c>
      <c r="AJ88" s="126">
        <v>17</v>
      </c>
      <c r="AK88" s="126">
        <v>17</v>
      </c>
      <c r="AL88" s="126">
        <v>11</v>
      </c>
      <c r="AM88" s="126">
        <v>11</v>
      </c>
      <c r="AN88" s="126">
        <v>19</v>
      </c>
      <c r="AO88" s="126">
        <v>23</v>
      </c>
      <c r="AP88" s="126">
        <v>16</v>
      </c>
      <c r="AQ88" s="126">
        <v>15</v>
      </c>
      <c r="AR88" s="126">
        <v>18</v>
      </c>
      <c r="AS88" s="126">
        <v>17</v>
      </c>
      <c r="AT88" s="126">
        <v>35</v>
      </c>
      <c r="AU88" s="126">
        <v>37</v>
      </c>
      <c r="AV88" s="126">
        <v>12</v>
      </c>
      <c r="AW88" s="126">
        <v>12</v>
      </c>
      <c r="AX88" s="126">
        <v>11</v>
      </c>
      <c r="AY88" s="126">
        <v>9</v>
      </c>
      <c r="AZ88" s="126">
        <v>15</v>
      </c>
      <c r="BA88" s="126">
        <v>16</v>
      </c>
      <c r="BB88" s="126">
        <v>8</v>
      </c>
      <c r="BC88" s="126">
        <v>10</v>
      </c>
      <c r="BD88" s="126">
        <v>10</v>
      </c>
      <c r="BE88" s="126">
        <v>8</v>
      </c>
      <c r="BF88" s="126">
        <v>10</v>
      </c>
      <c r="BG88" s="126">
        <v>10</v>
      </c>
      <c r="BH88" s="126">
        <v>12</v>
      </c>
      <c r="BI88" s="126">
        <v>21</v>
      </c>
      <c r="BJ88" s="126">
        <v>23</v>
      </c>
      <c r="BK88" s="126">
        <v>18</v>
      </c>
      <c r="BL88" s="126">
        <v>10</v>
      </c>
      <c r="BM88" s="126">
        <v>12</v>
      </c>
      <c r="BN88" s="126">
        <v>12</v>
      </c>
      <c r="BO88" s="126">
        <v>15</v>
      </c>
      <c r="BP88" s="126">
        <v>8</v>
      </c>
      <c r="BQ88" s="126">
        <v>12</v>
      </c>
      <c r="BR88" s="100">
        <v>24</v>
      </c>
      <c r="BS88" s="126">
        <v>20</v>
      </c>
      <c r="BT88" s="126">
        <v>13</v>
      </c>
      <c r="BU88" s="126">
        <v>12</v>
      </c>
      <c r="BV88" s="126">
        <v>11</v>
      </c>
      <c r="BW88" s="126">
        <v>13</v>
      </c>
      <c r="BX88" s="126">
        <v>11</v>
      </c>
      <c r="BY88" s="126">
        <v>11</v>
      </c>
      <c r="BZ88" s="126">
        <v>12</v>
      </c>
      <c r="CA88" s="126">
        <v>11</v>
      </c>
      <c r="CB88" s="149">
        <f>(2.71828^(-8.3291+4.4859*K88-2.1583*L88))/(1+(2.71828^(-8.3291+4.4859*K88-2.1583*L88)))</f>
        <v>0.26743033842676028</v>
      </c>
      <c r="CC88" s="64" t="s">
        <v>781</v>
      </c>
      <c r="CD88" s="86" t="s">
        <v>53</v>
      </c>
      <c r="CE88" s="127" t="s">
        <v>2</v>
      </c>
      <c r="CF88" s="86" t="s">
        <v>50</v>
      </c>
      <c r="CG88" s="127"/>
      <c r="CH88" s="59">
        <f>COUNTIF($M88,"=13")+COUNTIF($N88,"=24")+COUNTIF($O88,"=14")+COUNTIF($P88,"=11")+COUNTIF($Q88,"=11")+COUNTIF($R88,"=14")+COUNTIF($S88,"=12")+COUNTIF($T88,"=12")+COUNTIF($U88,"=12")+COUNTIF($V88,"=13")+COUNTIF($W88,"=13")+COUNTIF($X88,"=16")</f>
        <v>10</v>
      </c>
      <c r="CI88" s="59">
        <f>COUNTIF($Y88,"=18")+COUNTIF($Z88,"=9")+COUNTIF($AA88,"=10")+COUNTIF($AB88,"=11")+COUNTIF($AC88,"=11")+COUNTIF($AD88,"=25")+COUNTIF($AE88,"=15")+COUNTIF($AF88,"=19")+COUNTIF($AG88,"=31")+COUNTIF($AH88,"=15")+COUNTIF($AI88,"=15")+COUNTIF($AJ88,"=17")+COUNTIF($AK88,"=17")</f>
        <v>12</v>
      </c>
      <c r="CJ88" s="59">
        <f>COUNTIF($AL88,"=11")+COUNTIF($AM88,"=11")+COUNTIF($AN88,"=19")+COUNTIF($AO88,"=23")+COUNTIF($AP88,"=15")+COUNTIF($AQ88,"=15")+COUNTIF($AR88,"=19")+COUNTIF($AS88,"=17")+COUNTIF($AV88,"=12")+COUNTIF($AW88,"=12")</f>
        <v>8</v>
      </c>
      <c r="CK88" s="59">
        <f>COUNTIF($AX88,"=11")+COUNTIF($AY88,"=9")+COUNTIF($AZ88,"=15")+COUNTIF($BA88,"=16")+COUNTIF($BB88,"=8")+COUNTIF($BC88,"=10")+COUNTIF($BD88,"=10")+COUNTIF($BE88,"=8")+COUNTIF($BF88,"=10")+COUNTIF($BG88,"=11")</f>
        <v>9</v>
      </c>
      <c r="CL88" s="59">
        <f>COUNTIF($BH88,"=12")+COUNTIF($BI88,"=21")+COUNTIF($BJ88,"=23")+COUNTIF($BK88,"=16")+COUNTIF($BL88,"=10")+COUNTIF($BM88,"=12")+COUNTIF($BN88,"=12")+COUNTIF($BO88,"=15")+COUNTIF($BP88,"=8")+COUNTIF($BQ88,"=12")+COUNTIF($BR88,"=24")+COUNTIF($BS88,"=20")+COUNTIF($BT88,"=13")</f>
        <v>12</v>
      </c>
      <c r="CM88" s="59">
        <f>COUNTIF($BU88,"=12")+COUNTIF($BV88,"=11")+COUNTIF($BW88,"=13")+COUNTIF($BX88,"=11")+COUNTIF($BY88,"=11")+COUNTIF($BZ88,"=12")+COUNTIF($CA88,"=11")</f>
        <v>7</v>
      </c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  <c r="DK88" s="85"/>
      <c r="DL88" s="85"/>
      <c r="DM88" s="85"/>
      <c r="DN88" s="85"/>
      <c r="DO88" s="85"/>
      <c r="DP88" s="85"/>
      <c r="DQ88" s="85"/>
      <c r="DR88" s="85"/>
      <c r="DS88" s="85"/>
      <c r="DT88" s="85"/>
      <c r="DU88" s="85"/>
      <c r="DV88" s="85"/>
      <c r="DW88" s="85"/>
      <c r="DX88" s="85"/>
      <c r="DY88" s="85"/>
      <c r="DZ88" s="85"/>
      <c r="EA88" s="85"/>
      <c r="EB88" s="85"/>
      <c r="EC88" s="85"/>
      <c r="ED88" s="85"/>
      <c r="EE88" s="85"/>
      <c r="EF88" s="85"/>
      <c r="EG88" s="85"/>
    </row>
    <row r="89" spans="1:137" x14ac:dyDescent="0.25">
      <c r="A89" s="212">
        <v>65971</v>
      </c>
      <c r="B89" s="120" t="s">
        <v>50</v>
      </c>
      <c r="C89" s="86" t="s">
        <v>2</v>
      </c>
      <c r="D89" s="139" t="s">
        <v>195</v>
      </c>
      <c r="E89" s="127" t="s">
        <v>314</v>
      </c>
      <c r="F89" s="49" t="s">
        <v>41</v>
      </c>
      <c r="G89" s="75">
        <v>42401.257638888892</v>
      </c>
      <c r="H89" s="88" t="s">
        <v>2</v>
      </c>
      <c r="I89" s="88" t="s">
        <v>779</v>
      </c>
      <c r="J89" s="87">
        <v>41277.888888888891</v>
      </c>
      <c r="K89" s="143">
        <f>+COUNTIF($Y89,"&gt;=18")+COUNTIF($AG89,"&gt;=31")+COUNTIF($AP89,"&lt;=15")+COUNTIF($AR89,"&gt;=19")+COUNTIF($BG89,"&gt;=11")+COUNTIF($BI89,"&lt;=21")+COUNTIF($BK89,"&gt;=17")+COUNTIF($BR89,"&gt;=24")+COUNTIF($CA89,"&lt;=11")</f>
        <v>4</v>
      </c>
      <c r="L89" s="140">
        <f>65-(+CH89+CI89+CJ89+CK89+CL89+CM89)</f>
        <v>5</v>
      </c>
      <c r="M89" s="126">
        <v>13</v>
      </c>
      <c r="N89" s="126">
        <v>24</v>
      </c>
      <c r="O89" s="126">
        <v>14</v>
      </c>
      <c r="P89" s="126">
        <v>11</v>
      </c>
      <c r="Q89" s="126">
        <v>11</v>
      </c>
      <c r="R89" s="126">
        <v>14</v>
      </c>
      <c r="S89" s="126">
        <v>12</v>
      </c>
      <c r="T89" s="126">
        <v>12</v>
      </c>
      <c r="U89" s="126">
        <v>12</v>
      </c>
      <c r="V89" s="126">
        <v>13</v>
      </c>
      <c r="W89" s="126">
        <v>13</v>
      </c>
      <c r="X89" s="126">
        <v>16</v>
      </c>
      <c r="Y89" s="126">
        <v>18</v>
      </c>
      <c r="Z89" s="126">
        <v>9</v>
      </c>
      <c r="AA89" s="126">
        <v>10</v>
      </c>
      <c r="AB89" s="126">
        <v>11</v>
      </c>
      <c r="AC89" s="126">
        <v>11</v>
      </c>
      <c r="AD89" s="126">
        <v>25</v>
      </c>
      <c r="AE89" s="126">
        <v>15</v>
      </c>
      <c r="AF89" s="126">
        <v>19</v>
      </c>
      <c r="AG89" s="126">
        <v>29</v>
      </c>
      <c r="AH89" s="126">
        <v>15</v>
      </c>
      <c r="AI89" s="126">
        <v>15</v>
      </c>
      <c r="AJ89" s="126">
        <v>17</v>
      </c>
      <c r="AK89" s="126">
        <v>17</v>
      </c>
      <c r="AL89" s="126">
        <v>11</v>
      </c>
      <c r="AM89" s="100">
        <v>11</v>
      </c>
      <c r="AN89" s="126">
        <v>19</v>
      </c>
      <c r="AO89" s="126">
        <v>23</v>
      </c>
      <c r="AP89" s="126">
        <v>15</v>
      </c>
      <c r="AQ89" s="126">
        <v>15</v>
      </c>
      <c r="AR89" s="126">
        <v>17</v>
      </c>
      <c r="AS89" s="126">
        <v>17</v>
      </c>
      <c r="AT89" s="126">
        <v>37</v>
      </c>
      <c r="AU89" s="126">
        <v>38</v>
      </c>
      <c r="AV89" s="100">
        <v>12</v>
      </c>
      <c r="AW89" s="126">
        <v>13</v>
      </c>
      <c r="AX89" s="126">
        <v>11</v>
      </c>
      <c r="AY89" s="126">
        <v>9</v>
      </c>
      <c r="AZ89" s="126">
        <v>15</v>
      </c>
      <c r="BA89" s="126">
        <v>16</v>
      </c>
      <c r="BB89" s="126">
        <v>8</v>
      </c>
      <c r="BC89" s="126">
        <v>10</v>
      </c>
      <c r="BD89" s="126">
        <v>10</v>
      </c>
      <c r="BE89" s="126">
        <v>8</v>
      </c>
      <c r="BF89" s="126">
        <v>10</v>
      </c>
      <c r="BG89" s="126">
        <v>10</v>
      </c>
      <c r="BH89" s="126">
        <v>12</v>
      </c>
      <c r="BI89" s="126">
        <v>21</v>
      </c>
      <c r="BJ89" s="126">
        <v>23</v>
      </c>
      <c r="BK89" s="126">
        <v>16</v>
      </c>
      <c r="BL89" s="126">
        <v>10</v>
      </c>
      <c r="BM89" s="126">
        <v>12</v>
      </c>
      <c r="BN89" s="126">
        <v>12</v>
      </c>
      <c r="BO89" s="126">
        <v>15</v>
      </c>
      <c r="BP89" s="126">
        <v>8</v>
      </c>
      <c r="BQ89" s="126">
        <v>12</v>
      </c>
      <c r="BR89" s="126">
        <v>24</v>
      </c>
      <c r="BS89" s="126">
        <v>20</v>
      </c>
      <c r="BT89" s="126">
        <v>13</v>
      </c>
      <c r="BU89" s="126">
        <v>12</v>
      </c>
      <c r="BV89" s="126">
        <v>11</v>
      </c>
      <c r="BW89" s="126">
        <v>13</v>
      </c>
      <c r="BX89" s="126">
        <v>11</v>
      </c>
      <c r="BY89" s="126">
        <v>11</v>
      </c>
      <c r="BZ89" s="126">
        <v>12</v>
      </c>
      <c r="CA89" s="126">
        <v>12</v>
      </c>
      <c r="CB89" s="149">
        <f>(2.71828^(-8.3291+4.4859*K89-2.1583*L89))/(1+(2.71828^(-8.3291+4.4859*K89-2.1583*L89)))</f>
        <v>0.23559217547905925</v>
      </c>
      <c r="CC89" s="64" t="s">
        <v>781</v>
      </c>
      <c r="CD89" s="86" t="s">
        <v>63</v>
      </c>
      <c r="CE89" s="49" t="s">
        <v>2</v>
      </c>
      <c r="CF89" s="86" t="s">
        <v>50</v>
      </c>
      <c r="CG89" s="49"/>
      <c r="CH89" s="59">
        <f>COUNTIF($M89,"=13")+COUNTIF($N89,"=24")+COUNTIF($O89,"=14")+COUNTIF($P89,"=11")+COUNTIF($Q89,"=11")+COUNTIF($R89,"=14")+COUNTIF($S89,"=12")+COUNTIF($T89,"=12")+COUNTIF($U89,"=12")+COUNTIF($V89,"=13")+COUNTIF($W89,"=13")+COUNTIF($X89,"=16")</f>
        <v>12</v>
      </c>
      <c r="CI89" s="59">
        <f>COUNTIF($Y89,"=18")+COUNTIF($Z89,"=9")+COUNTIF($AA89,"=10")+COUNTIF($AB89,"=11")+COUNTIF($AC89,"=11")+COUNTIF($AD89,"=25")+COUNTIF($AE89,"=15")+COUNTIF($AF89,"=19")+COUNTIF($AG89,"=31")+COUNTIF($AH89,"=15")+COUNTIF($AI89,"=15")+COUNTIF($AJ89,"=17")+COUNTIF($AK89,"=17")</f>
        <v>12</v>
      </c>
      <c r="CJ89" s="59">
        <f>COUNTIF($AL89,"=11")+COUNTIF($AM89,"=11")+COUNTIF($AN89,"=19")+COUNTIF($AO89,"=23")+COUNTIF($AP89,"=15")+COUNTIF($AQ89,"=15")+COUNTIF($AR89,"=19")+COUNTIF($AS89,"=17")+COUNTIF($AV89,"=12")+COUNTIF($AW89,"=12")</f>
        <v>8</v>
      </c>
      <c r="CK89" s="59">
        <f>COUNTIF($AX89,"=11")+COUNTIF($AY89,"=9")+COUNTIF($AZ89,"=15")+COUNTIF($BA89,"=16")+COUNTIF($BB89,"=8")+COUNTIF($BC89,"=10")+COUNTIF($BD89,"=10")+COUNTIF($BE89,"=8")+COUNTIF($BF89,"=10")+COUNTIF($BG89,"=11")</f>
        <v>9</v>
      </c>
      <c r="CL89" s="59">
        <f>COUNTIF($BH89,"=12")+COUNTIF($BI89,"=21")+COUNTIF($BJ89,"=23")+COUNTIF($BK89,"=16")+COUNTIF($BL89,"=10")+COUNTIF($BM89,"=12")+COUNTIF($BN89,"=12")+COUNTIF($BO89,"=15")+COUNTIF($BP89,"=8")+COUNTIF($BQ89,"=12")+COUNTIF($BR89,"=24")+COUNTIF($BS89,"=20")+COUNTIF($BT89,"=13")</f>
        <v>13</v>
      </c>
      <c r="CM89" s="59">
        <f>COUNTIF($BU89,"=12")+COUNTIF($BV89,"=11")+COUNTIF($BW89,"=13")+COUNTIF($BX89,"=11")+COUNTIF($BY89,"=11")+COUNTIF($BZ89,"=12")+COUNTIF($CA89,"=11")</f>
        <v>6</v>
      </c>
      <c r="CN89" s="86"/>
      <c r="CO89" s="86"/>
      <c r="CP89" s="86"/>
      <c r="CQ89" s="86"/>
      <c r="CR89" s="86"/>
      <c r="CS89" s="86"/>
      <c r="CT89" s="86"/>
      <c r="CU89" s="86"/>
      <c r="CV89" s="86"/>
      <c r="CW89" s="86"/>
      <c r="CX89" s="86"/>
      <c r="CY89" s="86"/>
      <c r="CZ89" s="86"/>
      <c r="DA89" s="86"/>
      <c r="DB89" s="86"/>
      <c r="DC89" s="86"/>
      <c r="DD89" s="86"/>
      <c r="DE89" s="86"/>
      <c r="DF89" s="86"/>
      <c r="DG89" s="86"/>
      <c r="DH89" s="86"/>
      <c r="DI89" s="86"/>
      <c r="DJ89" s="86"/>
      <c r="DK89" s="86"/>
      <c r="DL89" s="86"/>
      <c r="DM89" s="86"/>
      <c r="DN89" s="86"/>
      <c r="DO89" s="86"/>
      <c r="DP89" s="86"/>
      <c r="DQ89" s="86"/>
      <c r="DR89" s="86"/>
      <c r="DS89" s="86"/>
      <c r="DT89" s="86"/>
      <c r="DU89" s="86"/>
      <c r="DV89" s="86"/>
      <c r="DW89" s="86"/>
      <c r="DX89" s="86"/>
      <c r="DY89" s="86"/>
      <c r="DZ89" s="86"/>
      <c r="EA89" s="85"/>
      <c r="EB89" s="85"/>
      <c r="EC89" s="85"/>
      <c r="ED89" s="85"/>
      <c r="EE89" s="85"/>
      <c r="EF89" s="86"/>
      <c r="EG89" s="86"/>
    </row>
    <row r="90" spans="1:137" ht="15.75" customHeight="1" x14ac:dyDescent="0.25">
      <c r="A90" s="222" t="s">
        <v>1057</v>
      </c>
      <c r="B90" s="226" t="s">
        <v>215</v>
      </c>
      <c r="C90" s="191" t="s">
        <v>2</v>
      </c>
      <c r="D90" s="174" t="s">
        <v>1146</v>
      </c>
      <c r="E90" s="227" t="s">
        <v>4</v>
      </c>
      <c r="F90" s="27" t="s">
        <v>370</v>
      </c>
      <c r="G90" s="137">
        <v>43961</v>
      </c>
      <c r="H90" s="3" t="s">
        <v>2</v>
      </c>
      <c r="I90" s="3" t="s">
        <v>997</v>
      </c>
      <c r="J90" s="27" t="s">
        <v>998</v>
      </c>
      <c r="K90" s="143">
        <f>+COUNTIF($Y90,"&gt;=18")+COUNTIF($AG90,"&gt;=31")+COUNTIF($AP90,"&lt;=15")+COUNTIF($AR90,"&gt;=19")+COUNTIF($BG90,"&gt;=11")+COUNTIF($BI90,"&lt;=21")+COUNTIF($BK90,"&gt;=17")+COUNTIF($BR90,"&gt;=24")+COUNTIF($CA90,"&lt;=11")</f>
        <v>7</v>
      </c>
      <c r="L90" s="140">
        <f>65-(+CH90+CI90+CJ90+CK90+CL90+CM90)</f>
        <v>12</v>
      </c>
      <c r="M90" s="229">
        <v>13</v>
      </c>
      <c r="N90" s="229">
        <v>25</v>
      </c>
      <c r="O90" s="229">
        <v>14</v>
      </c>
      <c r="P90" s="229">
        <v>11</v>
      </c>
      <c r="Q90" s="233">
        <v>11</v>
      </c>
      <c r="R90" s="233">
        <v>14</v>
      </c>
      <c r="S90" s="229">
        <v>12</v>
      </c>
      <c r="T90" s="229">
        <v>12</v>
      </c>
      <c r="U90" s="229">
        <v>12</v>
      </c>
      <c r="V90" s="229">
        <v>13</v>
      </c>
      <c r="W90" s="229">
        <v>13</v>
      </c>
      <c r="X90" s="229">
        <v>17</v>
      </c>
      <c r="Y90" s="229">
        <v>18</v>
      </c>
      <c r="Z90" s="233">
        <v>9</v>
      </c>
      <c r="AA90" s="233">
        <v>10</v>
      </c>
      <c r="AB90" s="229">
        <v>11</v>
      </c>
      <c r="AC90" s="229">
        <v>11</v>
      </c>
      <c r="AD90" s="229">
        <v>25</v>
      </c>
      <c r="AE90" s="229">
        <v>14</v>
      </c>
      <c r="AF90" s="229">
        <v>18</v>
      </c>
      <c r="AG90" s="229">
        <v>31</v>
      </c>
      <c r="AH90" s="233">
        <v>15</v>
      </c>
      <c r="AI90" s="233">
        <v>15</v>
      </c>
      <c r="AJ90" s="233">
        <v>16</v>
      </c>
      <c r="AK90" s="233">
        <v>16</v>
      </c>
      <c r="AL90" s="229">
        <v>11</v>
      </c>
      <c r="AM90" s="229">
        <v>10</v>
      </c>
      <c r="AN90" s="233">
        <v>19</v>
      </c>
      <c r="AO90" s="233">
        <v>23</v>
      </c>
      <c r="AP90" s="229">
        <v>15</v>
      </c>
      <c r="AQ90" s="229">
        <v>15</v>
      </c>
      <c r="AR90" s="229">
        <v>20</v>
      </c>
      <c r="AS90" s="229">
        <v>17</v>
      </c>
      <c r="AT90" s="233">
        <v>37</v>
      </c>
      <c r="AU90" s="233">
        <v>40</v>
      </c>
      <c r="AV90" s="229">
        <v>12</v>
      </c>
      <c r="AW90" s="229">
        <v>12</v>
      </c>
      <c r="AX90" s="229">
        <v>11</v>
      </c>
      <c r="AY90" s="229">
        <v>9</v>
      </c>
      <c r="AZ90" s="233">
        <v>15</v>
      </c>
      <c r="BA90" s="233">
        <v>16</v>
      </c>
      <c r="BB90" s="229">
        <v>8</v>
      </c>
      <c r="BC90" s="229">
        <v>10</v>
      </c>
      <c r="BD90" s="229">
        <v>10</v>
      </c>
      <c r="BE90" s="229">
        <v>8</v>
      </c>
      <c r="BF90" s="229">
        <v>10</v>
      </c>
      <c r="BG90" s="229">
        <v>11</v>
      </c>
      <c r="BH90" s="229">
        <v>12</v>
      </c>
      <c r="BI90" s="233">
        <v>21</v>
      </c>
      <c r="BJ90" s="233">
        <v>23</v>
      </c>
      <c r="BK90" s="229">
        <v>17</v>
      </c>
      <c r="BL90" s="229">
        <v>10</v>
      </c>
      <c r="BM90" s="229">
        <v>12</v>
      </c>
      <c r="BN90" s="229">
        <v>12</v>
      </c>
      <c r="BO90" s="229">
        <v>14</v>
      </c>
      <c r="BP90" s="229">
        <v>8</v>
      </c>
      <c r="BQ90" s="229">
        <v>12</v>
      </c>
      <c r="BR90" s="229">
        <v>22</v>
      </c>
      <c r="BS90" s="229">
        <v>20</v>
      </c>
      <c r="BT90" s="229">
        <v>13</v>
      </c>
      <c r="BU90" s="229">
        <v>12</v>
      </c>
      <c r="BV90" s="229">
        <v>11</v>
      </c>
      <c r="BW90" s="229">
        <v>13</v>
      </c>
      <c r="BX90" s="229">
        <v>11</v>
      </c>
      <c r="BY90" s="229">
        <v>11</v>
      </c>
      <c r="BZ90" s="229">
        <v>12</v>
      </c>
      <c r="CA90" s="229">
        <v>12</v>
      </c>
      <c r="CB90" s="149">
        <f>(2.71828^(-8.3291+4.4859*K90-2.1583*L90))/(1+(2.71828^(-8.3291+4.4859*K90-2.1583*L90)))</f>
        <v>5.5861466263750097E-2</v>
      </c>
      <c r="CC90" s="59"/>
      <c r="CD90" s="3" t="s">
        <v>1058</v>
      </c>
      <c r="CE90" s="27" t="s">
        <v>1059</v>
      </c>
      <c r="CF90" s="59"/>
      <c r="CG90" s="59"/>
      <c r="CH90" s="59">
        <f>COUNTIF($M90,"=13")+COUNTIF($N90,"=24")+COUNTIF($O90,"=14")+COUNTIF($P90,"=11")+COUNTIF($Q90,"=11")+COUNTIF($R90,"=14")+COUNTIF($S90,"=12")+COUNTIF($T90,"=12")+COUNTIF($U90,"=12")+COUNTIF($V90,"=13")+COUNTIF($W90,"=13")+COUNTIF($X90,"=16")</f>
        <v>10</v>
      </c>
      <c r="CI90" s="59">
        <f>COUNTIF($Y90,"=18")+COUNTIF($Z90,"=9")+COUNTIF($AA90,"=10")+COUNTIF($AB90,"=11")+COUNTIF($AC90,"=11")+COUNTIF($AD90,"=25")+COUNTIF($AE90,"=15")+COUNTIF($AF90,"=19")+COUNTIF($AG90,"=31")+COUNTIF($AH90,"=15")+COUNTIF($AI90,"=15")+COUNTIF($AJ90,"=17")+COUNTIF($AK90,"=17")</f>
        <v>9</v>
      </c>
      <c r="CJ90" s="59">
        <f>COUNTIF($AL90,"=11")+COUNTIF($AM90,"=11")+COUNTIF($AN90,"=19")+COUNTIF($AO90,"=23")+COUNTIF($AP90,"=15")+COUNTIF($AQ90,"=15")+COUNTIF($AR90,"=19")+COUNTIF($AS90,"=17")+COUNTIF($AV90,"=12")+COUNTIF($AW90,"=12")</f>
        <v>8</v>
      </c>
      <c r="CK90" s="59">
        <f>COUNTIF($AX90,"=11")+COUNTIF($AY90,"=9")+COUNTIF($AZ90,"=15")+COUNTIF($BA90,"=16")+COUNTIF($BB90,"=8")+COUNTIF($BC90,"=10")+COUNTIF($BD90,"=10")+COUNTIF($BE90,"=8")+COUNTIF($BF90,"=10")+COUNTIF($BG90,"=11")</f>
        <v>10</v>
      </c>
      <c r="CL90" s="59">
        <f>COUNTIF($BH90,"=12")+COUNTIF($BI90,"=21")+COUNTIF($BJ90,"=23")+COUNTIF($BK90,"=16")+COUNTIF($BL90,"=10")+COUNTIF($BM90,"=12")+COUNTIF($BN90,"=12")+COUNTIF($BO90,"=15")+COUNTIF($BP90,"=8")+COUNTIF($BQ90,"=12")+COUNTIF($BR90,"=24")+COUNTIF($BS90,"=20")+COUNTIF($BT90,"=13")</f>
        <v>10</v>
      </c>
      <c r="CM90" s="59">
        <f>COUNTIF($BU90,"=12")+COUNTIF($BV90,"=11")+COUNTIF($BW90,"=13")+COUNTIF($BX90,"=11")+COUNTIF($BY90,"=11")+COUNTIF($BZ90,"=12")+COUNTIF($CA90,"=11")</f>
        <v>6</v>
      </c>
      <c r="CN90" s="192">
        <v>34</v>
      </c>
      <c r="CO90" s="192">
        <v>15</v>
      </c>
      <c r="CP90" s="192">
        <v>9</v>
      </c>
      <c r="CQ90" s="192">
        <v>16</v>
      </c>
      <c r="CR90" s="192">
        <v>12</v>
      </c>
      <c r="CS90" s="192">
        <v>26</v>
      </c>
      <c r="CT90" s="192">
        <v>26</v>
      </c>
      <c r="CU90" s="192">
        <v>19</v>
      </c>
      <c r="CV90" s="192">
        <v>12</v>
      </c>
      <c r="CW90" s="192">
        <v>11</v>
      </c>
      <c r="CX90" s="192">
        <v>13</v>
      </c>
      <c r="CY90" s="192">
        <v>12</v>
      </c>
      <c r="CZ90" s="192">
        <v>10</v>
      </c>
      <c r="DA90" s="192">
        <v>9</v>
      </c>
      <c r="DB90" s="192">
        <v>12</v>
      </c>
      <c r="DC90" s="192">
        <v>12</v>
      </c>
      <c r="DD90" s="192">
        <v>10</v>
      </c>
      <c r="DE90" s="192">
        <v>11</v>
      </c>
      <c r="DF90" s="192">
        <v>11</v>
      </c>
      <c r="DG90" s="192">
        <v>30</v>
      </c>
      <c r="DH90" s="192">
        <v>12</v>
      </c>
      <c r="DI90" s="192">
        <v>13</v>
      </c>
      <c r="DJ90" s="192">
        <v>24</v>
      </c>
      <c r="DK90" s="192">
        <v>13</v>
      </c>
      <c r="DL90" s="192">
        <v>10</v>
      </c>
      <c r="DM90" s="192">
        <v>10</v>
      </c>
      <c r="DN90" s="192">
        <v>23</v>
      </c>
      <c r="DO90" s="192">
        <v>15</v>
      </c>
      <c r="DP90" s="192">
        <v>20</v>
      </c>
      <c r="DQ90" s="192">
        <v>13</v>
      </c>
      <c r="DR90" s="192">
        <v>23</v>
      </c>
      <c r="DS90" s="192">
        <v>16</v>
      </c>
      <c r="DT90" s="192">
        <v>12</v>
      </c>
      <c r="DU90" s="192">
        <v>15</v>
      </c>
      <c r="DV90" s="192">
        <v>24</v>
      </c>
      <c r="DW90" s="192">
        <v>12</v>
      </c>
      <c r="DX90" s="192">
        <v>23</v>
      </c>
      <c r="DY90" s="192">
        <v>18</v>
      </c>
      <c r="DZ90" s="192">
        <v>10</v>
      </c>
      <c r="EA90" s="192">
        <v>14</v>
      </c>
      <c r="EB90" s="192">
        <v>16</v>
      </c>
      <c r="EC90" s="192">
        <v>9</v>
      </c>
      <c r="ED90" s="192">
        <v>12</v>
      </c>
      <c r="EE90" s="192">
        <v>11</v>
      </c>
      <c r="EF90" s="86"/>
      <c r="EG90" s="86"/>
    </row>
    <row r="91" spans="1:137" s="1" customFormat="1" ht="15.95" customHeight="1" x14ac:dyDescent="0.25">
      <c r="A91" s="164" t="s">
        <v>942</v>
      </c>
      <c r="B91" s="49" t="s">
        <v>382</v>
      </c>
      <c r="C91" s="86" t="s">
        <v>2</v>
      </c>
      <c r="D91" s="198" t="s">
        <v>1143</v>
      </c>
      <c r="E91" s="86" t="s">
        <v>4</v>
      </c>
      <c r="F91" s="86" t="s">
        <v>208</v>
      </c>
      <c r="G91" s="87">
        <v>42392.206944444442</v>
      </c>
      <c r="H91" s="88" t="s">
        <v>2</v>
      </c>
      <c r="I91" s="88" t="s">
        <v>779</v>
      </c>
      <c r="J91" s="87">
        <v>41277.888888888891</v>
      </c>
      <c r="K91" s="143">
        <f>+COUNTIF($Y91,"&gt;=18")+COUNTIF($AG91,"&gt;=31")+COUNTIF($AP91,"&lt;=15")+COUNTIF($AR91,"&gt;=19")+COUNTIF($BG91,"&gt;=11")+COUNTIF($BI91,"&lt;=21")+COUNTIF($BK91,"&gt;=17")+COUNTIF($BR91,"&gt;=24")+COUNTIF($CA91,"&lt;=11")</f>
        <v>7</v>
      </c>
      <c r="L91" s="140">
        <f>65-(+CH91+CI91+CJ91+CK91+CL91+CM91)</f>
        <v>12</v>
      </c>
      <c r="M91" s="100">
        <v>13</v>
      </c>
      <c r="N91" s="100">
        <v>25</v>
      </c>
      <c r="O91" s="100">
        <v>14</v>
      </c>
      <c r="P91" s="68">
        <v>11</v>
      </c>
      <c r="Q91" s="100">
        <v>11</v>
      </c>
      <c r="R91" s="100">
        <v>14</v>
      </c>
      <c r="S91" s="100">
        <v>12</v>
      </c>
      <c r="T91" s="100">
        <v>12</v>
      </c>
      <c r="U91" s="100">
        <v>12</v>
      </c>
      <c r="V91" s="100">
        <v>13</v>
      </c>
      <c r="W91" s="100">
        <v>13</v>
      </c>
      <c r="X91" s="100">
        <v>17</v>
      </c>
      <c r="Y91" s="100">
        <v>18</v>
      </c>
      <c r="Z91" s="100">
        <v>9</v>
      </c>
      <c r="AA91" s="100">
        <v>10</v>
      </c>
      <c r="AB91" s="100">
        <v>11</v>
      </c>
      <c r="AC91" s="100">
        <v>11</v>
      </c>
      <c r="AD91" s="100">
        <v>25</v>
      </c>
      <c r="AE91" s="100">
        <v>14</v>
      </c>
      <c r="AF91" s="100">
        <v>18</v>
      </c>
      <c r="AG91" s="100">
        <v>31</v>
      </c>
      <c r="AH91" s="100">
        <v>15</v>
      </c>
      <c r="AI91" s="100">
        <v>15</v>
      </c>
      <c r="AJ91" s="100">
        <v>16</v>
      </c>
      <c r="AK91" s="100">
        <v>16</v>
      </c>
      <c r="AL91" s="100">
        <v>11</v>
      </c>
      <c r="AM91" s="100">
        <v>10</v>
      </c>
      <c r="AN91" s="100">
        <v>19</v>
      </c>
      <c r="AO91" s="100">
        <v>23</v>
      </c>
      <c r="AP91" s="100">
        <v>15</v>
      </c>
      <c r="AQ91" s="100">
        <v>15</v>
      </c>
      <c r="AR91" s="100">
        <v>20</v>
      </c>
      <c r="AS91" s="100">
        <v>17</v>
      </c>
      <c r="AT91" s="100">
        <v>37</v>
      </c>
      <c r="AU91" s="100">
        <v>40</v>
      </c>
      <c r="AV91" s="100">
        <v>12</v>
      </c>
      <c r="AW91" s="100">
        <v>12</v>
      </c>
      <c r="AX91" s="100">
        <v>11</v>
      </c>
      <c r="AY91" s="100">
        <v>9</v>
      </c>
      <c r="AZ91" s="100">
        <v>15</v>
      </c>
      <c r="BA91" s="100">
        <v>16</v>
      </c>
      <c r="BB91" s="100">
        <v>8</v>
      </c>
      <c r="BC91" s="100">
        <v>10</v>
      </c>
      <c r="BD91" s="100">
        <v>10</v>
      </c>
      <c r="BE91" s="100">
        <v>8</v>
      </c>
      <c r="BF91" s="100">
        <v>10</v>
      </c>
      <c r="BG91" s="100">
        <v>11</v>
      </c>
      <c r="BH91" s="100">
        <v>12</v>
      </c>
      <c r="BI91" s="100">
        <v>21</v>
      </c>
      <c r="BJ91" s="100">
        <v>23</v>
      </c>
      <c r="BK91" s="100">
        <v>17</v>
      </c>
      <c r="BL91" s="100">
        <v>10</v>
      </c>
      <c r="BM91" s="100">
        <v>12</v>
      </c>
      <c r="BN91" s="100">
        <v>12</v>
      </c>
      <c r="BO91" s="100">
        <v>14</v>
      </c>
      <c r="BP91" s="100">
        <v>8</v>
      </c>
      <c r="BQ91" s="100">
        <v>12</v>
      </c>
      <c r="BR91" s="100">
        <v>22</v>
      </c>
      <c r="BS91" s="100">
        <v>20</v>
      </c>
      <c r="BT91" s="100">
        <v>13</v>
      </c>
      <c r="BU91" s="100">
        <v>12</v>
      </c>
      <c r="BV91" s="100">
        <v>11</v>
      </c>
      <c r="BW91" s="100">
        <v>13</v>
      </c>
      <c r="BX91" s="100">
        <v>11</v>
      </c>
      <c r="BY91" s="100">
        <v>11</v>
      </c>
      <c r="BZ91" s="100">
        <v>12</v>
      </c>
      <c r="CA91" s="100">
        <v>12</v>
      </c>
      <c r="CB91" s="149">
        <f>(2.71828^(-8.3291+4.4859*K91-2.1583*L91))/(1+(2.71828^(-8.3291+4.4859*K91-2.1583*L91)))</f>
        <v>5.5861466263750097E-2</v>
      </c>
      <c r="CC91" s="64" t="s">
        <v>781</v>
      </c>
      <c r="CD91" s="86" t="s">
        <v>99</v>
      </c>
      <c r="CE91" s="86" t="s">
        <v>2</v>
      </c>
      <c r="CF91" s="86" t="s">
        <v>50</v>
      </c>
      <c r="CG91" s="86"/>
      <c r="CH91" s="59">
        <f>COUNTIF($M91,"=13")+COUNTIF($N91,"=24")+COUNTIF($O91,"=14")+COUNTIF($P91,"=11")+COUNTIF($Q91,"=11")+COUNTIF($R91,"=14")+COUNTIF($S91,"=12")+COUNTIF($T91,"=12")+COUNTIF($U91,"=12")+COUNTIF($V91,"=13")+COUNTIF($W91,"=13")+COUNTIF($X91,"=16")</f>
        <v>10</v>
      </c>
      <c r="CI91" s="59">
        <f>COUNTIF($Y91,"=18")+COUNTIF($Z91,"=9")+COUNTIF($AA91,"=10")+COUNTIF($AB91,"=11")+COUNTIF($AC91,"=11")+COUNTIF($AD91,"=25")+COUNTIF($AE91,"=15")+COUNTIF($AF91,"=19")+COUNTIF($AG91,"=31")+COUNTIF($AH91,"=15")+COUNTIF($AI91,"=15")+COUNTIF($AJ91,"=17")+COUNTIF($AK91,"=17")</f>
        <v>9</v>
      </c>
      <c r="CJ91" s="59">
        <f>COUNTIF($AL91,"=11")+COUNTIF($AM91,"=11")+COUNTIF($AN91,"=19")+COUNTIF($AO91,"=23")+COUNTIF($AP91,"=15")+COUNTIF($AQ91,"=15")+COUNTIF($AR91,"=19")+COUNTIF($AS91,"=17")+COUNTIF($AV91,"=12")+COUNTIF($AW91,"=12")</f>
        <v>8</v>
      </c>
      <c r="CK91" s="59">
        <f>COUNTIF($AX91,"=11")+COUNTIF($AY91,"=9")+COUNTIF($AZ91,"=15")+COUNTIF($BA91,"=16")+COUNTIF($BB91,"=8")+COUNTIF($BC91,"=10")+COUNTIF($BD91,"=10")+COUNTIF($BE91,"=8")+COUNTIF($BF91,"=10")+COUNTIF($BG91,"=11")</f>
        <v>10</v>
      </c>
      <c r="CL91" s="59">
        <f>COUNTIF($BH91,"=12")+COUNTIF($BI91,"=21")+COUNTIF($BJ91,"=23")+COUNTIF($BK91,"=16")+COUNTIF($BL91,"=10")+COUNTIF($BM91,"=12")+COUNTIF($BN91,"=12")+COUNTIF($BO91,"=15")+COUNTIF($BP91,"=8")+COUNTIF($BQ91,"=12")+COUNTIF($BR91,"=24")+COUNTIF($BS91,"=20")+COUNTIF($BT91,"=13")</f>
        <v>10</v>
      </c>
      <c r="CM91" s="59">
        <f>COUNTIF($BU91,"=12")+COUNTIF($BV91,"=11")+COUNTIF($BW91,"=13")+COUNTIF($BX91,"=11")+COUNTIF($BY91,"=11")+COUNTIF($BZ91,"=12")+COUNTIF($CA91,"=11")</f>
        <v>6</v>
      </c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  <c r="DK91" s="85"/>
      <c r="DL91" s="85"/>
      <c r="DM91" s="85"/>
      <c r="DN91" s="85"/>
      <c r="DO91" s="85"/>
      <c r="DP91" s="85"/>
      <c r="DQ91" s="85"/>
      <c r="DR91" s="85"/>
      <c r="DS91" s="85"/>
      <c r="DT91" s="85"/>
      <c r="DU91" s="85"/>
      <c r="DV91" s="85"/>
      <c r="DW91" s="85"/>
      <c r="DX91" s="85"/>
      <c r="DY91" s="85"/>
      <c r="DZ91" s="85"/>
      <c r="EA91" s="86"/>
      <c r="EB91" s="86"/>
      <c r="EC91" s="86"/>
      <c r="ED91" s="86"/>
      <c r="EE91" s="86"/>
      <c r="EF91" s="86"/>
      <c r="EG91" s="86"/>
    </row>
    <row r="92" spans="1:137" ht="15" customHeight="1" x14ac:dyDescent="0.25">
      <c r="A92" s="167">
        <v>14875</v>
      </c>
      <c r="B92" s="12" t="s">
        <v>178</v>
      </c>
      <c r="C92" s="86" t="s">
        <v>2</v>
      </c>
      <c r="D92" s="138" t="s">
        <v>78</v>
      </c>
      <c r="E92" s="29" t="s">
        <v>96</v>
      </c>
      <c r="F92" s="14" t="s">
        <v>220</v>
      </c>
      <c r="G92" s="74">
        <v>41504.9375</v>
      </c>
      <c r="H92" s="88" t="s">
        <v>2</v>
      </c>
      <c r="I92" s="88" t="s">
        <v>779</v>
      </c>
      <c r="J92" s="75">
        <v>41277.888888888891</v>
      </c>
      <c r="K92" s="143">
        <f>+COUNTIF($Y92,"&gt;=18")+COUNTIF($AG92,"&gt;=31")+COUNTIF($AP92,"&lt;=15")+COUNTIF($AR92,"&gt;=19")+COUNTIF($BG92,"&gt;=11")+COUNTIF($BI92,"&lt;=21")+COUNTIF($BK92,"&gt;=17")+COUNTIF($BR92,"&gt;=24")+COUNTIF($CA92,"&lt;=11")</f>
        <v>7</v>
      </c>
      <c r="L92" s="140">
        <f>65-(+CH92+CI92+CJ92+CK92+CL92+CM92)</f>
        <v>12</v>
      </c>
      <c r="M92" s="6">
        <v>13</v>
      </c>
      <c r="N92" s="6">
        <v>24</v>
      </c>
      <c r="O92" s="6">
        <v>14</v>
      </c>
      <c r="P92" s="28">
        <v>11</v>
      </c>
      <c r="Q92" s="6">
        <v>11</v>
      </c>
      <c r="R92" s="6">
        <v>15</v>
      </c>
      <c r="S92" s="6">
        <v>12</v>
      </c>
      <c r="T92" s="6">
        <v>12</v>
      </c>
      <c r="U92" s="6">
        <v>12</v>
      </c>
      <c r="V92" s="6">
        <v>14</v>
      </c>
      <c r="W92" s="6">
        <v>13</v>
      </c>
      <c r="X92" s="6">
        <v>16</v>
      </c>
      <c r="Y92" s="6">
        <v>19</v>
      </c>
      <c r="Z92" s="6">
        <v>9</v>
      </c>
      <c r="AA92" s="6">
        <v>10</v>
      </c>
      <c r="AB92" s="6">
        <v>11</v>
      </c>
      <c r="AC92" s="6">
        <v>11</v>
      </c>
      <c r="AD92" s="6">
        <v>24</v>
      </c>
      <c r="AE92" s="6">
        <v>15</v>
      </c>
      <c r="AF92" s="6">
        <v>18</v>
      </c>
      <c r="AG92" s="6">
        <v>32</v>
      </c>
      <c r="AH92" s="6">
        <v>15</v>
      </c>
      <c r="AI92" s="6">
        <v>15</v>
      </c>
      <c r="AJ92" s="6">
        <v>16</v>
      </c>
      <c r="AK92" s="6">
        <v>17</v>
      </c>
      <c r="AL92" s="6">
        <v>11</v>
      </c>
      <c r="AM92" s="6">
        <v>11</v>
      </c>
      <c r="AN92" s="6">
        <v>19</v>
      </c>
      <c r="AO92" s="6">
        <v>23</v>
      </c>
      <c r="AP92" s="6">
        <v>15</v>
      </c>
      <c r="AQ92" s="6">
        <v>15</v>
      </c>
      <c r="AR92" s="6">
        <v>20</v>
      </c>
      <c r="AS92" s="6">
        <v>17</v>
      </c>
      <c r="AT92" s="6">
        <v>37</v>
      </c>
      <c r="AU92" s="6">
        <v>39</v>
      </c>
      <c r="AV92" s="6">
        <v>12</v>
      </c>
      <c r="AW92" s="6">
        <v>12</v>
      </c>
      <c r="AX92" s="6">
        <v>11</v>
      </c>
      <c r="AY92" s="6">
        <v>9</v>
      </c>
      <c r="AZ92" s="6">
        <v>15</v>
      </c>
      <c r="BA92" s="6">
        <v>16</v>
      </c>
      <c r="BB92" s="6">
        <v>8</v>
      </c>
      <c r="BC92" s="6">
        <v>10</v>
      </c>
      <c r="BD92" s="6">
        <v>10</v>
      </c>
      <c r="BE92" s="6">
        <v>8</v>
      </c>
      <c r="BF92" s="6">
        <v>10</v>
      </c>
      <c r="BG92" s="6">
        <v>10</v>
      </c>
      <c r="BH92" s="6">
        <v>12</v>
      </c>
      <c r="BI92" s="6">
        <v>22</v>
      </c>
      <c r="BJ92" s="6">
        <v>23</v>
      </c>
      <c r="BK92" s="6">
        <v>17</v>
      </c>
      <c r="BL92" s="6">
        <v>10</v>
      </c>
      <c r="BM92" s="6">
        <v>12</v>
      </c>
      <c r="BN92" s="6">
        <v>12</v>
      </c>
      <c r="BO92" s="6">
        <v>15</v>
      </c>
      <c r="BP92" s="6">
        <v>8</v>
      </c>
      <c r="BQ92" s="6">
        <v>13</v>
      </c>
      <c r="BR92" s="6">
        <v>24</v>
      </c>
      <c r="BS92" s="6">
        <v>20</v>
      </c>
      <c r="BT92" s="6">
        <v>13</v>
      </c>
      <c r="BU92" s="6">
        <v>12</v>
      </c>
      <c r="BV92" s="6">
        <v>11</v>
      </c>
      <c r="BW92" s="6">
        <v>13</v>
      </c>
      <c r="BX92" s="6">
        <v>11</v>
      </c>
      <c r="BY92" s="6">
        <v>11</v>
      </c>
      <c r="BZ92" s="6">
        <v>12</v>
      </c>
      <c r="CA92" s="6">
        <v>11</v>
      </c>
      <c r="CB92" s="149">
        <f>(2.71828^(-8.3291+4.4859*K92-2.1583*L92))/(1+(2.71828^(-8.3291+4.4859*K92-2.1583*L92)))</f>
        <v>5.5861466263750097E-2</v>
      </c>
      <c r="CC92" s="64" t="s">
        <v>781</v>
      </c>
      <c r="CD92" s="86" t="s">
        <v>53</v>
      </c>
      <c r="CE92" s="10" t="s">
        <v>543</v>
      </c>
      <c r="CF92" s="86" t="s">
        <v>50</v>
      </c>
      <c r="CG92" s="11"/>
      <c r="CH92" s="59">
        <f>COUNTIF($M92,"=13")+COUNTIF($N92,"=24")+COUNTIF($O92,"=14")+COUNTIF($P92,"=11")+COUNTIF($Q92,"=11")+COUNTIF($R92,"=14")+COUNTIF($S92,"=12")+COUNTIF($T92,"=12")+COUNTIF($U92,"=12")+COUNTIF($V92,"=13")+COUNTIF($W92,"=13")+COUNTIF($X92,"=16")</f>
        <v>10</v>
      </c>
      <c r="CI92" s="59">
        <f>COUNTIF($Y92,"=18")+COUNTIF($Z92,"=9")+COUNTIF($AA92,"=10")+COUNTIF($AB92,"=11")+COUNTIF($AC92,"=11")+COUNTIF($AD92,"=25")+COUNTIF($AE92,"=15")+COUNTIF($AF92,"=19")+COUNTIF($AG92,"=31")+COUNTIF($AH92,"=15")+COUNTIF($AI92,"=15")+COUNTIF($AJ92,"=17")+COUNTIF($AK92,"=17")</f>
        <v>8</v>
      </c>
      <c r="CJ92" s="59">
        <f>COUNTIF($AL92,"=11")+COUNTIF($AM92,"=11")+COUNTIF($AN92,"=19")+COUNTIF($AO92,"=23")+COUNTIF($AP92,"=15")+COUNTIF($AQ92,"=15")+COUNTIF($AR92,"=19")+COUNTIF($AS92,"=17")+COUNTIF($AV92,"=12")+COUNTIF($AW92,"=12")</f>
        <v>9</v>
      </c>
      <c r="CK92" s="59">
        <f>COUNTIF($AX92,"=11")+COUNTIF($AY92,"=9")+COUNTIF($AZ92,"=15")+COUNTIF($BA92,"=16")+COUNTIF($BB92,"=8")+COUNTIF($BC92,"=10")+COUNTIF($BD92,"=10")+COUNTIF($BE92,"=8")+COUNTIF($BF92,"=10")+COUNTIF($BG92,"=11")</f>
        <v>9</v>
      </c>
      <c r="CL92" s="59">
        <f>COUNTIF($BH92,"=12")+COUNTIF($BI92,"=21")+COUNTIF($BJ92,"=23")+COUNTIF($BK92,"=16")+COUNTIF($BL92,"=10")+COUNTIF($BM92,"=12")+COUNTIF($BN92,"=12")+COUNTIF($BO92,"=15")+COUNTIF($BP92,"=8")+COUNTIF($BQ92,"=12")+COUNTIF($BR92,"=24")+COUNTIF($BS92,"=20")+COUNTIF($BT92,"=13")</f>
        <v>10</v>
      </c>
      <c r="CM92" s="59">
        <f>COUNTIF($BU92,"=12")+COUNTIF($BV92,"=11")+COUNTIF($BW92,"=13")+COUNTIF($BX92,"=11")+COUNTIF($BY92,"=11")+COUNTIF($BZ92,"=12")+COUNTIF($CA92,"=11")</f>
        <v>7</v>
      </c>
      <c r="CN92" s="88"/>
      <c r="CO92" s="88"/>
      <c r="CP92" s="88"/>
      <c r="CQ92" s="88"/>
      <c r="CR92" s="86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6"/>
      <c r="EB92" s="86"/>
      <c r="EC92" s="86"/>
      <c r="ED92" s="86"/>
      <c r="EE92" s="86"/>
      <c r="EF92" s="86"/>
      <c r="EG92" s="86"/>
    </row>
    <row r="93" spans="1:137" ht="15.75" customHeight="1" x14ac:dyDescent="0.25">
      <c r="A93" s="174">
        <v>90591</v>
      </c>
      <c r="B93" s="190" t="s">
        <v>996</v>
      </c>
      <c r="C93" s="191" t="s">
        <v>2</v>
      </c>
      <c r="D93" s="138" t="s">
        <v>78</v>
      </c>
      <c r="E93" s="3" t="s">
        <v>799</v>
      </c>
      <c r="F93" s="3" t="s">
        <v>996</v>
      </c>
      <c r="G93" s="87">
        <v>43961</v>
      </c>
      <c r="H93" s="3" t="s">
        <v>2</v>
      </c>
      <c r="I93" s="3" t="s">
        <v>997</v>
      </c>
      <c r="J93" s="3" t="s">
        <v>998</v>
      </c>
      <c r="K93" s="143">
        <f>+COUNTIF($Y93,"&gt;=18")+COUNTIF($AG93,"&gt;=31")+COUNTIF($AP93,"&lt;=15")+COUNTIF($AR93,"&gt;=19")+COUNTIF($BG93,"&gt;=11")+COUNTIF($BI93,"&lt;=21")+COUNTIF($BK93,"&gt;=17")+COUNTIF($BR93,"&gt;=24")+COUNTIF($CA93,"&lt;=11")</f>
        <v>6</v>
      </c>
      <c r="L93" s="140">
        <f>65-(+CH93+CI93+CJ93+CK93+CL93+CM93)</f>
        <v>10</v>
      </c>
      <c r="M93" s="196">
        <v>13</v>
      </c>
      <c r="N93" s="196">
        <v>25</v>
      </c>
      <c r="O93" s="196">
        <v>14</v>
      </c>
      <c r="P93" s="196">
        <v>10</v>
      </c>
      <c r="Q93" s="197">
        <v>11</v>
      </c>
      <c r="R93" s="197">
        <v>14</v>
      </c>
      <c r="S93" s="196">
        <v>12</v>
      </c>
      <c r="T93" s="196">
        <v>12</v>
      </c>
      <c r="U93" s="196">
        <v>12</v>
      </c>
      <c r="V93" s="196">
        <v>13</v>
      </c>
      <c r="W93" s="196">
        <v>13</v>
      </c>
      <c r="X93" s="196">
        <v>15</v>
      </c>
      <c r="Y93" s="196">
        <v>18</v>
      </c>
      <c r="Z93" s="208">
        <v>9</v>
      </c>
      <c r="AA93" s="208">
        <v>10</v>
      </c>
      <c r="AB93" s="196">
        <v>11</v>
      </c>
      <c r="AC93" s="196">
        <v>11</v>
      </c>
      <c r="AD93" s="196">
        <v>25</v>
      </c>
      <c r="AE93" s="196">
        <v>15</v>
      </c>
      <c r="AF93" s="196">
        <v>19</v>
      </c>
      <c r="AG93" s="196">
        <v>30</v>
      </c>
      <c r="AH93" s="197">
        <v>15</v>
      </c>
      <c r="AI93" s="197">
        <v>15</v>
      </c>
      <c r="AJ93" s="208">
        <v>17</v>
      </c>
      <c r="AK93" s="208">
        <v>17</v>
      </c>
      <c r="AL93" s="196">
        <v>10</v>
      </c>
      <c r="AM93" s="196">
        <v>11</v>
      </c>
      <c r="AN93" s="197">
        <v>19</v>
      </c>
      <c r="AO93" s="197">
        <v>23</v>
      </c>
      <c r="AP93" s="196">
        <v>15</v>
      </c>
      <c r="AQ93" s="196">
        <v>15</v>
      </c>
      <c r="AR93" s="196">
        <v>20</v>
      </c>
      <c r="AS93" s="196">
        <v>17</v>
      </c>
      <c r="AT93" s="208">
        <v>37</v>
      </c>
      <c r="AU93" s="197">
        <v>37</v>
      </c>
      <c r="AV93" s="196">
        <v>12</v>
      </c>
      <c r="AW93" s="196">
        <v>12</v>
      </c>
      <c r="AX93" s="196">
        <v>11</v>
      </c>
      <c r="AY93" s="196">
        <v>9</v>
      </c>
      <c r="AZ93" s="197">
        <v>15</v>
      </c>
      <c r="BA93" s="197">
        <v>16</v>
      </c>
      <c r="BB93" s="196">
        <v>8</v>
      </c>
      <c r="BC93" s="196">
        <v>10</v>
      </c>
      <c r="BD93" s="196">
        <v>10</v>
      </c>
      <c r="BE93" s="196">
        <v>8</v>
      </c>
      <c r="BF93" s="196">
        <v>10</v>
      </c>
      <c r="BG93" s="196">
        <v>10</v>
      </c>
      <c r="BH93" s="196">
        <v>12</v>
      </c>
      <c r="BI93" s="197">
        <v>21</v>
      </c>
      <c r="BJ93" s="197">
        <v>23</v>
      </c>
      <c r="BK93" s="196">
        <v>18</v>
      </c>
      <c r="BL93" s="196">
        <v>10</v>
      </c>
      <c r="BM93" s="196">
        <v>12</v>
      </c>
      <c r="BN93" s="196">
        <v>12</v>
      </c>
      <c r="BO93" s="196">
        <v>15</v>
      </c>
      <c r="BP93" s="196">
        <v>8</v>
      </c>
      <c r="BQ93" s="196">
        <v>12</v>
      </c>
      <c r="BR93" s="196">
        <v>24</v>
      </c>
      <c r="BS93" s="196">
        <v>21</v>
      </c>
      <c r="BT93" s="196">
        <v>13</v>
      </c>
      <c r="BU93" s="196">
        <v>12</v>
      </c>
      <c r="BV93" s="196">
        <v>11</v>
      </c>
      <c r="BW93" s="196">
        <v>13</v>
      </c>
      <c r="BX93" s="196">
        <v>11</v>
      </c>
      <c r="BY93" s="196">
        <v>11</v>
      </c>
      <c r="BZ93" s="196">
        <v>12</v>
      </c>
      <c r="CA93" s="196">
        <v>12</v>
      </c>
      <c r="CB93" s="149">
        <f>(2.71828^(-8.3291+4.4859*K93-2.1583*L93))/(1+(2.71828^(-8.3291+4.4859*K93-2.1583*L93)))</f>
        <v>4.7575270343416742E-2</v>
      </c>
      <c r="CC93" s="59"/>
      <c r="CD93" s="3" t="s">
        <v>2</v>
      </c>
      <c r="CE93" s="3" t="s">
        <v>2</v>
      </c>
      <c r="CF93" s="59"/>
      <c r="CG93" s="59"/>
      <c r="CH93" s="59">
        <f>COUNTIF($M93,"=13")+COUNTIF($N93,"=24")+COUNTIF($O93,"=14")+COUNTIF($P93,"=11")+COUNTIF($Q93,"=11")+COUNTIF($R93,"=14")+COUNTIF($S93,"=12")+COUNTIF($T93,"=12")+COUNTIF($U93,"=12")+COUNTIF($V93,"=13")+COUNTIF($W93,"=13")+COUNTIF($X93,"=16")</f>
        <v>9</v>
      </c>
      <c r="CI93" s="59">
        <f>COUNTIF($Y93,"=18")+COUNTIF($Z93,"=9")+COUNTIF($AA93,"=10")+COUNTIF($AB93,"=11")+COUNTIF($AC93,"=11")+COUNTIF($AD93,"=25")+COUNTIF($AE93,"=15")+COUNTIF($AF93,"=19")+COUNTIF($AG93,"=31")+COUNTIF($AH93,"=15")+COUNTIF($AI93,"=15")+COUNTIF($AJ93,"=17")+COUNTIF($AK93,"=17")</f>
        <v>12</v>
      </c>
      <c r="CJ93" s="59">
        <f>COUNTIF($AL93,"=11")+COUNTIF($AM93,"=11")+COUNTIF($AN93,"=19")+COUNTIF($AO93,"=23")+COUNTIF($AP93,"=15")+COUNTIF($AQ93,"=15")+COUNTIF($AR93,"=19")+COUNTIF($AS93,"=17")+COUNTIF($AV93,"=12")+COUNTIF($AW93,"=12")</f>
        <v>8</v>
      </c>
      <c r="CK93" s="59">
        <f>COUNTIF($AX93,"=11")+COUNTIF($AY93,"=9")+COUNTIF($AZ93,"=15")+COUNTIF($BA93,"=16")+COUNTIF($BB93,"=8")+COUNTIF($BC93,"=10")+COUNTIF($BD93,"=10")+COUNTIF($BE93,"=8")+COUNTIF($BF93,"=10")+COUNTIF($BG93,"=11")</f>
        <v>9</v>
      </c>
      <c r="CL93" s="59">
        <f>COUNTIF($BH93,"=12")+COUNTIF($BI93,"=21")+COUNTIF($BJ93,"=23")+COUNTIF($BK93,"=16")+COUNTIF($BL93,"=10")+COUNTIF($BM93,"=12")+COUNTIF($BN93,"=12")+COUNTIF($BO93,"=15")+COUNTIF($BP93,"=8")+COUNTIF($BQ93,"=12")+COUNTIF($BR93,"=24")+COUNTIF($BS93,"=20")+COUNTIF($BT93,"=13")</f>
        <v>11</v>
      </c>
      <c r="CM93" s="59">
        <f>COUNTIF($BU93,"=12")+COUNTIF($BV93,"=11")+COUNTIF($BW93,"=13")+COUNTIF($BX93,"=11")+COUNTIF($BY93,"=11")+COUNTIF($BZ93,"=12")+COUNTIF($CA93,"=11")</f>
        <v>6</v>
      </c>
      <c r="CN93" s="192">
        <v>34</v>
      </c>
      <c r="CO93" s="192">
        <v>15</v>
      </c>
      <c r="CP93" s="192">
        <v>9</v>
      </c>
      <c r="CQ93" s="192">
        <v>16</v>
      </c>
      <c r="CR93" s="192">
        <v>12</v>
      </c>
      <c r="CS93" s="192">
        <v>24</v>
      </c>
      <c r="CT93" s="192">
        <v>26</v>
      </c>
      <c r="CU93" s="192">
        <v>19</v>
      </c>
      <c r="CV93" s="192">
        <v>12</v>
      </c>
      <c r="CW93" s="192">
        <v>11</v>
      </c>
      <c r="CX93" s="192">
        <v>13</v>
      </c>
      <c r="CY93" s="192">
        <v>12</v>
      </c>
      <c r="CZ93" s="192">
        <v>11</v>
      </c>
      <c r="DA93" s="192">
        <v>9</v>
      </c>
      <c r="DB93" s="192">
        <v>12</v>
      </c>
      <c r="DC93" s="192">
        <v>12</v>
      </c>
      <c r="DD93" s="192">
        <v>10</v>
      </c>
      <c r="DE93" s="192">
        <v>11</v>
      </c>
      <c r="DF93" s="192">
        <v>11</v>
      </c>
      <c r="DG93" s="192">
        <v>30</v>
      </c>
      <c r="DH93" s="192">
        <v>13</v>
      </c>
      <c r="DI93" s="192">
        <v>12</v>
      </c>
      <c r="DJ93" s="192">
        <v>24</v>
      </c>
      <c r="DK93" s="192">
        <v>13</v>
      </c>
      <c r="DL93" s="192">
        <v>10</v>
      </c>
      <c r="DM93" s="192">
        <v>10</v>
      </c>
      <c r="DN93" s="192">
        <v>20</v>
      </c>
      <c r="DO93" s="192">
        <v>15</v>
      </c>
      <c r="DP93" s="192">
        <v>19</v>
      </c>
      <c r="DQ93" s="192">
        <v>13</v>
      </c>
      <c r="DR93" s="192">
        <v>24</v>
      </c>
      <c r="DS93" s="192">
        <v>17</v>
      </c>
      <c r="DT93" s="192">
        <v>12</v>
      </c>
      <c r="DU93" s="192">
        <v>15</v>
      </c>
      <c r="DV93" s="192">
        <v>24</v>
      </c>
      <c r="DW93" s="192">
        <v>12</v>
      </c>
      <c r="DX93" s="192">
        <v>23</v>
      </c>
      <c r="DY93" s="192">
        <v>18</v>
      </c>
      <c r="DZ93" s="192">
        <v>10</v>
      </c>
      <c r="EA93" s="192">
        <v>14</v>
      </c>
      <c r="EB93" s="192">
        <v>17</v>
      </c>
      <c r="EC93" s="192">
        <v>9</v>
      </c>
      <c r="ED93" s="192">
        <v>12</v>
      </c>
      <c r="EE93" s="192">
        <v>11</v>
      </c>
      <c r="EF93" s="86"/>
      <c r="EG93" s="86"/>
    </row>
    <row r="94" spans="1:137" ht="15" customHeight="1" x14ac:dyDescent="0.25">
      <c r="A94" s="164" t="s">
        <v>945</v>
      </c>
      <c r="B94" s="3" t="s">
        <v>50</v>
      </c>
      <c r="C94" s="86" t="s">
        <v>2</v>
      </c>
      <c r="D94" s="139" t="s">
        <v>80</v>
      </c>
      <c r="E94" s="86" t="s">
        <v>5</v>
      </c>
      <c r="F94" s="86" t="s">
        <v>408</v>
      </c>
      <c r="G94" s="75">
        <v>42409.324305555558</v>
      </c>
      <c r="H94" s="88" t="s">
        <v>2</v>
      </c>
      <c r="I94" s="88" t="s">
        <v>779</v>
      </c>
      <c r="J94" s="87">
        <v>41277.888888888891</v>
      </c>
      <c r="K94" s="143">
        <f>+COUNTIF($Y94,"&gt;=18")+COUNTIF($AG94,"&gt;=31")+COUNTIF($AP94,"&lt;=15")+COUNTIF($AR94,"&gt;=19")+COUNTIF($BG94,"&gt;=11")+COUNTIF($BI94,"&lt;=21")+COUNTIF($BK94,"&gt;=17")+COUNTIF($BR94,"&gt;=24")+COUNTIF($CA94,"&lt;=11")</f>
        <v>5</v>
      </c>
      <c r="L94" s="140">
        <f>65-(+CH94+CI94+CJ94+CK94+CL94+CM94)</f>
        <v>8</v>
      </c>
      <c r="M94" s="100">
        <v>13</v>
      </c>
      <c r="N94" s="100">
        <v>24</v>
      </c>
      <c r="O94" s="100">
        <v>14</v>
      </c>
      <c r="P94" s="68">
        <v>10</v>
      </c>
      <c r="Q94" s="100">
        <v>11</v>
      </c>
      <c r="R94" s="100">
        <v>14</v>
      </c>
      <c r="S94" s="100">
        <v>12</v>
      </c>
      <c r="T94" s="100">
        <v>12</v>
      </c>
      <c r="U94" s="100">
        <v>12</v>
      </c>
      <c r="V94" s="100">
        <v>13</v>
      </c>
      <c r="W94" s="100">
        <v>13</v>
      </c>
      <c r="X94" s="100">
        <v>16</v>
      </c>
      <c r="Y94" s="100">
        <v>18</v>
      </c>
      <c r="Z94" s="100">
        <v>9</v>
      </c>
      <c r="AA94" s="100">
        <v>9</v>
      </c>
      <c r="AB94" s="100">
        <v>11</v>
      </c>
      <c r="AC94" s="100">
        <v>11</v>
      </c>
      <c r="AD94" s="100">
        <v>26</v>
      </c>
      <c r="AE94" s="100">
        <v>15</v>
      </c>
      <c r="AF94" s="100">
        <v>19</v>
      </c>
      <c r="AG94" s="100">
        <v>29</v>
      </c>
      <c r="AH94" s="100">
        <v>15</v>
      </c>
      <c r="AI94" s="100">
        <v>15</v>
      </c>
      <c r="AJ94" s="100">
        <v>16</v>
      </c>
      <c r="AK94" s="100">
        <v>17</v>
      </c>
      <c r="AL94" s="100">
        <v>11</v>
      </c>
      <c r="AM94" s="100">
        <v>11</v>
      </c>
      <c r="AN94" s="100">
        <v>19</v>
      </c>
      <c r="AO94" s="100">
        <v>23</v>
      </c>
      <c r="AP94" s="100">
        <v>15</v>
      </c>
      <c r="AQ94" s="100">
        <v>15</v>
      </c>
      <c r="AR94" s="100">
        <v>19</v>
      </c>
      <c r="AS94" s="100">
        <v>17</v>
      </c>
      <c r="AT94" s="100">
        <v>37</v>
      </c>
      <c r="AU94" s="100">
        <v>37</v>
      </c>
      <c r="AV94" s="100">
        <v>12</v>
      </c>
      <c r="AW94" s="100">
        <v>12</v>
      </c>
      <c r="AX94" s="100">
        <v>11</v>
      </c>
      <c r="AY94" s="100">
        <v>9</v>
      </c>
      <c r="AZ94" s="100">
        <v>15</v>
      </c>
      <c r="BA94" s="100">
        <v>16</v>
      </c>
      <c r="BB94" s="100">
        <v>8</v>
      </c>
      <c r="BC94" s="100">
        <v>10</v>
      </c>
      <c r="BD94" s="100">
        <v>10</v>
      </c>
      <c r="BE94" s="100">
        <v>8</v>
      </c>
      <c r="BF94" s="100">
        <v>10</v>
      </c>
      <c r="BG94" s="100">
        <v>11</v>
      </c>
      <c r="BH94" s="100">
        <v>12</v>
      </c>
      <c r="BI94" s="100">
        <v>23</v>
      </c>
      <c r="BJ94" s="100">
        <v>23</v>
      </c>
      <c r="BK94" s="100">
        <v>16</v>
      </c>
      <c r="BL94" s="100">
        <v>10</v>
      </c>
      <c r="BM94" s="100">
        <v>12</v>
      </c>
      <c r="BN94" s="100">
        <v>12</v>
      </c>
      <c r="BO94" s="100">
        <v>15</v>
      </c>
      <c r="BP94" s="100">
        <v>8</v>
      </c>
      <c r="BQ94" s="100">
        <v>12</v>
      </c>
      <c r="BR94" s="100">
        <v>24</v>
      </c>
      <c r="BS94" s="100">
        <v>20</v>
      </c>
      <c r="BT94" s="100">
        <v>13</v>
      </c>
      <c r="BU94" s="100">
        <v>12</v>
      </c>
      <c r="BV94" s="100">
        <v>11</v>
      </c>
      <c r="BW94" s="100">
        <v>13</v>
      </c>
      <c r="BX94" s="100">
        <v>11</v>
      </c>
      <c r="BY94" s="100">
        <v>11</v>
      </c>
      <c r="BZ94" s="100">
        <v>13</v>
      </c>
      <c r="CA94" s="100">
        <v>12</v>
      </c>
      <c r="CB94" s="149">
        <f>(2.71828^(-8.3291+4.4859*K94-2.1583*L94))/(1+(2.71828^(-8.3291+4.4859*K94-2.1583*L94)))</f>
        <v>4.0465524905027958E-2</v>
      </c>
      <c r="CC94" s="107" t="s">
        <v>781</v>
      </c>
      <c r="CD94" s="86" t="s">
        <v>66</v>
      </c>
      <c r="CE94" s="49" t="s">
        <v>2</v>
      </c>
      <c r="CF94" s="86" t="s">
        <v>50</v>
      </c>
      <c r="CG94" s="86"/>
      <c r="CH94" s="59">
        <f>COUNTIF($M94,"=13")+COUNTIF($N94,"=24")+COUNTIF($O94,"=14")+COUNTIF($P94,"=11")+COUNTIF($Q94,"=11")+COUNTIF($R94,"=14")+COUNTIF($S94,"=12")+COUNTIF($T94,"=12")+COUNTIF($U94,"=12")+COUNTIF($V94,"=13")+COUNTIF($W94,"=13")+COUNTIF($X94,"=16")</f>
        <v>11</v>
      </c>
      <c r="CI94" s="59">
        <f>COUNTIF($Y94,"=18")+COUNTIF($Z94,"=9")+COUNTIF($AA94,"=10")+COUNTIF($AB94,"=11")+COUNTIF($AC94,"=11")+COUNTIF($AD94,"=25")+COUNTIF($AE94,"=15")+COUNTIF($AF94,"=19")+COUNTIF($AG94,"=31")+COUNTIF($AH94,"=15")+COUNTIF($AI94,"=15")+COUNTIF($AJ94,"=17")+COUNTIF($AK94,"=17")</f>
        <v>9</v>
      </c>
      <c r="CJ94" s="59">
        <f>COUNTIF($AL94,"=11")+COUNTIF($AM94,"=11")+COUNTIF($AN94,"=19")+COUNTIF($AO94,"=23")+COUNTIF($AP94,"=15")+COUNTIF($AQ94,"=15")+COUNTIF($AR94,"=19")+COUNTIF($AS94,"=17")+COUNTIF($AV94,"=12")+COUNTIF($AW94,"=12")</f>
        <v>10</v>
      </c>
      <c r="CK94" s="59">
        <f>COUNTIF($AX94,"=11")+COUNTIF($AY94,"=9")+COUNTIF($AZ94,"=15")+COUNTIF($BA94,"=16")+COUNTIF($BB94,"=8")+COUNTIF($BC94,"=10")+COUNTIF($BD94,"=10")+COUNTIF($BE94,"=8")+COUNTIF($BF94,"=10")+COUNTIF($BG94,"=11")</f>
        <v>10</v>
      </c>
      <c r="CL94" s="59">
        <f>COUNTIF($BH94,"=12")+COUNTIF($BI94,"=21")+COUNTIF($BJ94,"=23")+COUNTIF($BK94,"=16")+COUNTIF($BL94,"=10")+COUNTIF($BM94,"=12")+COUNTIF($BN94,"=12")+COUNTIF($BO94,"=15")+COUNTIF($BP94,"=8")+COUNTIF($BQ94,"=12")+COUNTIF($BR94,"=24")+COUNTIF($BS94,"=20")+COUNTIF($BT94,"=13")</f>
        <v>12</v>
      </c>
      <c r="CM94" s="59">
        <f>COUNTIF($BU94,"=12")+COUNTIF($BV94,"=11")+COUNTIF($BW94,"=13")+COUNTIF($BX94,"=11")+COUNTIF($BY94,"=11")+COUNTIF($BZ94,"=12")+COUNTIF($CA94,"=11")</f>
        <v>5</v>
      </c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  <c r="DK94" s="85"/>
      <c r="DL94" s="85"/>
      <c r="DM94" s="85"/>
      <c r="DN94" s="85"/>
      <c r="DO94" s="85"/>
      <c r="DP94" s="85"/>
      <c r="DQ94" s="85"/>
      <c r="DR94" s="85"/>
      <c r="DS94" s="85"/>
      <c r="DT94" s="85"/>
      <c r="DU94" s="85"/>
      <c r="DV94" s="85"/>
      <c r="DW94" s="85"/>
      <c r="DX94" s="85"/>
      <c r="DY94" s="85"/>
      <c r="DZ94" s="85"/>
      <c r="EA94" s="86"/>
      <c r="EB94" s="86"/>
      <c r="EC94" s="86"/>
      <c r="ED94" s="86"/>
      <c r="EE94" s="86"/>
      <c r="EF94" s="86"/>
      <c r="EG94" s="86"/>
    </row>
    <row r="95" spans="1:137" ht="15" customHeight="1" x14ac:dyDescent="0.25">
      <c r="A95" s="164">
        <v>78793</v>
      </c>
      <c r="B95" s="49" t="s">
        <v>367</v>
      </c>
      <c r="C95" s="86" t="s">
        <v>2</v>
      </c>
      <c r="D95" s="198" t="s">
        <v>1094</v>
      </c>
      <c r="E95" s="49" t="s">
        <v>20</v>
      </c>
      <c r="F95" s="86" t="s">
        <v>367</v>
      </c>
      <c r="G95" s="87">
        <v>42403.291666666664</v>
      </c>
      <c r="H95" s="88" t="s">
        <v>2</v>
      </c>
      <c r="I95" s="88" t="s">
        <v>779</v>
      </c>
      <c r="J95" s="87">
        <v>41277.888888888891</v>
      </c>
      <c r="K95" s="143">
        <f>+COUNTIF($Y95,"&gt;=18")+COUNTIF($AG95,"&gt;=31")+COUNTIF($AP95,"&lt;=15")+COUNTIF($AR95,"&gt;=19")+COUNTIF($BG95,"&gt;=11")+COUNTIF($BI95,"&lt;=21")+COUNTIF($BK95,"&gt;=17")+COUNTIF($BR95,"&gt;=24")+COUNTIF($CA95,"&lt;=11")</f>
        <v>5</v>
      </c>
      <c r="L95" s="140">
        <f>65-(+CH95+CI95+CJ95+CK95+CL95+CM95)</f>
        <v>8</v>
      </c>
      <c r="M95" s="68">
        <v>13</v>
      </c>
      <c r="N95" s="100">
        <v>24</v>
      </c>
      <c r="O95" s="68">
        <v>14</v>
      </c>
      <c r="P95" s="68">
        <v>11</v>
      </c>
      <c r="Q95" s="68">
        <v>11</v>
      </c>
      <c r="R95" s="68">
        <v>14</v>
      </c>
      <c r="S95" s="68">
        <v>12</v>
      </c>
      <c r="T95" s="68">
        <v>12</v>
      </c>
      <c r="U95" s="68">
        <v>12</v>
      </c>
      <c r="V95" s="68">
        <v>13</v>
      </c>
      <c r="W95" s="68">
        <v>13</v>
      </c>
      <c r="X95" s="68">
        <v>16</v>
      </c>
      <c r="Y95" s="68">
        <v>18</v>
      </c>
      <c r="Z95" s="100">
        <v>9</v>
      </c>
      <c r="AA95" s="100">
        <v>10</v>
      </c>
      <c r="AB95" s="68">
        <v>11</v>
      </c>
      <c r="AC95" s="68">
        <v>11</v>
      </c>
      <c r="AD95" s="68">
        <v>25</v>
      </c>
      <c r="AE95" s="68">
        <v>14</v>
      </c>
      <c r="AF95" s="68">
        <v>19</v>
      </c>
      <c r="AG95" s="68">
        <v>28</v>
      </c>
      <c r="AH95" s="68">
        <v>15</v>
      </c>
      <c r="AI95" s="68">
        <v>15</v>
      </c>
      <c r="AJ95" s="100">
        <v>16</v>
      </c>
      <c r="AK95" s="100">
        <v>17</v>
      </c>
      <c r="AL95" s="68">
        <v>10</v>
      </c>
      <c r="AM95" s="68">
        <v>11</v>
      </c>
      <c r="AN95" s="68">
        <v>19</v>
      </c>
      <c r="AO95" s="68">
        <v>22</v>
      </c>
      <c r="AP95" s="68">
        <v>15</v>
      </c>
      <c r="AQ95" s="68">
        <v>15</v>
      </c>
      <c r="AR95" s="68">
        <v>19</v>
      </c>
      <c r="AS95" s="68">
        <v>17</v>
      </c>
      <c r="AT95" s="100">
        <v>37</v>
      </c>
      <c r="AU95" s="100">
        <v>38</v>
      </c>
      <c r="AV95" s="100">
        <v>12</v>
      </c>
      <c r="AW95" s="68">
        <v>12</v>
      </c>
      <c r="AX95" s="68">
        <v>11</v>
      </c>
      <c r="AY95" s="68">
        <v>9</v>
      </c>
      <c r="AZ95" s="68">
        <v>15</v>
      </c>
      <c r="BA95" s="68">
        <v>16</v>
      </c>
      <c r="BB95" s="68">
        <v>8</v>
      </c>
      <c r="BC95" s="68">
        <v>10</v>
      </c>
      <c r="BD95" s="68">
        <v>10</v>
      </c>
      <c r="BE95" s="68">
        <v>8</v>
      </c>
      <c r="BF95" s="68">
        <v>10</v>
      </c>
      <c r="BG95" s="68">
        <v>10</v>
      </c>
      <c r="BH95" s="68">
        <v>12</v>
      </c>
      <c r="BI95" s="68">
        <v>21</v>
      </c>
      <c r="BJ95" s="68">
        <v>23</v>
      </c>
      <c r="BK95" s="68">
        <v>16</v>
      </c>
      <c r="BL95" s="68">
        <v>10</v>
      </c>
      <c r="BM95" s="68">
        <v>12</v>
      </c>
      <c r="BN95" s="68">
        <v>12</v>
      </c>
      <c r="BO95" s="68">
        <v>17</v>
      </c>
      <c r="BP95" s="68">
        <v>8</v>
      </c>
      <c r="BQ95" s="68">
        <v>12</v>
      </c>
      <c r="BR95" s="68">
        <v>23</v>
      </c>
      <c r="BS95" s="68">
        <v>20</v>
      </c>
      <c r="BT95" s="68">
        <v>13</v>
      </c>
      <c r="BU95" s="68">
        <v>12</v>
      </c>
      <c r="BV95" s="68">
        <v>11</v>
      </c>
      <c r="BW95" s="68">
        <v>13</v>
      </c>
      <c r="BX95" s="68">
        <v>11</v>
      </c>
      <c r="BY95" s="68">
        <v>11</v>
      </c>
      <c r="BZ95" s="68">
        <v>12</v>
      </c>
      <c r="CA95" s="68">
        <v>11</v>
      </c>
      <c r="CB95" s="149">
        <f>(2.71828^(-8.3291+4.4859*K95-2.1583*L95))/(1+(2.71828^(-8.3291+4.4859*K95-2.1583*L95)))</f>
        <v>4.0465524905027958E-2</v>
      </c>
      <c r="CC95" s="107" t="s">
        <v>781</v>
      </c>
      <c r="CD95" s="86" t="s">
        <v>61</v>
      </c>
      <c r="CE95" s="86" t="s">
        <v>2</v>
      </c>
      <c r="CF95" s="86" t="s">
        <v>50</v>
      </c>
      <c r="CG95" s="86"/>
      <c r="CH95" s="59">
        <f>COUNTIF($M95,"=13")+COUNTIF($N95,"=24")+COUNTIF($O95,"=14")+COUNTIF($P95,"=11")+COUNTIF($Q95,"=11")+COUNTIF($R95,"=14")+COUNTIF($S95,"=12")+COUNTIF($T95,"=12")+COUNTIF($U95,"=12")+COUNTIF($V95,"=13")+COUNTIF($W95,"=13")+COUNTIF($X95,"=16")</f>
        <v>12</v>
      </c>
      <c r="CI95" s="59">
        <f>COUNTIF($Y95,"=18")+COUNTIF($Z95,"=9")+COUNTIF($AA95,"=10")+COUNTIF($AB95,"=11")+COUNTIF($AC95,"=11")+COUNTIF($AD95,"=25")+COUNTIF($AE95,"=15")+COUNTIF($AF95,"=19")+COUNTIF($AG95,"=31")+COUNTIF($AH95,"=15")+COUNTIF($AI95,"=15")+COUNTIF($AJ95,"=17")+COUNTIF($AK95,"=17")</f>
        <v>10</v>
      </c>
      <c r="CJ95" s="59">
        <f>COUNTIF($AL95,"=11")+COUNTIF($AM95,"=11")+COUNTIF($AN95,"=19")+COUNTIF($AO95,"=23")+COUNTIF($AP95,"=15")+COUNTIF($AQ95,"=15")+COUNTIF($AR95,"=19")+COUNTIF($AS95,"=17")+COUNTIF($AV95,"=12")+COUNTIF($AW95,"=12")</f>
        <v>8</v>
      </c>
      <c r="CK95" s="59">
        <f>COUNTIF($AX95,"=11")+COUNTIF($AY95,"=9")+COUNTIF($AZ95,"=15")+COUNTIF($BA95,"=16")+COUNTIF($BB95,"=8")+COUNTIF($BC95,"=10")+COUNTIF($BD95,"=10")+COUNTIF($BE95,"=8")+COUNTIF($BF95,"=10")+COUNTIF($BG95,"=11")</f>
        <v>9</v>
      </c>
      <c r="CL95" s="59">
        <f>COUNTIF($BH95,"=12")+COUNTIF($BI95,"=21")+COUNTIF($BJ95,"=23")+COUNTIF($BK95,"=16")+COUNTIF($BL95,"=10")+COUNTIF($BM95,"=12")+COUNTIF($BN95,"=12")+COUNTIF($BO95,"=15")+COUNTIF($BP95,"=8")+COUNTIF($BQ95,"=12")+COUNTIF($BR95,"=24")+COUNTIF($BS95,"=20")+COUNTIF($BT95,"=13")</f>
        <v>11</v>
      </c>
      <c r="CM95" s="59">
        <f>COUNTIF($BU95,"=12")+COUNTIF($BV95,"=11")+COUNTIF($BW95,"=13")+COUNTIF($BX95,"=11")+COUNTIF($BY95,"=11")+COUNTIF($BZ95,"=12")+COUNTIF($CA95,"=11")</f>
        <v>7</v>
      </c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85"/>
      <c r="EB95" s="85"/>
      <c r="EC95" s="85"/>
      <c r="ED95" s="85"/>
      <c r="EE95" s="85"/>
      <c r="EF95" s="86"/>
      <c r="EG95" s="86"/>
    </row>
    <row r="96" spans="1:137" ht="15" customHeight="1" x14ac:dyDescent="0.25">
      <c r="A96" s="163">
        <v>226813</v>
      </c>
      <c r="B96" s="23" t="s">
        <v>153</v>
      </c>
      <c r="C96" s="86" t="s">
        <v>2</v>
      </c>
      <c r="D96" s="198" t="s">
        <v>1114</v>
      </c>
      <c r="E96" s="23" t="s">
        <v>9</v>
      </c>
      <c r="F96" s="23" t="s">
        <v>153</v>
      </c>
      <c r="G96" s="7">
        <v>41615</v>
      </c>
      <c r="H96" s="88" t="s">
        <v>2</v>
      </c>
      <c r="I96" s="88" t="s">
        <v>779</v>
      </c>
      <c r="J96" s="87">
        <v>41277.888888888891</v>
      </c>
      <c r="K96" s="143">
        <f>+COUNTIF($Y96,"&gt;=18")+COUNTIF($AG96,"&gt;=31")+COUNTIF($AP96,"&lt;=15")+COUNTIF($AR96,"&gt;=19")+COUNTIF($BG96,"&gt;=11")+COUNTIF($BI96,"&lt;=21")+COUNTIF($BK96,"&gt;=17")+COUNTIF($BR96,"&gt;=24")+COUNTIF($CA96,"&lt;=11")</f>
        <v>5</v>
      </c>
      <c r="L96" s="140">
        <f>65-(+CH96+CI96+CJ96+CK96+CL96+CM96)</f>
        <v>8</v>
      </c>
      <c r="M96" s="114">
        <v>13</v>
      </c>
      <c r="N96" s="114">
        <v>24</v>
      </c>
      <c r="O96" s="114">
        <v>14</v>
      </c>
      <c r="P96" s="114">
        <v>11</v>
      </c>
      <c r="Q96" s="114">
        <v>11</v>
      </c>
      <c r="R96" s="114">
        <v>15</v>
      </c>
      <c r="S96" s="114">
        <v>12</v>
      </c>
      <c r="T96" s="114">
        <v>12</v>
      </c>
      <c r="U96" s="114">
        <v>12</v>
      </c>
      <c r="V96" s="114">
        <v>13</v>
      </c>
      <c r="W96" s="114">
        <v>13</v>
      </c>
      <c r="X96" s="114">
        <v>16</v>
      </c>
      <c r="Y96" s="114">
        <v>18</v>
      </c>
      <c r="Z96" s="62">
        <v>9</v>
      </c>
      <c r="AA96" s="62">
        <v>10</v>
      </c>
      <c r="AB96" s="114">
        <v>11</v>
      </c>
      <c r="AC96" s="114">
        <v>11</v>
      </c>
      <c r="AD96" s="114">
        <v>25</v>
      </c>
      <c r="AE96" s="114">
        <v>14</v>
      </c>
      <c r="AF96" s="114">
        <v>19</v>
      </c>
      <c r="AG96" s="114">
        <v>30</v>
      </c>
      <c r="AH96" s="62">
        <v>15</v>
      </c>
      <c r="AI96" s="62">
        <v>16</v>
      </c>
      <c r="AJ96" s="62">
        <v>17</v>
      </c>
      <c r="AK96" s="62">
        <v>17</v>
      </c>
      <c r="AL96" s="114">
        <v>11</v>
      </c>
      <c r="AM96" s="62">
        <v>11</v>
      </c>
      <c r="AN96" s="114">
        <v>19</v>
      </c>
      <c r="AO96" s="114">
        <v>23</v>
      </c>
      <c r="AP96" s="114">
        <v>15</v>
      </c>
      <c r="AQ96" s="114">
        <v>15</v>
      </c>
      <c r="AR96" s="114">
        <v>19</v>
      </c>
      <c r="AS96" s="114">
        <v>18</v>
      </c>
      <c r="AT96" s="114">
        <v>37</v>
      </c>
      <c r="AU96" s="114">
        <v>37</v>
      </c>
      <c r="AV96" s="114">
        <v>12</v>
      </c>
      <c r="AW96" s="114">
        <v>12</v>
      </c>
      <c r="AX96" s="114">
        <v>11</v>
      </c>
      <c r="AY96" s="114">
        <v>9</v>
      </c>
      <c r="AZ96" s="114">
        <v>15</v>
      </c>
      <c r="BA96" s="114">
        <v>16</v>
      </c>
      <c r="BB96" s="114">
        <v>8</v>
      </c>
      <c r="BC96" s="114">
        <v>10</v>
      </c>
      <c r="BD96" s="114">
        <v>10</v>
      </c>
      <c r="BE96" s="114">
        <v>8</v>
      </c>
      <c r="BF96" s="114">
        <v>10</v>
      </c>
      <c r="BG96" s="114">
        <v>11</v>
      </c>
      <c r="BH96" s="114">
        <v>12</v>
      </c>
      <c r="BI96" s="114">
        <v>23</v>
      </c>
      <c r="BJ96" s="114">
        <v>23</v>
      </c>
      <c r="BK96" s="114">
        <v>16</v>
      </c>
      <c r="BL96" s="114">
        <v>10</v>
      </c>
      <c r="BM96" s="114">
        <v>12</v>
      </c>
      <c r="BN96" s="114">
        <v>12</v>
      </c>
      <c r="BO96" s="114">
        <v>15</v>
      </c>
      <c r="BP96" s="114">
        <v>8</v>
      </c>
      <c r="BQ96" s="114">
        <v>12</v>
      </c>
      <c r="BR96" s="114">
        <v>22</v>
      </c>
      <c r="BS96" s="114">
        <v>19</v>
      </c>
      <c r="BT96" s="114">
        <v>13</v>
      </c>
      <c r="BU96" s="114">
        <v>12</v>
      </c>
      <c r="BV96" s="114">
        <v>11</v>
      </c>
      <c r="BW96" s="114">
        <v>13</v>
      </c>
      <c r="BX96" s="114">
        <v>11</v>
      </c>
      <c r="BY96" s="114">
        <v>11</v>
      </c>
      <c r="BZ96" s="114">
        <v>12</v>
      </c>
      <c r="CA96" s="114">
        <v>11</v>
      </c>
      <c r="CB96" s="149">
        <f>(2.71828^(-8.3291+4.4859*K96-2.1583*L96))/(1+(2.71828^(-8.3291+4.4859*K96-2.1583*L96)))</f>
        <v>4.0465524905027958E-2</v>
      </c>
      <c r="CC96" s="107" t="s">
        <v>781</v>
      </c>
      <c r="CD96" s="9" t="s">
        <v>62</v>
      </c>
      <c r="CE96" s="23" t="s">
        <v>597</v>
      </c>
      <c r="CF96" s="86" t="s">
        <v>153</v>
      </c>
      <c r="CG96" s="9"/>
      <c r="CH96" s="59">
        <f>COUNTIF($M96,"=13")+COUNTIF($N96,"=24")+COUNTIF($O96,"=14")+COUNTIF($P96,"=11")+COUNTIF($Q96,"=11")+COUNTIF($R96,"=14")+COUNTIF($S96,"=12")+COUNTIF($T96,"=12")+COUNTIF($U96,"=12")+COUNTIF($V96,"=13")+COUNTIF($W96,"=13")+COUNTIF($X96,"=16")</f>
        <v>11</v>
      </c>
      <c r="CI96" s="59">
        <f>COUNTIF($Y96,"=18")+COUNTIF($Z96,"=9")+COUNTIF($AA96,"=10")+COUNTIF($AB96,"=11")+COUNTIF($AC96,"=11")+COUNTIF($AD96,"=25")+COUNTIF($AE96,"=15")+COUNTIF($AF96,"=19")+COUNTIF($AG96,"=31")+COUNTIF($AH96,"=15")+COUNTIF($AI96,"=15")+COUNTIF($AJ96,"=17")+COUNTIF($AK96,"=17")</f>
        <v>10</v>
      </c>
      <c r="CJ96" s="59">
        <f>COUNTIF($AL96,"=11")+COUNTIF($AM96,"=11")+COUNTIF($AN96,"=19")+COUNTIF($AO96,"=23")+COUNTIF($AP96,"=15")+COUNTIF($AQ96,"=15")+COUNTIF($AR96,"=19")+COUNTIF($AS96,"=17")+COUNTIF($AV96,"=12")+COUNTIF($AW96,"=12")</f>
        <v>9</v>
      </c>
      <c r="CK96" s="59">
        <f>COUNTIF($AX96,"=11")+COUNTIF($AY96,"=9")+COUNTIF($AZ96,"=15")+COUNTIF($BA96,"=16")+COUNTIF($BB96,"=8")+COUNTIF($BC96,"=10")+COUNTIF($BD96,"=10")+COUNTIF($BE96,"=8")+COUNTIF($BF96,"=10")+COUNTIF($BG96,"=11")</f>
        <v>10</v>
      </c>
      <c r="CL96" s="59">
        <f>COUNTIF($BH96,"=12")+COUNTIF($BI96,"=21")+COUNTIF($BJ96,"=23")+COUNTIF($BK96,"=16")+COUNTIF($BL96,"=10")+COUNTIF($BM96,"=12")+COUNTIF($BN96,"=12")+COUNTIF($BO96,"=15")+COUNTIF($BP96,"=8")+COUNTIF($BQ96,"=12")+COUNTIF($BR96,"=24")+COUNTIF($BS96,"=20")+COUNTIF($BT96,"=13")</f>
        <v>10</v>
      </c>
      <c r="CM96" s="59">
        <f>COUNTIF($BU96,"=12")+COUNTIF($BV96,"=11")+COUNTIF($BW96,"=13")+COUNTIF($BX96,"=11")+COUNTIF($BY96,"=11")+COUNTIF($BZ96,"=12")+COUNTIF($CA96,"=11")</f>
        <v>7</v>
      </c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  <c r="DK96" s="85"/>
      <c r="DL96" s="85"/>
      <c r="DM96" s="85"/>
      <c r="DN96" s="85"/>
      <c r="DO96" s="85"/>
      <c r="DP96" s="85"/>
      <c r="DQ96" s="85"/>
      <c r="DR96" s="85"/>
      <c r="DS96" s="85"/>
      <c r="DT96" s="85"/>
      <c r="DU96" s="85"/>
      <c r="DV96" s="85"/>
      <c r="DW96" s="85"/>
      <c r="DX96" s="85"/>
      <c r="DY96" s="85"/>
      <c r="DZ96" s="85"/>
      <c r="EA96" s="85"/>
      <c r="EB96" s="85"/>
      <c r="EC96" s="85"/>
      <c r="ED96" s="85"/>
      <c r="EE96" s="85"/>
      <c r="EF96" s="86"/>
      <c r="EG96" s="86"/>
    </row>
    <row r="97" spans="1:137" ht="15" customHeight="1" x14ac:dyDescent="0.25">
      <c r="A97" s="174">
        <v>181209</v>
      </c>
      <c r="B97" s="190" t="s">
        <v>279</v>
      </c>
      <c r="C97" s="191" t="s">
        <v>2</v>
      </c>
      <c r="D97" s="138" t="s">
        <v>78</v>
      </c>
      <c r="E97" s="3" t="s">
        <v>1011</v>
      </c>
      <c r="F97" s="3" t="s">
        <v>279</v>
      </c>
      <c r="G97" s="87">
        <v>43961</v>
      </c>
      <c r="H97" s="3" t="s">
        <v>2</v>
      </c>
      <c r="I97" s="27" t="s">
        <v>1001</v>
      </c>
      <c r="J97" s="3" t="s">
        <v>998</v>
      </c>
      <c r="K97" s="143">
        <f>+COUNTIF($Y97,"&gt;=18")+COUNTIF($AG97,"&gt;=31")+COUNTIF($AP97,"&lt;=15")+COUNTIF($AR97,"&gt;=19")+COUNTIF($BG97,"&gt;=11")+COUNTIF($BI97,"&lt;=21")+COUNTIF($BK97,"&gt;=17")+COUNTIF($BR97,"&gt;=24")+COUNTIF($CA97,"&lt;=11")</f>
        <v>5</v>
      </c>
      <c r="L97" s="140">
        <f>65-(+CH97+CI97+CJ97+CK97+CL97+CM97)</f>
        <v>8</v>
      </c>
      <c r="M97" s="89">
        <v>13</v>
      </c>
      <c r="N97" s="89">
        <v>25</v>
      </c>
      <c r="O97" s="89">
        <v>14</v>
      </c>
      <c r="P97" s="89">
        <v>10</v>
      </c>
      <c r="Q97" s="197">
        <v>11</v>
      </c>
      <c r="R97" s="197">
        <v>14</v>
      </c>
      <c r="S97" s="89">
        <v>12</v>
      </c>
      <c r="T97" s="89">
        <v>12</v>
      </c>
      <c r="U97" s="89">
        <v>12</v>
      </c>
      <c r="V97" s="89">
        <v>13</v>
      </c>
      <c r="W97" s="89">
        <v>13</v>
      </c>
      <c r="X97" s="89">
        <v>15</v>
      </c>
      <c r="Y97" s="89">
        <v>18</v>
      </c>
      <c r="Z97" s="197">
        <v>9</v>
      </c>
      <c r="AA97" s="197">
        <v>10</v>
      </c>
      <c r="AB97" s="89">
        <v>11</v>
      </c>
      <c r="AC97" s="89">
        <v>11</v>
      </c>
      <c r="AD97" s="89">
        <v>25</v>
      </c>
      <c r="AE97" s="89">
        <v>15</v>
      </c>
      <c r="AF97" s="89">
        <v>19</v>
      </c>
      <c r="AG97" s="89">
        <v>30</v>
      </c>
      <c r="AH97" s="197">
        <v>15</v>
      </c>
      <c r="AI97" s="197">
        <v>15</v>
      </c>
      <c r="AJ97" s="197">
        <v>17</v>
      </c>
      <c r="AK97" s="197">
        <v>17</v>
      </c>
      <c r="AL97" s="89">
        <v>11</v>
      </c>
      <c r="AM97" s="89">
        <v>11</v>
      </c>
      <c r="AN97" s="197">
        <v>19</v>
      </c>
      <c r="AO97" s="197">
        <v>23</v>
      </c>
      <c r="AP97" s="89">
        <v>16</v>
      </c>
      <c r="AQ97" s="89">
        <v>15</v>
      </c>
      <c r="AR97" s="89">
        <v>19</v>
      </c>
      <c r="AS97" s="89">
        <v>17</v>
      </c>
      <c r="AT97" s="197">
        <v>37</v>
      </c>
      <c r="AU97" s="197">
        <v>37</v>
      </c>
      <c r="AV97" s="89">
        <v>12</v>
      </c>
      <c r="AW97" s="89">
        <v>12</v>
      </c>
      <c r="AX97" s="89">
        <v>11</v>
      </c>
      <c r="AY97" s="89">
        <v>9</v>
      </c>
      <c r="AZ97" s="197">
        <v>15</v>
      </c>
      <c r="BA97" s="197">
        <v>16</v>
      </c>
      <c r="BB97" s="89">
        <v>8</v>
      </c>
      <c r="BC97" s="89">
        <v>10</v>
      </c>
      <c r="BD97" s="89">
        <v>10</v>
      </c>
      <c r="BE97" s="89">
        <v>8</v>
      </c>
      <c r="BF97" s="89">
        <v>10</v>
      </c>
      <c r="BG97" s="89">
        <v>10</v>
      </c>
      <c r="BH97" s="89">
        <v>12</v>
      </c>
      <c r="BI97" s="197">
        <v>21</v>
      </c>
      <c r="BJ97" s="197">
        <v>23</v>
      </c>
      <c r="BK97" s="89">
        <v>18</v>
      </c>
      <c r="BL97" s="89">
        <v>10</v>
      </c>
      <c r="BM97" s="89">
        <v>12</v>
      </c>
      <c r="BN97" s="89">
        <v>12</v>
      </c>
      <c r="BO97" s="89">
        <v>15</v>
      </c>
      <c r="BP97" s="89">
        <v>8</v>
      </c>
      <c r="BQ97" s="89">
        <v>12</v>
      </c>
      <c r="BR97" s="89">
        <v>24</v>
      </c>
      <c r="BS97" s="89">
        <v>20</v>
      </c>
      <c r="BT97" s="89">
        <v>13</v>
      </c>
      <c r="BU97" s="89">
        <v>12</v>
      </c>
      <c r="BV97" s="89">
        <v>11</v>
      </c>
      <c r="BW97" s="89">
        <v>13</v>
      </c>
      <c r="BX97" s="89">
        <v>11</v>
      </c>
      <c r="BY97" s="89">
        <v>11</v>
      </c>
      <c r="BZ97" s="89">
        <v>12</v>
      </c>
      <c r="CA97" s="89">
        <v>12</v>
      </c>
      <c r="CB97" s="149">
        <f>(2.71828^(-8.3291+4.4859*K97-2.1583*L97))/(1+(2.71828^(-8.3291+4.4859*K97-2.1583*L97)))</f>
        <v>4.0465524905027958E-2</v>
      </c>
      <c r="CC97" s="200"/>
      <c r="CD97" s="3" t="s">
        <v>279</v>
      </c>
      <c r="CE97" s="3" t="s">
        <v>1012</v>
      </c>
      <c r="CF97" s="59"/>
      <c r="CG97" s="59"/>
      <c r="CH97" s="59">
        <f>COUNTIF($M97,"=13")+COUNTIF($N97,"=24")+COUNTIF($O97,"=14")+COUNTIF($P97,"=11")+COUNTIF($Q97,"=11")+COUNTIF($R97,"=14")+COUNTIF($S97,"=12")+COUNTIF($T97,"=12")+COUNTIF($U97,"=12")+COUNTIF($V97,"=13")+COUNTIF($W97,"=13")+COUNTIF($X97,"=16")</f>
        <v>9</v>
      </c>
      <c r="CI97" s="59">
        <f>COUNTIF($Y97,"=18")+COUNTIF($Z97,"=9")+COUNTIF($AA97,"=10")+COUNTIF($AB97,"=11")+COUNTIF($AC97,"=11")+COUNTIF($AD97,"=25")+COUNTIF($AE97,"=15")+COUNTIF($AF97,"=19")+COUNTIF($AG97,"=31")+COUNTIF($AH97,"=15")+COUNTIF($AI97,"=15")+COUNTIF($AJ97,"=17")+COUNTIF($AK97,"=17")</f>
        <v>12</v>
      </c>
      <c r="CJ97" s="59">
        <f>COUNTIF($AL97,"=11")+COUNTIF($AM97,"=11")+COUNTIF($AN97,"=19")+COUNTIF($AO97,"=23")+COUNTIF($AP97,"=15")+COUNTIF($AQ97,"=15")+COUNTIF($AR97,"=19")+COUNTIF($AS97,"=17")+COUNTIF($AV97,"=12")+COUNTIF($AW97,"=12")</f>
        <v>9</v>
      </c>
      <c r="CK97" s="59">
        <f>COUNTIF($AX97,"=11")+COUNTIF($AY97,"=9")+COUNTIF($AZ97,"=15")+COUNTIF($BA97,"=16")+COUNTIF($BB97,"=8")+COUNTIF($BC97,"=10")+COUNTIF($BD97,"=10")+COUNTIF($BE97,"=8")+COUNTIF($BF97,"=10")+COUNTIF($BG97,"=11")</f>
        <v>9</v>
      </c>
      <c r="CL97" s="59">
        <f>COUNTIF($BH97,"=12")+COUNTIF($BI97,"=21")+COUNTIF($BJ97,"=23")+COUNTIF($BK97,"=16")+COUNTIF($BL97,"=10")+COUNTIF($BM97,"=12")+COUNTIF($BN97,"=12")+COUNTIF($BO97,"=15")+COUNTIF($BP97,"=8")+COUNTIF($BQ97,"=12")+COUNTIF($BR97,"=24")+COUNTIF($BS97,"=20")+COUNTIF($BT97,"=13")</f>
        <v>12</v>
      </c>
      <c r="CM97" s="59">
        <f>COUNTIF($BU97,"=12")+COUNTIF($BV97,"=11")+COUNTIF($BW97,"=13")+COUNTIF($BX97,"=11")+COUNTIF($BY97,"=11")+COUNTIF($BZ97,"=12")+COUNTIF($CA97,"=11")</f>
        <v>6</v>
      </c>
      <c r="CN97" s="192" t="s">
        <v>2</v>
      </c>
      <c r="CO97" s="192" t="s">
        <v>2</v>
      </c>
      <c r="CP97" s="192" t="s">
        <v>2</v>
      </c>
      <c r="CQ97" s="192" t="s">
        <v>2</v>
      </c>
      <c r="CR97" s="192" t="s">
        <v>2</v>
      </c>
      <c r="CS97" s="192" t="s">
        <v>2</v>
      </c>
      <c r="CT97" s="192" t="s">
        <v>2</v>
      </c>
      <c r="CU97" s="192" t="s">
        <v>2</v>
      </c>
      <c r="CV97" s="192" t="s">
        <v>2</v>
      </c>
      <c r="CW97" s="192" t="s">
        <v>2</v>
      </c>
      <c r="CX97" s="192" t="s">
        <v>2</v>
      </c>
      <c r="CY97" s="192" t="s">
        <v>2</v>
      </c>
      <c r="CZ97" s="192" t="s">
        <v>2</v>
      </c>
      <c r="DA97" s="192" t="s">
        <v>2</v>
      </c>
      <c r="DB97" s="192" t="s">
        <v>2</v>
      </c>
      <c r="DC97" s="192" t="s">
        <v>2</v>
      </c>
      <c r="DD97" s="192" t="s">
        <v>2</v>
      </c>
      <c r="DE97" s="192" t="s">
        <v>2</v>
      </c>
      <c r="DF97" s="192" t="s">
        <v>2</v>
      </c>
      <c r="DG97" s="192" t="s">
        <v>2</v>
      </c>
      <c r="DH97" s="192" t="s">
        <v>2</v>
      </c>
      <c r="DI97" s="192" t="s">
        <v>2</v>
      </c>
      <c r="DJ97" s="192" t="s">
        <v>2</v>
      </c>
      <c r="DK97" s="192" t="s">
        <v>2</v>
      </c>
      <c r="DL97" s="192" t="s">
        <v>2</v>
      </c>
      <c r="DM97" s="192" t="s">
        <v>2</v>
      </c>
      <c r="DN97" s="192" t="s">
        <v>2</v>
      </c>
      <c r="DO97" s="192" t="s">
        <v>2</v>
      </c>
      <c r="DP97" s="192" t="s">
        <v>2</v>
      </c>
      <c r="DQ97" s="192" t="s">
        <v>2</v>
      </c>
      <c r="DR97" s="192" t="s">
        <v>2</v>
      </c>
      <c r="DS97" s="192" t="s">
        <v>2</v>
      </c>
      <c r="DT97" s="192" t="s">
        <v>2</v>
      </c>
      <c r="DU97" s="192" t="s">
        <v>2</v>
      </c>
      <c r="DV97" s="192" t="s">
        <v>2</v>
      </c>
      <c r="DW97" s="192" t="s">
        <v>2</v>
      </c>
      <c r="DX97" s="192" t="s">
        <v>2</v>
      </c>
      <c r="DY97" s="192" t="s">
        <v>2</v>
      </c>
      <c r="DZ97" s="192" t="s">
        <v>2</v>
      </c>
      <c r="EA97" s="192" t="s">
        <v>2</v>
      </c>
      <c r="EB97" s="192" t="s">
        <v>2</v>
      </c>
      <c r="EC97" s="192" t="s">
        <v>2</v>
      </c>
      <c r="ED97" s="192" t="s">
        <v>2</v>
      </c>
      <c r="EE97" s="192" t="s">
        <v>2</v>
      </c>
    </row>
    <row r="98" spans="1:137" ht="15" customHeight="1" x14ac:dyDescent="0.25">
      <c r="A98" s="164">
        <v>7066</v>
      </c>
      <c r="B98" s="38" t="s">
        <v>360</v>
      </c>
      <c r="C98" s="86" t="s">
        <v>2</v>
      </c>
      <c r="D98" s="138" t="s">
        <v>78</v>
      </c>
      <c r="E98" s="3" t="s">
        <v>28</v>
      </c>
      <c r="F98" s="38" t="s">
        <v>360</v>
      </c>
      <c r="G98" s="7">
        <v>41416.694444444445</v>
      </c>
      <c r="H98" s="88" t="s">
        <v>2</v>
      </c>
      <c r="I98" s="88" t="s">
        <v>779</v>
      </c>
      <c r="J98" s="87">
        <v>41277.888888888891</v>
      </c>
      <c r="K98" s="143">
        <f>+COUNTIF($Y98,"&gt;=18")+COUNTIF($AG98,"&gt;=31")+COUNTIF($AP98,"&lt;=15")+COUNTIF($AR98,"&gt;=19")+COUNTIF($BG98,"&gt;=11")+COUNTIF($BI98,"&lt;=21")+COUNTIF($BK98,"&gt;=17")+COUNTIF($BR98,"&gt;=24")+COUNTIF($CA98,"&lt;=11")</f>
        <v>5</v>
      </c>
      <c r="L98" s="140">
        <f>65-(+CH98+CI98+CJ98+CK98+CL98+CM98)</f>
        <v>8</v>
      </c>
      <c r="M98" s="100">
        <v>13</v>
      </c>
      <c r="N98" s="68">
        <v>24</v>
      </c>
      <c r="O98" s="100">
        <v>14</v>
      </c>
      <c r="P98" s="100">
        <v>10</v>
      </c>
      <c r="Q98" s="100">
        <v>11</v>
      </c>
      <c r="R98" s="100">
        <v>14</v>
      </c>
      <c r="S98" s="100">
        <v>12</v>
      </c>
      <c r="T98" s="100">
        <v>12</v>
      </c>
      <c r="U98" s="68">
        <v>13</v>
      </c>
      <c r="V98" s="100">
        <v>13</v>
      </c>
      <c r="W98" s="100">
        <v>13</v>
      </c>
      <c r="X98" s="100">
        <v>16</v>
      </c>
      <c r="Y98" s="100">
        <v>18</v>
      </c>
      <c r="Z98" s="100">
        <v>9</v>
      </c>
      <c r="AA98" s="100">
        <v>10</v>
      </c>
      <c r="AB98" s="100">
        <v>11</v>
      </c>
      <c r="AC98" s="100">
        <v>11</v>
      </c>
      <c r="AD98" s="68">
        <v>25</v>
      </c>
      <c r="AE98" s="100">
        <v>15</v>
      </c>
      <c r="AF98" s="100">
        <v>19</v>
      </c>
      <c r="AG98" s="100">
        <v>31</v>
      </c>
      <c r="AH98" s="100">
        <v>15</v>
      </c>
      <c r="AI98" s="100">
        <v>15</v>
      </c>
      <c r="AJ98" s="100">
        <v>17</v>
      </c>
      <c r="AK98" s="100">
        <v>18</v>
      </c>
      <c r="AL98" s="100">
        <v>11</v>
      </c>
      <c r="AM98" s="68">
        <v>11</v>
      </c>
      <c r="AN98" s="100">
        <v>19</v>
      </c>
      <c r="AO98" s="100">
        <v>23</v>
      </c>
      <c r="AP98" s="100">
        <v>15</v>
      </c>
      <c r="AQ98" s="100">
        <v>15</v>
      </c>
      <c r="AR98" s="100">
        <v>17</v>
      </c>
      <c r="AS98" s="100">
        <v>15</v>
      </c>
      <c r="AT98" s="100">
        <v>36</v>
      </c>
      <c r="AU98" s="68">
        <v>39</v>
      </c>
      <c r="AV98" s="68">
        <v>12</v>
      </c>
      <c r="AW98" s="100">
        <v>12</v>
      </c>
      <c r="AX98" s="100">
        <v>11</v>
      </c>
      <c r="AY98" s="100">
        <v>9</v>
      </c>
      <c r="AZ98" s="100">
        <v>15</v>
      </c>
      <c r="BA98" s="100">
        <v>16</v>
      </c>
      <c r="BB98" s="100">
        <v>8</v>
      </c>
      <c r="BC98" s="100">
        <v>10</v>
      </c>
      <c r="BD98" s="100">
        <v>10</v>
      </c>
      <c r="BE98" s="100">
        <v>8</v>
      </c>
      <c r="BF98" s="100">
        <v>11</v>
      </c>
      <c r="BG98" s="100">
        <v>10</v>
      </c>
      <c r="BH98" s="100">
        <v>12</v>
      </c>
      <c r="BI98" s="100">
        <v>21</v>
      </c>
      <c r="BJ98" s="100">
        <v>23</v>
      </c>
      <c r="BK98" s="100">
        <v>16</v>
      </c>
      <c r="BL98" s="100">
        <v>10</v>
      </c>
      <c r="BM98" s="100">
        <v>12</v>
      </c>
      <c r="BN98" s="100">
        <v>12</v>
      </c>
      <c r="BO98" s="100">
        <v>15</v>
      </c>
      <c r="BP98" s="100">
        <v>8</v>
      </c>
      <c r="BQ98" s="68">
        <v>12</v>
      </c>
      <c r="BR98" s="100">
        <v>24</v>
      </c>
      <c r="BS98" s="100">
        <v>20</v>
      </c>
      <c r="BT98" s="100">
        <v>13</v>
      </c>
      <c r="BU98" s="100">
        <v>12</v>
      </c>
      <c r="BV98" s="100">
        <v>11</v>
      </c>
      <c r="BW98" s="100">
        <v>13</v>
      </c>
      <c r="BX98" s="100">
        <v>11</v>
      </c>
      <c r="BY98" s="100">
        <v>11</v>
      </c>
      <c r="BZ98" s="100">
        <v>12</v>
      </c>
      <c r="CA98" s="100">
        <v>12</v>
      </c>
      <c r="CB98" s="149">
        <f>(2.71828^(-8.3291+4.4859*K98-2.1583*L98))/(1+(2.71828^(-8.3291+4.4859*K98-2.1583*L98)))</f>
        <v>4.0465524905027958E-2</v>
      </c>
      <c r="CC98" s="107" t="s">
        <v>781</v>
      </c>
      <c r="CD98" s="86" t="s">
        <v>53</v>
      </c>
      <c r="CE98" s="3" t="s">
        <v>672</v>
      </c>
      <c r="CF98" s="86" t="s">
        <v>360</v>
      </c>
      <c r="CG98" s="86"/>
      <c r="CH98" s="59">
        <f>COUNTIF($M98,"=13")+COUNTIF($N98,"=24")+COUNTIF($O98,"=14")+COUNTIF($P98,"=11")+COUNTIF($Q98,"=11")+COUNTIF($R98,"=14")+COUNTIF($S98,"=12")+COUNTIF($T98,"=12")+COUNTIF($U98,"=12")+COUNTIF($V98,"=13")+COUNTIF($W98,"=13")+COUNTIF($X98,"=16")</f>
        <v>10</v>
      </c>
      <c r="CI98" s="59">
        <f>COUNTIF($Y98,"=18")+COUNTIF($Z98,"=9")+COUNTIF($AA98,"=10")+COUNTIF($AB98,"=11")+COUNTIF($AC98,"=11")+COUNTIF($AD98,"=25")+COUNTIF($AE98,"=15")+COUNTIF($AF98,"=19")+COUNTIF($AG98,"=31")+COUNTIF($AH98,"=15")+COUNTIF($AI98,"=15")+COUNTIF($AJ98,"=17")+COUNTIF($AK98,"=17")</f>
        <v>12</v>
      </c>
      <c r="CJ98" s="59">
        <f>COUNTIF($AL98,"=11")+COUNTIF($AM98,"=11")+COUNTIF($AN98,"=19")+COUNTIF($AO98,"=23")+COUNTIF($AP98,"=15")+COUNTIF($AQ98,"=15")+COUNTIF($AR98,"=19")+COUNTIF($AS98,"=17")+COUNTIF($AV98,"=12")+COUNTIF($AW98,"=12")</f>
        <v>8</v>
      </c>
      <c r="CK98" s="59">
        <f>COUNTIF($AX98,"=11")+COUNTIF($AY98,"=9")+COUNTIF($AZ98,"=15")+COUNTIF($BA98,"=16")+COUNTIF($BB98,"=8")+COUNTIF($BC98,"=10")+COUNTIF($BD98,"=10")+COUNTIF($BE98,"=8")+COUNTIF($BF98,"=10")+COUNTIF($BG98,"=11")</f>
        <v>8</v>
      </c>
      <c r="CL98" s="59">
        <f>COUNTIF($BH98,"=12")+COUNTIF($BI98,"=21")+COUNTIF($BJ98,"=23")+COUNTIF($BK98,"=16")+COUNTIF($BL98,"=10")+COUNTIF($BM98,"=12")+COUNTIF($BN98,"=12")+COUNTIF($BO98,"=15")+COUNTIF($BP98,"=8")+COUNTIF($BQ98,"=12")+COUNTIF($BR98,"=24")+COUNTIF($BS98,"=20")+COUNTIF($BT98,"=13")</f>
        <v>13</v>
      </c>
      <c r="CM98" s="59">
        <f>COUNTIF($BU98,"=12")+COUNTIF($BV98,"=11")+COUNTIF($BW98,"=13")+COUNTIF($BX98,"=11")+COUNTIF($BY98,"=11")+COUNTIF($BZ98,"=12")+COUNTIF($CA98,"=11")</f>
        <v>6</v>
      </c>
      <c r="CN98" s="86"/>
      <c r="CO98" s="86"/>
      <c r="CP98" s="86"/>
      <c r="CQ98" s="86"/>
      <c r="CR98" s="86"/>
      <c r="CS98" s="86"/>
      <c r="CT98" s="86"/>
      <c r="CU98" s="86"/>
      <c r="CV98" s="86"/>
      <c r="CW98" s="86"/>
      <c r="CX98" s="86"/>
      <c r="CY98" s="86"/>
      <c r="CZ98" s="86"/>
      <c r="DA98" s="86"/>
      <c r="DB98" s="86"/>
      <c r="DC98" s="86"/>
      <c r="DD98" s="86"/>
      <c r="DE98" s="86"/>
      <c r="DF98" s="86"/>
      <c r="DG98" s="86"/>
      <c r="DH98" s="86"/>
      <c r="DI98" s="86"/>
      <c r="DJ98" s="86"/>
      <c r="DK98" s="86"/>
      <c r="DL98" s="86"/>
      <c r="DM98" s="86"/>
      <c r="DN98" s="86"/>
      <c r="DO98" s="86"/>
      <c r="DP98" s="86"/>
      <c r="DQ98" s="86"/>
      <c r="DR98" s="86"/>
      <c r="DS98" s="86"/>
      <c r="DT98" s="86"/>
      <c r="DU98" s="86"/>
      <c r="DV98" s="86"/>
      <c r="DW98" s="86"/>
      <c r="DX98" s="86"/>
      <c r="DY98" s="86"/>
      <c r="DZ98" s="86"/>
      <c r="EA98" s="86"/>
      <c r="EB98" s="86"/>
      <c r="EC98" s="86"/>
      <c r="ED98" s="86"/>
      <c r="EE98" s="86"/>
    </row>
    <row r="99" spans="1:137" ht="15" customHeight="1" x14ac:dyDescent="0.25">
      <c r="A99" s="164">
        <v>79313</v>
      </c>
      <c r="B99" s="86" t="s">
        <v>800</v>
      </c>
      <c r="C99" s="86" t="s">
        <v>2</v>
      </c>
      <c r="D99" s="138" t="s">
        <v>78</v>
      </c>
      <c r="E99" s="86" t="s">
        <v>23</v>
      </c>
      <c r="F99" s="86" t="s">
        <v>541</v>
      </c>
      <c r="G99" s="87">
        <v>42876.864583333336</v>
      </c>
      <c r="H99" s="88" t="s">
        <v>2</v>
      </c>
      <c r="I99" s="86" t="s">
        <v>779</v>
      </c>
      <c r="J99" s="87">
        <v>41277</v>
      </c>
      <c r="K99" s="143">
        <f>+COUNTIF($Y99,"&gt;=18")+COUNTIF($AG99,"&gt;=31")+COUNTIF($AP99,"&lt;=15")+COUNTIF($AR99,"&gt;=19")+COUNTIF($BG99,"&gt;=11")+COUNTIF($BI99,"&lt;=21")+COUNTIF($BK99,"&gt;=17")+COUNTIF($BR99,"&gt;=24")+COUNTIF($CA99,"&lt;=11")</f>
        <v>5</v>
      </c>
      <c r="L99" s="140">
        <f>65-(+CH99+CI99+CJ99+CK99+CL99+CM99)</f>
        <v>8</v>
      </c>
      <c r="M99" s="68">
        <v>13</v>
      </c>
      <c r="N99" s="68">
        <v>25</v>
      </c>
      <c r="O99" s="68">
        <v>14</v>
      </c>
      <c r="P99" s="68">
        <v>11</v>
      </c>
      <c r="Q99" s="68">
        <v>11</v>
      </c>
      <c r="R99" s="68">
        <v>14</v>
      </c>
      <c r="S99" s="68">
        <v>12</v>
      </c>
      <c r="T99" s="68">
        <v>12</v>
      </c>
      <c r="U99" s="68">
        <v>12</v>
      </c>
      <c r="V99" s="68">
        <v>13</v>
      </c>
      <c r="W99" s="68">
        <v>13</v>
      </c>
      <c r="X99" s="68">
        <v>16</v>
      </c>
      <c r="Y99" s="68">
        <v>18</v>
      </c>
      <c r="Z99" s="100">
        <v>9</v>
      </c>
      <c r="AA99" s="100">
        <v>10</v>
      </c>
      <c r="AB99" s="68">
        <v>11</v>
      </c>
      <c r="AC99" s="68">
        <v>11</v>
      </c>
      <c r="AD99" s="68">
        <v>25</v>
      </c>
      <c r="AE99" s="68">
        <v>15</v>
      </c>
      <c r="AF99" s="68">
        <v>19</v>
      </c>
      <c r="AG99" s="68">
        <v>29</v>
      </c>
      <c r="AH99" s="68">
        <v>15</v>
      </c>
      <c r="AI99" s="68">
        <v>15</v>
      </c>
      <c r="AJ99" s="100">
        <v>17</v>
      </c>
      <c r="AK99" s="68">
        <v>18</v>
      </c>
      <c r="AL99" s="68">
        <v>11</v>
      </c>
      <c r="AM99" s="100">
        <v>11</v>
      </c>
      <c r="AN99" s="68">
        <v>19</v>
      </c>
      <c r="AO99" s="68">
        <v>23</v>
      </c>
      <c r="AP99" s="68">
        <v>15</v>
      </c>
      <c r="AQ99" s="68">
        <v>15</v>
      </c>
      <c r="AR99" s="68">
        <v>19</v>
      </c>
      <c r="AS99" s="68">
        <v>17</v>
      </c>
      <c r="AT99" s="100">
        <v>33</v>
      </c>
      <c r="AU99" s="100">
        <v>36</v>
      </c>
      <c r="AV99" s="100">
        <v>12</v>
      </c>
      <c r="AW99" s="68">
        <v>12</v>
      </c>
      <c r="AX99" s="68">
        <v>11</v>
      </c>
      <c r="AY99" s="68">
        <v>9</v>
      </c>
      <c r="AZ99" s="68">
        <v>15</v>
      </c>
      <c r="BA99" s="68">
        <v>16</v>
      </c>
      <c r="BB99" s="68">
        <v>8</v>
      </c>
      <c r="BC99" s="68">
        <v>10</v>
      </c>
      <c r="BD99" s="68">
        <v>10</v>
      </c>
      <c r="BE99" s="68">
        <v>8</v>
      </c>
      <c r="BF99" s="68">
        <v>10</v>
      </c>
      <c r="BG99" s="68">
        <v>10</v>
      </c>
      <c r="BH99" s="68">
        <v>12</v>
      </c>
      <c r="BI99" s="68">
        <v>23</v>
      </c>
      <c r="BJ99" s="68">
        <v>23</v>
      </c>
      <c r="BK99" s="68">
        <v>17</v>
      </c>
      <c r="BL99" s="68">
        <v>10</v>
      </c>
      <c r="BM99" s="68">
        <v>12</v>
      </c>
      <c r="BN99" s="68">
        <v>12</v>
      </c>
      <c r="BO99" s="68">
        <v>15</v>
      </c>
      <c r="BP99" s="68">
        <v>8</v>
      </c>
      <c r="BQ99" s="68">
        <v>12</v>
      </c>
      <c r="BR99" s="68">
        <v>24</v>
      </c>
      <c r="BS99" s="68">
        <v>21</v>
      </c>
      <c r="BT99" s="68">
        <v>13</v>
      </c>
      <c r="BU99" s="68">
        <v>12</v>
      </c>
      <c r="BV99" s="68">
        <v>11</v>
      </c>
      <c r="BW99" s="68">
        <v>13</v>
      </c>
      <c r="BX99" s="68">
        <v>11</v>
      </c>
      <c r="BY99" s="68">
        <v>11</v>
      </c>
      <c r="BZ99" s="68">
        <v>12</v>
      </c>
      <c r="CA99" s="68">
        <v>12</v>
      </c>
      <c r="CB99" s="149">
        <f>(2.71828^(-8.3291+4.4859*K99-2.1583*L99))/(1+(2.71828^(-8.3291+4.4859*K99-2.1583*L99)))</f>
        <v>4.0465524905027958E-2</v>
      </c>
      <c r="CC99" s="112" t="s">
        <v>781</v>
      </c>
      <c r="CD99" s="86" t="s">
        <v>53</v>
      </c>
      <c r="CE99" s="86" t="s">
        <v>782</v>
      </c>
      <c r="CF99" s="86" t="s">
        <v>541</v>
      </c>
      <c r="CG99" s="86"/>
      <c r="CH99" s="59">
        <f>COUNTIF($M99,"=13")+COUNTIF($N99,"=24")+COUNTIF($O99,"=14")+COUNTIF($P99,"=11")+COUNTIF($Q99,"=11")+COUNTIF($R99,"=14")+COUNTIF($S99,"=12")+COUNTIF($T99,"=12")+COUNTIF($U99,"=12")+COUNTIF($V99,"=13")+COUNTIF($W99,"=13")+COUNTIF($X99,"=16")</f>
        <v>11</v>
      </c>
      <c r="CI99" s="59">
        <f>COUNTIF($Y99,"=18")+COUNTIF($Z99,"=9")+COUNTIF($AA99,"=10")+COUNTIF($AB99,"=11")+COUNTIF($AC99,"=11")+COUNTIF($AD99,"=25")+COUNTIF($AE99,"=15")+COUNTIF($AF99,"=19")+COUNTIF($AG99,"=31")+COUNTIF($AH99,"=15")+COUNTIF($AI99,"=15")+COUNTIF($AJ99,"=17")+COUNTIF($AK99,"=17")</f>
        <v>11</v>
      </c>
      <c r="CJ99" s="59">
        <f>COUNTIF($AL99,"=11")+COUNTIF($AM99,"=11")+COUNTIF($AN99,"=19")+COUNTIF($AO99,"=23")+COUNTIF($AP99,"=15")+COUNTIF($AQ99,"=15")+COUNTIF($AR99,"=19")+COUNTIF($AS99,"=17")+COUNTIF($AV99,"=12")+COUNTIF($AW99,"=12")</f>
        <v>10</v>
      </c>
      <c r="CK99" s="59">
        <f>COUNTIF($AX99,"=11")+COUNTIF($AY99,"=9")+COUNTIF($AZ99,"=15")+COUNTIF($BA99,"=16")+COUNTIF($BB99,"=8")+COUNTIF($BC99,"=10")+COUNTIF($BD99,"=10")+COUNTIF($BE99,"=8")+COUNTIF($BF99,"=10")+COUNTIF($BG99,"=11")</f>
        <v>9</v>
      </c>
      <c r="CL99" s="59">
        <f>COUNTIF($BH99,"=12")+COUNTIF($BI99,"=21")+COUNTIF($BJ99,"=23")+COUNTIF($BK99,"=16")+COUNTIF($BL99,"=10")+COUNTIF($BM99,"=12")+COUNTIF($BN99,"=12")+COUNTIF($BO99,"=15")+COUNTIF($BP99,"=8")+COUNTIF($BQ99,"=12")+COUNTIF($BR99,"=24")+COUNTIF($BS99,"=20")+COUNTIF($BT99,"=13")</f>
        <v>10</v>
      </c>
      <c r="CM99" s="59">
        <f>COUNTIF($BU99,"=12")+COUNTIF($BV99,"=11")+COUNTIF($BW99,"=13")+COUNTIF($BX99,"=11")+COUNTIF($BY99,"=11")+COUNTIF($BZ99,"=12")+COUNTIF($CA99,"=11")</f>
        <v>6</v>
      </c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85"/>
      <c r="EB99" s="85"/>
      <c r="EC99" s="85"/>
      <c r="ED99" s="85"/>
      <c r="EE99" s="85"/>
    </row>
    <row r="100" spans="1:137" ht="15" customHeight="1" x14ac:dyDescent="0.25">
      <c r="A100" s="164">
        <v>145499</v>
      </c>
      <c r="B100" s="3" t="s">
        <v>178</v>
      </c>
      <c r="C100" s="86" t="s">
        <v>2</v>
      </c>
      <c r="D100" s="138" t="s">
        <v>78</v>
      </c>
      <c r="E100" s="3" t="s">
        <v>96</v>
      </c>
      <c r="F100" s="3" t="s">
        <v>186</v>
      </c>
      <c r="G100" s="74">
        <v>41454.628472222219</v>
      </c>
      <c r="H100" s="88" t="s">
        <v>2</v>
      </c>
      <c r="I100" s="88" t="s">
        <v>779</v>
      </c>
      <c r="J100" s="87">
        <v>41277.888888888891</v>
      </c>
      <c r="K100" s="143">
        <f>+COUNTIF($Y100,"&gt;=18")+COUNTIF($AG100,"&gt;=31")+COUNTIF($AP100,"&lt;=15")+COUNTIF($AR100,"&gt;=19")+COUNTIF($BG100,"&gt;=11")+COUNTIF($BI100,"&lt;=21")+COUNTIF($BK100,"&gt;=17")+COUNTIF($BR100,"&gt;=24")+COUNTIF($CA100,"&lt;=11")</f>
        <v>5</v>
      </c>
      <c r="L100" s="140">
        <f>65-(+CH100+CI100+CJ100+CK100+CL100+CM100)</f>
        <v>8</v>
      </c>
      <c r="M100" s="68">
        <v>13</v>
      </c>
      <c r="N100" s="68">
        <v>24</v>
      </c>
      <c r="O100" s="68">
        <v>14</v>
      </c>
      <c r="P100" s="68">
        <v>11</v>
      </c>
      <c r="Q100" s="68">
        <v>11</v>
      </c>
      <c r="R100" s="68">
        <v>15</v>
      </c>
      <c r="S100" s="68">
        <v>12</v>
      </c>
      <c r="T100" s="68">
        <v>12</v>
      </c>
      <c r="U100" s="100">
        <v>12</v>
      </c>
      <c r="V100" s="68">
        <v>13</v>
      </c>
      <c r="W100" s="68">
        <v>14</v>
      </c>
      <c r="X100" s="68">
        <v>17</v>
      </c>
      <c r="Y100" s="68">
        <v>18</v>
      </c>
      <c r="Z100" s="68">
        <v>9</v>
      </c>
      <c r="AA100" s="68">
        <v>10</v>
      </c>
      <c r="AB100" s="68">
        <v>11</v>
      </c>
      <c r="AC100" s="68">
        <v>11</v>
      </c>
      <c r="AD100" s="100">
        <v>25</v>
      </c>
      <c r="AE100" s="68">
        <v>15</v>
      </c>
      <c r="AF100" s="68">
        <v>19</v>
      </c>
      <c r="AG100" s="68">
        <v>31</v>
      </c>
      <c r="AH100" s="100">
        <v>15</v>
      </c>
      <c r="AI100" s="100">
        <v>15</v>
      </c>
      <c r="AJ100" s="68">
        <v>17</v>
      </c>
      <c r="AK100" s="68">
        <v>17</v>
      </c>
      <c r="AL100" s="68">
        <v>11</v>
      </c>
      <c r="AM100" s="100">
        <v>12</v>
      </c>
      <c r="AN100" s="68">
        <v>19</v>
      </c>
      <c r="AO100" s="68">
        <v>23</v>
      </c>
      <c r="AP100" s="68">
        <v>16</v>
      </c>
      <c r="AQ100" s="68">
        <v>15</v>
      </c>
      <c r="AR100" s="68">
        <v>19</v>
      </c>
      <c r="AS100" s="68">
        <v>17</v>
      </c>
      <c r="AT100" s="100">
        <v>36</v>
      </c>
      <c r="AU100" s="68">
        <v>37</v>
      </c>
      <c r="AV100" s="100">
        <v>12</v>
      </c>
      <c r="AW100" s="68">
        <v>12</v>
      </c>
      <c r="AX100" s="68">
        <v>11</v>
      </c>
      <c r="AY100" s="68">
        <v>9</v>
      </c>
      <c r="AZ100" s="68">
        <v>15</v>
      </c>
      <c r="BA100" s="68">
        <v>16</v>
      </c>
      <c r="BB100" s="68">
        <v>8</v>
      </c>
      <c r="BC100" s="68">
        <v>10</v>
      </c>
      <c r="BD100" s="68">
        <v>10</v>
      </c>
      <c r="BE100" s="68">
        <v>8</v>
      </c>
      <c r="BF100" s="68">
        <v>10</v>
      </c>
      <c r="BG100" s="68">
        <v>10</v>
      </c>
      <c r="BH100" s="68">
        <v>12</v>
      </c>
      <c r="BI100" s="68">
        <v>21</v>
      </c>
      <c r="BJ100" s="68">
        <v>23</v>
      </c>
      <c r="BK100" s="68">
        <v>15</v>
      </c>
      <c r="BL100" s="68">
        <v>10</v>
      </c>
      <c r="BM100" s="68">
        <v>12</v>
      </c>
      <c r="BN100" s="68">
        <v>12</v>
      </c>
      <c r="BO100" s="68">
        <v>15</v>
      </c>
      <c r="BP100" s="68">
        <v>8</v>
      </c>
      <c r="BQ100" s="100">
        <v>12</v>
      </c>
      <c r="BR100" s="100">
        <v>24</v>
      </c>
      <c r="BS100" s="68">
        <v>20</v>
      </c>
      <c r="BT100" s="68">
        <v>13</v>
      </c>
      <c r="BU100" s="68">
        <v>12</v>
      </c>
      <c r="BV100" s="68">
        <v>11</v>
      </c>
      <c r="BW100" s="68">
        <v>13</v>
      </c>
      <c r="BX100" s="68">
        <v>11</v>
      </c>
      <c r="BY100" s="68">
        <v>11</v>
      </c>
      <c r="BZ100" s="68">
        <v>12</v>
      </c>
      <c r="CA100" s="68">
        <v>12</v>
      </c>
      <c r="CB100" s="149">
        <f>(2.71828^(-8.3291+4.4859*K100-2.1583*L100))/(1+(2.71828^(-8.3291+4.4859*K100-2.1583*L100)))</f>
        <v>4.0465524905027958E-2</v>
      </c>
      <c r="CC100" s="107" t="s">
        <v>781</v>
      </c>
      <c r="CD100" s="86" t="s">
        <v>53</v>
      </c>
      <c r="CE100" s="38" t="s">
        <v>2</v>
      </c>
      <c r="CF100" s="86" t="s">
        <v>50</v>
      </c>
      <c r="CG100" s="86"/>
      <c r="CH100" s="59">
        <f>COUNTIF($M100,"=13")+COUNTIF($N100,"=24")+COUNTIF($O100,"=14")+COUNTIF($P100,"=11")+COUNTIF($Q100,"=11")+COUNTIF($R100,"=14")+COUNTIF($S100,"=12")+COUNTIF($T100,"=12")+COUNTIF($U100,"=12")+COUNTIF($V100,"=13")+COUNTIF($W100,"=13")+COUNTIF($X100,"=16")</f>
        <v>9</v>
      </c>
      <c r="CI100" s="59">
        <f>COUNTIF($Y100,"=18")+COUNTIF($Z100,"=9")+COUNTIF($AA100,"=10")+COUNTIF($AB100,"=11")+COUNTIF($AC100,"=11")+COUNTIF($AD100,"=25")+COUNTIF($AE100,"=15")+COUNTIF($AF100,"=19")+COUNTIF($AG100,"=31")+COUNTIF($AH100,"=15")+COUNTIF($AI100,"=15")+COUNTIF($AJ100,"=17")+COUNTIF($AK100,"=17")</f>
        <v>13</v>
      </c>
      <c r="CJ100" s="59">
        <f>COUNTIF($AL100,"=11")+COUNTIF($AM100,"=11")+COUNTIF($AN100,"=19")+COUNTIF($AO100,"=23")+COUNTIF($AP100,"=15")+COUNTIF($AQ100,"=15")+COUNTIF($AR100,"=19")+COUNTIF($AS100,"=17")+COUNTIF($AV100,"=12")+COUNTIF($AW100,"=12")</f>
        <v>8</v>
      </c>
      <c r="CK100" s="59">
        <f>COUNTIF($AX100,"=11")+COUNTIF($AY100,"=9")+COUNTIF($AZ100,"=15")+COUNTIF($BA100,"=16")+COUNTIF($BB100,"=8")+COUNTIF($BC100,"=10")+COUNTIF($BD100,"=10")+COUNTIF($BE100,"=8")+COUNTIF($BF100,"=10")+COUNTIF($BG100,"=11")</f>
        <v>9</v>
      </c>
      <c r="CL100" s="59">
        <f>COUNTIF($BH100,"=12")+COUNTIF($BI100,"=21")+COUNTIF($BJ100,"=23")+COUNTIF($BK100,"=16")+COUNTIF($BL100,"=10")+COUNTIF($BM100,"=12")+COUNTIF($BN100,"=12")+COUNTIF($BO100,"=15")+COUNTIF($BP100,"=8")+COUNTIF($BQ100,"=12")+COUNTIF($BR100,"=24")+COUNTIF($BS100,"=20")+COUNTIF($BT100,"=13")</f>
        <v>12</v>
      </c>
      <c r="CM100" s="59">
        <f>COUNTIF($BU100,"=12")+COUNTIF($BV100,"=11")+COUNTIF($BW100,"=13")+COUNTIF($BX100,"=11")+COUNTIF($BY100,"=11")+COUNTIF($BZ100,"=12")+COUNTIF($CA100,"=11")</f>
        <v>6</v>
      </c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  <c r="DK100" s="85"/>
      <c r="DL100" s="85"/>
      <c r="DM100" s="85"/>
      <c r="DN100" s="85"/>
      <c r="DO100" s="85"/>
      <c r="DP100" s="85"/>
      <c r="DQ100" s="85"/>
      <c r="DR100" s="85"/>
      <c r="DS100" s="85"/>
      <c r="DT100" s="85"/>
      <c r="DU100" s="85"/>
      <c r="DV100" s="85"/>
      <c r="DW100" s="85"/>
      <c r="DX100" s="85"/>
      <c r="DY100" s="85"/>
      <c r="DZ100" s="85"/>
      <c r="EA100" s="85"/>
      <c r="EB100" s="85"/>
      <c r="EC100" s="85"/>
      <c r="ED100" s="85"/>
      <c r="EE100" s="85"/>
      <c r="EF100" s="86"/>
      <c r="EG100" s="86"/>
    </row>
    <row r="101" spans="1:137" ht="15" customHeight="1" x14ac:dyDescent="0.25">
      <c r="A101" s="63">
        <v>358550</v>
      </c>
      <c r="B101" s="49" t="s">
        <v>50</v>
      </c>
      <c r="C101" s="86" t="s">
        <v>2</v>
      </c>
      <c r="D101" s="139" t="s">
        <v>805</v>
      </c>
      <c r="E101" s="49" t="s">
        <v>6</v>
      </c>
      <c r="F101" s="86" t="s">
        <v>389</v>
      </c>
      <c r="G101" s="75">
        <v>42406.795138888891</v>
      </c>
      <c r="H101" s="88" t="s">
        <v>2</v>
      </c>
      <c r="I101" s="88" t="s">
        <v>779</v>
      </c>
      <c r="J101" s="87">
        <v>41277.888888888891</v>
      </c>
      <c r="K101" s="143">
        <f>+COUNTIF($Y101,"&gt;=18")+COUNTIF($AG101,"&gt;=31")+COUNTIF($AP101,"&lt;=15")+COUNTIF($AR101,"&gt;=19")+COUNTIF($BG101,"&gt;=11")+COUNTIF($BI101,"&lt;=21")+COUNTIF($BK101,"&gt;=17")+COUNTIF($BR101,"&gt;=24")+COUNTIF($CA101,"&lt;=11")</f>
        <v>4</v>
      </c>
      <c r="L101" s="140">
        <f>65-(+CH101+CI101+CJ101+CK101+CL101+CM101)</f>
        <v>6</v>
      </c>
      <c r="M101" s="100">
        <v>13</v>
      </c>
      <c r="N101" s="100">
        <v>24</v>
      </c>
      <c r="O101" s="100">
        <v>14</v>
      </c>
      <c r="P101" s="100">
        <v>11</v>
      </c>
      <c r="Q101" s="100">
        <v>11</v>
      </c>
      <c r="R101" s="100">
        <v>14</v>
      </c>
      <c r="S101" s="100">
        <v>12</v>
      </c>
      <c r="T101" s="100">
        <v>12</v>
      </c>
      <c r="U101" s="100">
        <v>12</v>
      </c>
      <c r="V101" s="100">
        <v>13</v>
      </c>
      <c r="W101" s="100">
        <v>13</v>
      </c>
      <c r="X101" s="100">
        <v>16</v>
      </c>
      <c r="Y101" s="100">
        <v>18</v>
      </c>
      <c r="Z101" s="100">
        <v>9</v>
      </c>
      <c r="AA101" s="100">
        <v>10</v>
      </c>
      <c r="AB101" s="100">
        <v>11</v>
      </c>
      <c r="AC101" s="100">
        <v>11</v>
      </c>
      <c r="AD101" s="100">
        <v>25</v>
      </c>
      <c r="AE101" s="100">
        <v>15</v>
      </c>
      <c r="AF101" s="100">
        <v>19</v>
      </c>
      <c r="AG101" s="100">
        <v>29</v>
      </c>
      <c r="AH101" s="100">
        <v>15</v>
      </c>
      <c r="AI101" s="100">
        <v>15</v>
      </c>
      <c r="AJ101" s="100">
        <v>17</v>
      </c>
      <c r="AK101" s="100">
        <v>17</v>
      </c>
      <c r="AL101" s="100">
        <v>11</v>
      </c>
      <c r="AM101" s="100">
        <v>11</v>
      </c>
      <c r="AN101" s="100">
        <v>19</v>
      </c>
      <c r="AO101" s="100">
        <v>23</v>
      </c>
      <c r="AP101" s="100">
        <v>15</v>
      </c>
      <c r="AQ101" s="100">
        <v>15</v>
      </c>
      <c r="AR101" s="100">
        <v>19</v>
      </c>
      <c r="AS101" s="100">
        <v>17</v>
      </c>
      <c r="AT101" s="100">
        <v>37</v>
      </c>
      <c r="AU101" s="100">
        <v>37</v>
      </c>
      <c r="AV101" s="100">
        <v>13</v>
      </c>
      <c r="AW101" s="100">
        <v>12</v>
      </c>
      <c r="AX101" s="100">
        <v>11</v>
      </c>
      <c r="AY101" s="100">
        <v>9</v>
      </c>
      <c r="AZ101" s="100">
        <v>15</v>
      </c>
      <c r="BA101" s="100">
        <v>16</v>
      </c>
      <c r="BB101" s="100">
        <v>8</v>
      </c>
      <c r="BC101" s="100">
        <v>10</v>
      </c>
      <c r="BD101" s="100">
        <v>10</v>
      </c>
      <c r="BE101" s="100">
        <v>8</v>
      </c>
      <c r="BF101" s="100">
        <v>10</v>
      </c>
      <c r="BG101" s="100">
        <v>11</v>
      </c>
      <c r="BH101" s="100">
        <v>12</v>
      </c>
      <c r="BI101" s="100">
        <v>23</v>
      </c>
      <c r="BJ101" s="100">
        <v>23</v>
      </c>
      <c r="BK101" s="100">
        <v>16</v>
      </c>
      <c r="BL101" s="100">
        <v>10</v>
      </c>
      <c r="BM101" s="100">
        <v>12</v>
      </c>
      <c r="BN101" s="100">
        <v>12</v>
      </c>
      <c r="BO101" s="100">
        <v>15</v>
      </c>
      <c r="BP101" s="100">
        <v>8</v>
      </c>
      <c r="BQ101" s="100">
        <v>12</v>
      </c>
      <c r="BR101" s="100">
        <v>22</v>
      </c>
      <c r="BS101" s="100">
        <v>20</v>
      </c>
      <c r="BT101" s="100">
        <v>13</v>
      </c>
      <c r="BU101" s="100">
        <v>12</v>
      </c>
      <c r="BV101" s="100">
        <v>11</v>
      </c>
      <c r="BW101" s="100">
        <v>13</v>
      </c>
      <c r="BX101" s="100">
        <v>12</v>
      </c>
      <c r="BY101" s="100">
        <v>11</v>
      </c>
      <c r="BZ101" s="100">
        <v>12</v>
      </c>
      <c r="CA101" s="100">
        <v>12</v>
      </c>
      <c r="CB101" s="149">
        <f>(2.71828^(-8.3291+4.4859*K101-2.1583*L101))/(1+(2.71828^(-8.3291+4.4859*K101-2.1583*L101)))</f>
        <v>3.4379921175485252E-2</v>
      </c>
      <c r="CC101" s="107" t="s">
        <v>781</v>
      </c>
      <c r="CD101" s="86" t="s">
        <v>390</v>
      </c>
      <c r="CE101" s="86" t="s">
        <v>2</v>
      </c>
      <c r="CF101" s="86" t="s">
        <v>50</v>
      </c>
      <c r="CG101" s="86"/>
      <c r="CH101" s="59">
        <f>COUNTIF($M101,"=13")+COUNTIF($N101,"=24")+COUNTIF($O101,"=14")+COUNTIF($P101,"=11")+COUNTIF($Q101,"=11")+COUNTIF($R101,"=14")+COUNTIF($S101,"=12")+COUNTIF($T101,"=12")+COUNTIF($U101,"=12")+COUNTIF($V101,"=13")+COUNTIF($W101,"=13")+COUNTIF($X101,"=16")</f>
        <v>12</v>
      </c>
      <c r="CI101" s="59">
        <f>COUNTIF($Y101,"=18")+COUNTIF($Z101,"=9")+COUNTIF($AA101,"=10")+COUNTIF($AB101,"=11")+COUNTIF($AC101,"=11")+COUNTIF($AD101,"=25")+COUNTIF($AE101,"=15")+COUNTIF($AF101,"=19")+COUNTIF($AG101,"=31")+COUNTIF($AH101,"=15")+COUNTIF($AI101,"=15")+COUNTIF($AJ101,"=17")+COUNTIF($AK101,"=17")</f>
        <v>12</v>
      </c>
      <c r="CJ101" s="59">
        <f>COUNTIF($AL101,"=11")+COUNTIF($AM101,"=11")+COUNTIF($AN101,"=19")+COUNTIF($AO101,"=23")+COUNTIF($AP101,"=15")+COUNTIF($AQ101,"=15")+COUNTIF($AR101,"=19")+COUNTIF($AS101,"=17")+COUNTIF($AV101,"=12")+COUNTIF($AW101,"=12")</f>
        <v>9</v>
      </c>
      <c r="CK101" s="59">
        <f>COUNTIF($AX101,"=11")+COUNTIF($AY101,"=9")+COUNTIF($AZ101,"=15")+COUNTIF($BA101,"=16")+COUNTIF($BB101,"=8")+COUNTIF($BC101,"=10")+COUNTIF($BD101,"=10")+COUNTIF($BE101,"=8")+COUNTIF($BF101,"=10")+COUNTIF($BG101,"=11")</f>
        <v>10</v>
      </c>
      <c r="CL101" s="59">
        <f>COUNTIF($BH101,"=12")+COUNTIF($BI101,"=21")+COUNTIF($BJ101,"=23")+COUNTIF($BK101,"=16")+COUNTIF($BL101,"=10")+COUNTIF($BM101,"=12")+COUNTIF($BN101,"=12")+COUNTIF($BO101,"=15")+COUNTIF($BP101,"=8")+COUNTIF($BQ101,"=12")+COUNTIF($BR101,"=24")+COUNTIF($BS101,"=20")+COUNTIF($BT101,"=13")</f>
        <v>11</v>
      </c>
      <c r="CM101" s="59">
        <f>COUNTIF($BU101,"=12")+COUNTIF($BV101,"=11")+COUNTIF($BW101,"=13")+COUNTIF($BX101,"=11")+COUNTIF($BY101,"=11")+COUNTIF($BZ101,"=12")+COUNTIF($CA101,"=11")</f>
        <v>5</v>
      </c>
      <c r="CN101" s="86"/>
      <c r="CO101" s="86"/>
      <c r="CP101" s="86"/>
      <c r="CQ101" s="86"/>
      <c r="CR101" s="86"/>
      <c r="CS101" s="86"/>
      <c r="CT101" s="86"/>
      <c r="CU101" s="86"/>
      <c r="CV101" s="86"/>
      <c r="CW101" s="86"/>
      <c r="CX101" s="86"/>
      <c r="CY101" s="86"/>
      <c r="CZ101" s="86"/>
      <c r="DA101" s="86"/>
      <c r="DB101" s="86"/>
      <c r="DC101" s="86"/>
      <c r="DD101" s="86"/>
      <c r="DE101" s="86"/>
      <c r="DF101" s="86"/>
      <c r="DG101" s="86"/>
      <c r="DH101" s="86"/>
      <c r="DI101" s="86"/>
      <c r="DJ101" s="86"/>
      <c r="DK101" s="86"/>
      <c r="DL101" s="86"/>
      <c r="DM101" s="86"/>
      <c r="DN101" s="86"/>
      <c r="DO101" s="86"/>
      <c r="DP101" s="86"/>
      <c r="DQ101" s="86"/>
      <c r="DR101" s="86"/>
      <c r="DS101" s="86"/>
      <c r="DT101" s="86"/>
      <c r="DU101" s="86"/>
      <c r="DV101" s="86"/>
      <c r="DW101" s="86"/>
      <c r="DX101" s="86"/>
      <c r="DY101" s="86"/>
      <c r="DZ101" s="86"/>
      <c r="EA101" s="86"/>
      <c r="EB101" s="86"/>
      <c r="EC101" s="86"/>
      <c r="ED101" s="86"/>
      <c r="EE101" s="86"/>
      <c r="EF101" s="86"/>
      <c r="EG101" s="86"/>
    </row>
    <row r="102" spans="1:137" ht="15" customHeight="1" x14ac:dyDescent="0.25">
      <c r="A102" s="173">
        <v>64800</v>
      </c>
      <c r="B102" s="49" t="s">
        <v>483</v>
      </c>
      <c r="C102" s="86" t="s">
        <v>2</v>
      </c>
      <c r="D102" s="139" t="s">
        <v>297</v>
      </c>
      <c r="E102" s="49" t="s">
        <v>28</v>
      </c>
      <c r="F102" s="86" t="s">
        <v>350</v>
      </c>
      <c r="G102" s="75">
        <v>42395.291666666664</v>
      </c>
      <c r="H102" s="88" t="s">
        <v>2</v>
      </c>
      <c r="I102" s="88" t="s">
        <v>779</v>
      </c>
      <c r="J102" s="87">
        <v>41277.888888888891</v>
      </c>
      <c r="K102" s="143">
        <f>+COUNTIF($Y102,"&gt;=18")+COUNTIF($AG102,"&gt;=31")+COUNTIF($AP102,"&lt;=15")+COUNTIF($AR102,"&gt;=19")+COUNTIF($BG102,"&gt;=11")+COUNTIF($BI102,"&lt;=21")+COUNTIF($BK102,"&gt;=17")+COUNTIF($BR102,"&gt;=24")+COUNTIF($CA102,"&lt;=11")</f>
        <v>6</v>
      </c>
      <c r="L102" s="140">
        <f>65-(+CH102+CI102+CJ102+CK102+CL102+CM102)</f>
        <v>11</v>
      </c>
      <c r="M102" s="100">
        <v>13</v>
      </c>
      <c r="N102" s="100">
        <v>24</v>
      </c>
      <c r="O102" s="100">
        <v>14</v>
      </c>
      <c r="P102" s="100">
        <v>11</v>
      </c>
      <c r="Q102" s="100">
        <v>11</v>
      </c>
      <c r="R102" s="100">
        <v>14</v>
      </c>
      <c r="S102" s="100">
        <v>12</v>
      </c>
      <c r="T102" s="100">
        <v>12</v>
      </c>
      <c r="U102" s="100">
        <v>11</v>
      </c>
      <c r="V102" s="100">
        <v>14</v>
      </c>
      <c r="W102" s="100">
        <v>13</v>
      </c>
      <c r="X102" s="100">
        <v>16</v>
      </c>
      <c r="Y102" s="100">
        <v>18</v>
      </c>
      <c r="Z102" s="100">
        <v>9</v>
      </c>
      <c r="AA102" s="100">
        <v>9</v>
      </c>
      <c r="AB102" s="100">
        <v>11</v>
      </c>
      <c r="AC102" s="100">
        <v>11</v>
      </c>
      <c r="AD102" s="100">
        <v>25</v>
      </c>
      <c r="AE102" s="100">
        <v>15</v>
      </c>
      <c r="AF102" s="100">
        <v>19</v>
      </c>
      <c r="AG102" s="100">
        <v>29</v>
      </c>
      <c r="AH102" s="100">
        <v>15</v>
      </c>
      <c r="AI102" s="100">
        <v>15</v>
      </c>
      <c r="AJ102" s="100">
        <v>17</v>
      </c>
      <c r="AK102" s="100">
        <v>17</v>
      </c>
      <c r="AL102" s="100">
        <v>11</v>
      </c>
      <c r="AM102" s="100">
        <v>11</v>
      </c>
      <c r="AN102" s="100">
        <v>19</v>
      </c>
      <c r="AO102" s="100">
        <v>23</v>
      </c>
      <c r="AP102" s="100">
        <v>15</v>
      </c>
      <c r="AQ102" s="100">
        <v>15</v>
      </c>
      <c r="AR102" s="100">
        <v>19</v>
      </c>
      <c r="AS102" s="100">
        <v>17</v>
      </c>
      <c r="AT102" s="100">
        <v>35</v>
      </c>
      <c r="AU102" s="100">
        <v>37</v>
      </c>
      <c r="AV102" s="100">
        <v>13</v>
      </c>
      <c r="AW102" s="100">
        <v>12</v>
      </c>
      <c r="AX102" s="100">
        <v>11</v>
      </c>
      <c r="AY102" s="100">
        <v>9</v>
      </c>
      <c r="AZ102" s="100">
        <v>15</v>
      </c>
      <c r="BA102" s="100">
        <v>16</v>
      </c>
      <c r="BB102" s="100">
        <v>8</v>
      </c>
      <c r="BC102" s="100">
        <v>10</v>
      </c>
      <c r="BD102" s="100">
        <v>10</v>
      </c>
      <c r="BE102" s="100">
        <v>8</v>
      </c>
      <c r="BF102" s="100">
        <v>11</v>
      </c>
      <c r="BG102" s="100">
        <v>11</v>
      </c>
      <c r="BH102" s="100">
        <v>12</v>
      </c>
      <c r="BI102" s="100">
        <v>21</v>
      </c>
      <c r="BJ102" s="100">
        <v>23</v>
      </c>
      <c r="BK102" s="100">
        <v>17</v>
      </c>
      <c r="BL102" s="100">
        <v>10</v>
      </c>
      <c r="BM102" s="100">
        <v>12</v>
      </c>
      <c r="BN102" s="100">
        <v>12</v>
      </c>
      <c r="BO102" s="100">
        <v>15</v>
      </c>
      <c r="BP102" s="100">
        <v>8</v>
      </c>
      <c r="BQ102" s="100">
        <v>12</v>
      </c>
      <c r="BR102" s="100">
        <v>22</v>
      </c>
      <c r="BS102" s="100">
        <v>20</v>
      </c>
      <c r="BT102" s="100">
        <v>13</v>
      </c>
      <c r="BU102" s="100">
        <v>12</v>
      </c>
      <c r="BV102" s="100">
        <v>12</v>
      </c>
      <c r="BW102" s="100">
        <v>13</v>
      </c>
      <c r="BX102" s="100">
        <v>11</v>
      </c>
      <c r="BY102" s="100">
        <v>11</v>
      </c>
      <c r="BZ102" s="100">
        <v>13</v>
      </c>
      <c r="CA102" s="100">
        <v>12</v>
      </c>
      <c r="CB102" s="149">
        <f>(2.71828^(-8.3291+4.4859*K102-2.1583*L102))/(1+(2.71828^(-8.3291+4.4859*K102-2.1583*L102)))</f>
        <v>5.7373924607351827E-3</v>
      </c>
      <c r="CC102" s="107" t="s">
        <v>781</v>
      </c>
      <c r="CD102" s="49" t="s">
        <v>298</v>
      </c>
      <c r="CE102" s="49" t="s">
        <v>2</v>
      </c>
      <c r="CF102" s="49" t="s">
        <v>50</v>
      </c>
      <c r="CG102" s="49"/>
      <c r="CH102" s="59">
        <f>COUNTIF($M102,"=13")+COUNTIF($N102,"=24")+COUNTIF($O102,"=14")+COUNTIF($P102,"=11")+COUNTIF($Q102,"=11")+COUNTIF($R102,"=14")+COUNTIF($S102,"=12")+COUNTIF($T102,"=12")+COUNTIF($U102,"=12")+COUNTIF($V102,"=13")+COUNTIF($W102,"=13")+COUNTIF($X102,"=16")</f>
        <v>10</v>
      </c>
      <c r="CI102" s="59">
        <f>COUNTIF($Y102,"=18")+COUNTIF($Z102,"=9")+COUNTIF($AA102,"=10")+COUNTIF($AB102,"=11")+COUNTIF($AC102,"=11")+COUNTIF($AD102,"=25")+COUNTIF($AE102,"=15")+COUNTIF($AF102,"=19")+COUNTIF($AG102,"=31")+COUNTIF($AH102,"=15")+COUNTIF($AI102,"=15")+COUNTIF($AJ102,"=17")+COUNTIF($AK102,"=17")</f>
        <v>11</v>
      </c>
      <c r="CJ102" s="59">
        <f>COUNTIF($AL102,"=11")+COUNTIF($AM102,"=11")+COUNTIF($AN102,"=19")+COUNTIF($AO102,"=23")+COUNTIF($AP102,"=15")+COUNTIF($AQ102,"=15")+COUNTIF($AR102,"=19")+COUNTIF($AS102,"=17")+COUNTIF($AV102,"=12")+COUNTIF($AW102,"=12")</f>
        <v>9</v>
      </c>
      <c r="CK102" s="59">
        <f>COUNTIF($AX102,"=11")+COUNTIF($AY102,"=9")+COUNTIF($AZ102,"=15")+COUNTIF($BA102,"=16")+COUNTIF($BB102,"=8")+COUNTIF($BC102,"=10")+COUNTIF($BD102,"=10")+COUNTIF($BE102,"=8")+COUNTIF($BF102,"=10")+COUNTIF($BG102,"=11")</f>
        <v>9</v>
      </c>
      <c r="CL102" s="59">
        <f>COUNTIF($BH102,"=12")+COUNTIF($BI102,"=21")+COUNTIF($BJ102,"=23")+COUNTIF($BK102,"=16")+COUNTIF($BL102,"=10")+COUNTIF($BM102,"=12")+COUNTIF($BN102,"=12")+COUNTIF($BO102,"=15")+COUNTIF($BP102,"=8")+COUNTIF($BQ102,"=12")+COUNTIF($BR102,"=24")+COUNTIF($BS102,"=20")+COUNTIF($BT102,"=13")</f>
        <v>11</v>
      </c>
      <c r="CM102" s="59">
        <f>COUNTIF($BU102,"=12")+COUNTIF($BV102,"=11")+COUNTIF($BW102,"=13")+COUNTIF($BX102,"=11")+COUNTIF($BY102,"=11")+COUNTIF($BZ102,"=12")+COUNTIF($CA102,"=11")</f>
        <v>4</v>
      </c>
      <c r="CN102" s="86"/>
      <c r="CO102" s="86"/>
      <c r="CP102" s="86"/>
      <c r="CQ102" s="86"/>
      <c r="CR102" s="86"/>
      <c r="CS102" s="86"/>
      <c r="CT102" s="86"/>
      <c r="CU102" s="86"/>
      <c r="CV102" s="86"/>
      <c r="CW102" s="86"/>
      <c r="CX102" s="86"/>
      <c r="CY102" s="86"/>
      <c r="CZ102" s="86"/>
      <c r="DA102" s="86"/>
      <c r="DB102" s="86"/>
      <c r="DC102" s="86"/>
      <c r="DD102" s="86"/>
      <c r="DE102" s="86"/>
      <c r="DF102" s="86"/>
      <c r="DG102" s="86"/>
      <c r="DH102" s="86"/>
      <c r="DI102" s="86"/>
      <c r="DJ102" s="86"/>
      <c r="DK102" s="86"/>
      <c r="DL102" s="86"/>
      <c r="DM102" s="86"/>
      <c r="DN102" s="86"/>
      <c r="DO102" s="86"/>
      <c r="DP102" s="86"/>
      <c r="DQ102" s="86"/>
      <c r="DR102" s="86"/>
      <c r="DS102" s="86"/>
      <c r="DT102" s="86"/>
      <c r="DU102" s="86"/>
      <c r="DV102" s="86"/>
      <c r="DW102" s="86"/>
      <c r="DX102" s="86"/>
      <c r="DY102" s="86"/>
      <c r="DZ102" s="86"/>
      <c r="EA102" s="85"/>
      <c r="EB102" s="85"/>
      <c r="EC102" s="85"/>
      <c r="ED102" s="85"/>
      <c r="EE102" s="85"/>
      <c r="EF102" s="86"/>
      <c r="EG102" s="86"/>
    </row>
    <row r="103" spans="1:137" ht="15" customHeight="1" x14ac:dyDescent="0.25">
      <c r="A103" s="180">
        <v>282514</v>
      </c>
      <c r="B103" s="38" t="s">
        <v>628</v>
      </c>
      <c r="C103" s="86" t="s">
        <v>2</v>
      </c>
      <c r="D103" s="139" t="s">
        <v>77</v>
      </c>
      <c r="E103" s="38" t="s">
        <v>6</v>
      </c>
      <c r="F103" s="38" t="s">
        <v>426</v>
      </c>
      <c r="G103" s="74">
        <v>41502.135416666664</v>
      </c>
      <c r="H103" s="88" t="s">
        <v>2</v>
      </c>
      <c r="I103" s="64" t="s">
        <v>779</v>
      </c>
      <c r="J103" s="75">
        <v>41277.888888888891</v>
      </c>
      <c r="K103" s="143">
        <f>+COUNTIF($Y103,"&gt;=18")+COUNTIF($AG103,"&gt;=31")+COUNTIF($AP103,"&lt;=15")+COUNTIF($AR103,"&gt;=19")+COUNTIF($BG103,"&gt;=11")+COUNTIF($BI103,"&lt;=21")+COUNTIF($BK103,"&gt;=17")+COUNTIF($BR103,"&gt;=24")+COUNTIF($CA103,"&lt;=11")</f>
        <v>6</v>
      </c>
      <c r="L103" s="140">
        <f>65-(+CH103+CI103+CJ103+CK103+CL103+CM103)</f>
        <v>11</v>
      </c>
      <c r="M103" s="100">
        <v>13</v>
      </c>
      <c r="N103" s="100">
        <v>23</v>
      </c>
      <c r="O103" s="100">
        <v>14</v>
      </c>
      <c r="P103" s="100">
        <v>11</v>
      </c>
      <c r="Q103" s="100">
        <v>11</v>
      </c>
      <c r="R103" s="100">
        <v>14</v>
      </c>
      <c r="S103" s="100">
        <v>12</v>
      </c>
      <c r="T103" s="100">
        <v>12</v>
      </c>
      <c r="U103" s="100">
        <v>10</v>
      </c>
      <c r="V103" s="100">
        <v>12</v>
      </c>
      <c r="W103" s="100">
        <v>13</v>
      </c>
      <c r="X103" s="100">
        <v>16</v>
      </c>
      <c r="Y103" s="100">
        <v>17</v>
      </c>
      <c r="Z103" s="100">
        <v>9</v>
      </c>
      <c r="AA103" s="100">
        <v>10</v>
      </c>
      <c r="AB103" s="100">
        <v>11</v>
      </c>
      <c r="AC103" s="100">
        <v>11</v>
      </c>
      <c r="AD103" s="100">
        <v>25</v>
      </c>
      <c r="AE103" s="100">
        <v>16</v>
      </c>
      <c r="AF103" s="100">
        <v>19</v>
      </c>
      <c r="AG103" s="100">
        <v>31</v>
      </c>
      <c r="AH103" s="100">
        <v>14</v>
      </c>
      <c r="AI103" s="100">
        <v>15</v>
      </c>
      <c r="AJ103" s="100">
        <v>17</v>
      </c>
      <c r="AK103" s="100">
        <v>17</v>
      </c>
      <c r="AL103" s="100">
        <v>11</v>
      </c>
      <c r="AM103" s="100">
        <v>11</v>
      </c>
      <c r="AN103" s="100">
        <v>19</v>
      </c>
      <c r="AO103" s="100">
        <v>24</v>
      </c>
      <c r="AP103" s="100">
        <v>15</v>
      </c>
      <c r="AQ103" s="100">
        <v>15</v>
      </c>
      <c r="AR103" s="100">
        <v>19</v>
      </c>
      <c r="AS103" s="100">
        <v>18</v>
      </c>
      <c r="AT103" s="100">
        <v>37</v>
      </c>
      <c r="AU103" s="100">
        <v>39</v>
      </c>
      <c r="AV103" s="100">
        <v>12</v>
      </c>
      <c r="AW103" s="100">
        <v>12</v>
      </c>
      <c r="AX103" s="100">
        <v>11</v>
      </c>
      <c r="AY103" s="100">
        <v>9</v>
      </c>
      <c r="AZ103" s="100">
        <v>15</v>
      </c>
      <c r="BA103" s="100">
        <v>16</v>
      </c>
      <c r="BB103" s="100">
        <v>8</v>
      </c>
      <c r="BC103" s="100">
        <v>10</v>
      </c>
      <c r="BD103" s="100">
        <v>10</v>
      </c>
      <c r="BE103" s="100">
        <v>8</v>
      </c>
      <c r="BF103" s="100">
        <v>11</v>
      </c>
      <c r="BG103" s="100">
        <v>11</v>
      </c>
      <c r="BH103" s="100">
        <v>12</v>
      </c>
      <c r="BI103" s="100">
        <v>23</v>
      </c>
      <c r="BJ103" s="100">
        <v>23</v>
      </c>
      <c r="BK103" s="100">
        <v>16</v>
      </c>
      <c r="BL103" s="100">
        <v>10</v>
      </c>
      <c r="BM103" s="100">
        <v>12</v>
      </c>
      <c r="BN103" s="100">
        <v>12</v>
      </c>
      <c r="BO103" s="100">
        <v>15</v>
      </c>
      <c r="BP103" s="100">
        <v>8</v>
      </c>
      <c r="BQ103" s="100">
        <v>12</v>
      </c>
      <c r="BR103" s="100">
        <v>24</v>
      </c>
      <c r="BS103" s="100">
        <v>20</v>
      </c>
      <c r="BT103" s="100">
        <v>13</v>
      </c>
      <c r="BU103" s="100">
        <v>12</v>
      </c>
      <c r="BV103" s="100">
        <v>11</v>
      </c>
      <c r="BW103" s="100">
        <v>13</v>
      </c>
      <c r="BX103" s="100">
        <v>11</v>
      </c>
      <c r="BY103" s="100">
        <v>11</v>
      </c>
      <c r="BZ103" s="100">
        <v>13</v>
      </c>
      <c r="CA103" s="100">
        <v>11</v>
      </c>
      <c r="CB103" s="149">
        <f>(2.71828^(-8.3291+4.4859*K103-2.1583*L103))/(1+(2.71828^(-8.3291+4.4859*K103-2.1583*L103)))</f>
        <v>5.7373924607351827E-3</v>
      </c>
      <c r="CC103" s="107" t="s">
        <v>781</v>
      </c>
      <c r="CD103" s="49" t="s">
        <v>64</v>
      </c>
      <c r="CE103" s="38" t="s">
        <v>2</v>
      </c>
      <c r="CF103" s="49" t="s">
        <v>628</v>
      </c>
      <c r="CG103" s="49"/>
      <c r="CH103" s="59">
        <f>COUNTIF($M103,"=13")+COUNTIF($N103,"=24")+COUNTIF($O103,"=14")+COUNTIF($P103,"=11")+COUNTIF($Q103,"=11")+COUNTIF($R103,"=14")+COUNTIF($S103,"=12")+COUNTIF($T103,"=12")+COUNTIF($U103,"=12")+COUNTIF($V103,"=13")+COUNTIF($W103,"=13")+COUNTIF($X103,"=16")</f>
        <v>9</v>
      </c>
      <c r="CI103" s="59">
        <f>COUNTIF($Y103,"=18")+COUNTIF($Z103,"=9")+COUNTIF($AA103,"=10")+COUNTIF($AB103,"=11")+COUNTIF($AC103,"=11")+COUNTIF($AD103,"=25")+COUNTIF($AE103,"=15")+COUNTIF($AF103,"=19")+COUNTIF($AG103,"=31")+COUNTIF($AH103,"=15")+COUNTIF($AI103,"=15")+COUNTIF($AJ103,"=17")+COUNTIF($AK103,"=17")</f>
        <v>10</v>
      </c>
      <c r="CJ103" s="59">
        <f>COUNTIF($AL103,"=11")+COUNTIF($AM103,"=11")+COUNTIF($AN103,"=19")+COUNTIF($AO103,"=23")+COUNTIF($AP103,"=15")+COUNTIF($AQ103,"=15")+COUNTIF($AR103,"=19")+COUNTIF($AS103,"=17")+COUNTIF($AV103,"=12")+COUNTIF($AW103,"=12")</f>
        <v>8</v>
      </c>
      <c r="CK103" s="59">
        <f>COUNTIF($AX103,"=11")+COUNTIF($AY103,"=9")+COUNTIF($AZ103,"=15")+COUNTIF($BA103,"=16")+COUNTIF($BB103,"=8")+COUNTIF($BC103,"=10")+COUNTIF($BD103,"=10")+COUNTIF($BE103,"=8")+COUNTIF($BF103,"=10")+COUNTIF($BG103,"=11")</f>
        <v>9</v>
      </c>
      <c r="CL103" s="59">
        <f>COUNTIF($BH103,"=12")+COUNTIF($BI103,"=21")+COUNTIF($BJ103,"=23")+COUNTIF($BK103,"=16")+COUNTIF($BL103,"=10")+COUNTIF($BM103,"=12")+COUNTIF($BN103,"=12")+COUNTIF($BO103,"=15")+COUNTIF($BP103,"=8")+COUNTIF($BQ103,"=12")+COUNTIF($BR103,"=24")+COUNTIF($BS103,"=20")+COUNTIF($BT103,"=13")</f>
        <v>12</v>
      </c>
      <c r="CM103" s="59">
        <f>COUNTIF($BU103,"=12")+COUNTIF($BV103,"=11")+COUNTIF($BW103,"=13")+COUNTIF($BX103,"=11")+COUNTIF($BY103,"=11")+COUNTIF($BZ103,"=12")+COUNTIF($CA103,"=11")</f>
        <v>6</v>
      </c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  <c r="DK103" s="85"/>
      <c r="DL103" s="85"/>
      <c r="DM103" s="85"/>
      <c r="DN103" s="85"/>
      <c r="DO103" s="85"/>
      <c r="DP103" s="85"/>
      <c r="DQ103" s="85"/>
      <c r="DR103" s="85"/>
      <c r="DS103" s="85"/>
      <c r="DT103" s="85"/>
      <c r="DU103" s="85"/>
      <c r="DV103" s="85"/>
      <c r="DW103" s="85"/>
      <c r="DX103" s="85"/>
      <c r="DY103" s="85"/>
      <c r="DZ103" s="85"/>
      <c r="EA103" s="86"/>
      <c r="EB103" s="86"/>
      <c r="EC103" s="86"/>
      <c r="ED103" s="86"/>
      <c r="EE103" s="86"/>
    </row>
    <row r="104" spans="1:137" ht="15" customHeight="1" x14ac:dyDescent="0.25">
      <c r="A104" s="165" t="s">
        <v>944</v>
      </c>
      <c r="B104" s="46" t="s">
        <v>719</v>
      </c>
      <c r="C104" s="86" t="s">
        <v>2</v>
      </c>
      <c r="D104" s="139" t="s">
        <v>101</v>
      </c>
      <c r="E104" s="29" t="s">
        <v>25</v>
      </c>
      <c r="F104" s="20" t="s">
        <v>277</v>
      </c>
      <c r="G104" s="16">
        <v>41616</v>
      </c>
      <c r="H104" s="88" t="s">
        <v>2</v>
      </c>
      <c r="I104" s="88" t="s">
        <v>779</v>
      </c>
      <c r="J104" s="87">
        <v>41277.888888888891</v>
      </c>
      <c r="K104" s="143">
        <f>+COUNTIF($Y104,"&gt;=18")+COUNTIF($AG104,"&gt;=31")+COUNTIF($AP104,"&lt;=15")+COUNTIF($AR104,"&gt;=19")+COUNTIF($BG104,"&gt;=11")+COUNTIF($BI104,"&lt;=21")+COUNTIF($BK104,"&gt;=17")+COUNTIF($BR104,"&gt;=24")+COUNTIF($CA104,"&lt;=11")</f>
        <v>6</v>
      </c>
      <c r="L104" s="140">
        <f>65-(+CH104+CI104+CJ104+CK104+CL104+CM104)</f>
        <v>11</v>
      </c>
      <c r="M104" s="6">
        <v>13</v>
      </c>
      <c r="N104" s="6">
        <v>23</v>
      </c>
      <c r="O104" s="6">
        <v>15</v>
      </c>
      <c r="P104" s="28">
        <v>11</v>
      </c>
      <c r="Q104" s="6">
        <v>11</v>
      </c>
      <c r="R104" s="6">
        <v>14</v>
      </c>
      <c r="S104" s="6">
        <v>12</v>
      </c>
      <c r="T104" s="6">
        <v>12</v>
      </c>
      <c r="U104" s="6">
        <v>12</v>
      </c>
      <c r="V104" s="6">
        <v>13</v>
      </c>
      <c r="W104" s="6">
        <v>13</v>
      </c>
      <c r="X104" s="6">
        <v>16</v>
      </c>
      <c r="Y104" s="6">
        <v>18</v>
      </c>
      <c r="Z104" s="6">
        <v>9</v>
      </c>
      <c r="AA104" s="6">
        <v>10</v>
      </c>
      <c r="AB104" s="6">
        <v>11</v>
      </c>
      <c r="AC104" s="6">
        <v>11</v>
      </c>
      <c r="AD104" s="6">
        <v>25</v>
      </c>
      <c r="AE104" s="6">
        <v>15</v>
      </c>
      <c r="AF104" s="6">
        <v>18</v>
      </c>
      <c r="AG104" s="6">
        <v>29</v>
      </c>
      <c r="AH104" s="6">
        <v>14</v>
      </c>
      <c r="AI104" s="6">
        <v>15</v>
      </c>
      <c r="AJ104" s="6">
        <v>16</v>
      </c>
      <c r="AK104" s="6">
        <v>17</v>
      </c>
      <c r="AL104" s="6">
        <v>11</v>
      </c>
      <c r="AM104" s="28">
        <v>11</v>
      </c>
      <c r="AN104" s="28">
        <v>19</v>
      </c>
      <c r="AO104" s="28">
        <v>25</v>
      </c>
      <c r="AP104" s="28">
        <v>15</v>
      </c>
      <c r="AQ104" s="28">
        <v>15</v>
      </c>
      <c r="AR104" s="28">
        <v>19</v>
      </c>
      <c r="AS104" s="28">
        <v>18</v>
      </c>
      <c r="AT104" s="6">
        <v>37</v>
      </c>
      <c r="AU104" s="6">
        <v>37</v>
      </c>
      <c r="AV104" s="28">
        <v>12</v>
      </c>
      <c r="AW104" s="28">
        <v>12</v>
      </c>
      <c r="AX104" s="28">
        <v>11</v>
      </c>
      <c r="AY104" s="28">
        <v>9</v>
      </c>
      <c r="AZ104" s="28">
        <v>15</v>
      </c>
      <c r="BA104" s="28">
        <v>16</v>
      </c>
      <c r="BB104" s="6">
        <v>8</v>
      </c>
      <c r="BC104" s="6">
        <v>10</v>
      </c>
      <c r="BD104" s="6">
        <v>10</v>
      </c>
      <c r="BE104" s="6">
        <v>8</v>
      </c>
      <c r="BF104" s="6">
        <v>10</v>
      </c>
      <c r="BG104" s="6">
        <v>11</v>
      </c>
      <c r="BH104" s="6">
        <v>12</v>
      </c>
      <c r="BI104" s="6">
        <v>23</v>
      </c>
      <c r="BJ104" s="6">
        <v>23</v>
      </c>
      <c r="BK104" s="6">
        <v>18</v>
      </c>
      <c r="BL104" s="6">
        <v>10</v>
      </c>
      <c r="BM104" s="6">
        <v>12</v>
      </c>
      <c r="BN104" s="6">
        <v>12</v>
      </c>
      <c r="BO104" s="6">
        <v>15</v>
      </c>
      <c r="BP104" s="6">
        <v>8</v>
      </c>
      <c r="BQ104" s="6">
        <v>12</v>
      </c>
      <c r="BR104" s="28">
        <v>22</v>
      </c>
      <c r="BS104" s="6">
        <v>20</v>
      </c>
      <c r="BT104" s="6">
        <v>13</v>
      </c>
      <c r="BU104" s="6">
        <v>12</v>
      </c>
      <c r="BV104" s="6">
        <v>11</v>
      </c>
      <c r="BW104" s="6">
        <v>13</v>
      </c>
      <c r="BX104" s="6">
        <v>11</v>
      </c>
      <c r="BY104" s="6">
        <v>11</v>
      </c>
      <c r="BZ104" s="6">
        <v>12</v>
      </c>
      <c r="CA104" s="6">
        <v>11</v>
      </c>
      <c r="CB104" s="149">
        <f>(2.71828^(-8.3291+4.4859*K104-2.1583*L104))/(1+(2.71828^(-8.3291+4.4859*K104-2.1583*L104)))</f>
        <v>5.7373924607351827E-3</v>
      </c>
      <c r="CC104" s="107" t="s">
        <v>781</v>
      </c>
      <c r="CD104" s="82" t="s">
        <v>102</v>
      </c>
      <c r="CE104" s="10" t="s">
        <v>720</v>
      </c>
      <c r="CF104" s="82" t="s">
        <v>277</v>
      </c>
      <c r="CG104" s="15"/>
      <c r="CH104" s="59">
        <f>COUNTIF($M104,"=13")+COUNTIF($N104,"=24")+COUNTIF($O104,"=14")+COUNTIF($P104,"=11")+COUNTIF($Q104,"=11")+COUNTIF($R104,"=14")+COUNTIF($S104,"=12")+COUNTIF($T104,"=12")+COUNTIF($U104,"=12")+COUNTIF($V104,"=13")+COUNTIF($W104,"=13")+COUNTIF($X104,"=16")</f>
        <v>10</v>
      </c>
      <c r="CI104" s="59">
        <f>COUNTIF($Y104,"=18")+COUNTIF($Z104,"=9")+COUNTIF($AA104,"=10")+COUNTIF($AB104,"=11")+COUNTIF($AC104,"=11")+COUNTIF($AD104,"=25")+COUNTIF($AE104,"=15")+COUNTIF($AF104,"=19")+COUNTIF($AG104,"=31")+COUNTIF($AH104,"=15")+COUNTIF($AI104,"=15")+COUNTIF($AJ104,"=17")+COUNTIF($AK104,"=17")</f>
        <v>9</v>
      </c>
      <c r="CJ104" s="59">
        <f>COUNTIF($AL104,"=11")+COUNTIF($AM104,"=11")+COUNTIF($AN104,"=19")+COUNTIF($AO104,"=23")+COUNTIF($AP104,"=15")+COUNTIF($AQ104,"=15")+COUNTIF($AR104,"=19")+COUNTIF($AS104,"=17")+COUNTIF($AV104,"=12")+COUNTIF($AW104,"=12")</f>
        <v>8</v>
      </c>
      <c r="CK104" s="59">
        <f>COUNTIF($AX104,"=11")+COUNTIF($AY104,"=9")+COUNTIF($AZ104,"=15")+COUNTIF($BA104,"=16")+COUNTIF($BB104,"=8")+COUNTIF($BC104,"=10")+COUNTIF($BD104,"=10")+COUNTIF($BE104,"=8")+COUNTIF($BF104,"=10")+COUNTIF($BG104,"=11")</f>
        <v>10</v>
      </c>
      <c r="CL104" s="59">
        <f>COUNTIF($BH104,"=12")+COUNTIF($BI104,"=21")+COUNTIF($BJ104,"=23")+COUNTIF($BK104,"=16")+COUNTIF($BL104,"=10")+COUNTIF($BM104,"=12")+COUNTIF($BN104,"=12")+COUNTIF($BO104,"=15")+COUNTIF($BP104,"=8")+COUNTIF($BQ104,"=12")+COUNTIF($BR104,"=24")+COUNTIF($BS104,"=20")+COUNTIF($BT104,"=13")</f>
        <v>10</v>
      </c>
      <c r="CM104" s="59">
        <f>COUNTIF($BU104,"=12")+COUNTIF($BV104,"=11")+COUNTIF($BW104,"=13")+COUNTIF($BX104,"=11")+COUNTIF($BY104,"=11")+COUNTIF($BZ104,"=12")+COUNTIF($CA104,"=11")</f>
        <v>7</v>
      </c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5"/>
      <c r="DN104" s="85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5"/>
      <c r="EE104" s="85"/>
    </row>
    <row r="105" spans="1:137" ht="15" customHeight="1" x14ac:dyDescent="0.25">
      <c r="A105" s="165">
        <v>110908</v>
      </c>
      <c r="B105" s="12" t="s">
        <v>403</v>
      </c>
      <c r="C105" s="86" t="s">
        <v>2</v>
      </c>
      <c r="D105" s="174" t="s">
        <v>1096</v>
      </c>
      <c r="E105" s="13" t="s">
        <v>23</v>
      </c>
      <c r="F105" s="3" t="s">
        <v>403</v>
      </c>
      <c r="G105" s="75">
        <v>41516.194444444445</v>
      </c>
      <c r="H105" s="88" t="s">
        <v>2</v>
      </c>
      <c r="I105" s="88" t="s">
        <v>779</v>
      </c>
      <c r="J105" s="87">
        <v>41277.888888888891</v>
      </c>
      <c r="K105" s="143">
        <f>+COUNTIF($Y105,"&gt;=18")+COUNTIF($AG105,"&gt;=31")+COUNTIF($AP105,"&lt;=15")+COUNTIF($AR105,"&gt;=19")+COUNTIF($BG105,"&gt;=11")+COUNTIF($BI105,"&lt;=21")+COUNTIF($BK105,"&gt;=17")+COUNTIF($BR105,"&gt;=24")+COUNTIF($CA105,"&lt;=11")</f>
        <v>6</v>
      </c>
      <c r="L105" s="140">
        <f>65-(+CH105+CI105+CJ105+CK105+CL105+CM105)</f>
        <v>11</v>
      </c>
      <c r="M105" s="6">
        <v>13</v>
      </c>
      <c r="N105" s="6">
        <v>24</v>
      </c>
      <c r="O105" s="6">
        <v>14</v>
      </c>
      <c r="P105" s="6">
        <v>10</v>
      </c>
      <c r="Q105" s="6">
        <v>11</v>
      </c>
      <c r="R105" s="6">
        <v>14</v>
      </c>
      <c r="S105" s="6">
        <v>12</v>
      </c>
      <c r="T105" s="6">
        <v>12</v>
      </c>
      <c r="U105" s="6">
        <v>12</v>
      </c>
      <c r="V105" s="6">
        <v>13</v>
      </c>
      <c r="W105" s="6">
        <v>13</v>
      </c>
      <c r="X105" s="6">
        <v>16</v>
      </c>
      <c r="Y105" s="6">
        <v>18</v>
      </c>
      <c r="Z105" s="6">
        <v>9</v>
      </c>
      <c r="AA105" s="6">
        <v>10</v>
      </c>
      <c r="AB105" s="6">
        <v>11</v>
      </c>
      <c r="AC105" s="6">
        <v>11</v>
      </c>
      <c r="AD105" s="6">
        <v>25</v>
      </c>
      <c r="AE105" s="6">
        <v>15</v>
      </c>
      <c r="AF105" s="6">
        <v>19</v>
      </c>
      <c r="AG105" s="6">
        <v>29</v>
      </c>
      <c r="AH105" s="6">
        <v>14</v>
      </c>
      <c r="AI105" s="6">
        <v>15</v>
      </c>
      <c r="AJ105" s="6">
        <v>16</v>
      </c>
      <c r="AK105" s="6">
        <v>17</v>
      </c>
      <c r="AL105" s="6">
        <v>11</v>
      </c>
      <c r="AM105" s="6">
        <v>11</v>
      </c>
      <c r="AN105" s="6">
        <v>19</v>
      </c>
      <c r="AO105" s="6">
        <v>23</v>
      </c>
      <c r="AP105" s="6">
        <v>16</v>
      </c>
      <c r="AQ105" s="6">
        <v>15</v>
      </c>
      <c r="AR105" s="6">
        <v>20</v>
      </c>
      <c r="AS105" s="6">
        <v>16</v>
      </c>
      <c r="AT105" s="6">
        <v>38</v>
      </c>
      <c r="AU105" s="6">
        <v>40</v>
      </c>
      <c r="AV105" s="6">
        <v>13</v>
      </c>
      <c r="AW105" s="6">
        <v>12</v>
      </c>
      <c r="AX105" s="6">
        <v>11</v>
      </c>
      <c r="AY105" s="6">
        <v>9</v>
      </c>
      <c r="AZ105" s="6">
        <v>15</v>
      </c>
      <c r="BA105" s="6">
        <v>16</v>
      </c>
      <c r="BB105" s="6">
        <v>8</v>
      </c>
      <c r="BC105" s="6">
        <v>10</v>
      </c>
      <c r="BD105" s="6">
        <v>10</v>
      </c>
      <c r="BE105" s="6">
        <v>8</v>
      </c>
      <c r="BF105" s="6">
        <v>10</v>
      </c>
      <c r="BG105" s="6">
        <v>11</v>
      </c>
      <c r="BH105" s="6">
        <v>12</v>
      </c>
      <c r="BI105" s="6">
        <v>21</v>
      </c>
      <c r="BJ105" s="6">
        <v>23</v>
      </c>
      <c r="BK105" s="6">
        <v>17</v>
      </c>
      <c r="BL105" s="6">
        <v>10</v>
      </c>
      <c r="BM105" s="6">
        <v>12</v>
      </c>
      <c r="BN105" s="6">
        <v>12</v>
      </c>
      <c r="BO105" s="6">
        <v>15</v>
      </c>
      <c r="BP105" s="6">
        <v>8</v>
      </c>
      <c r="BQ105" s="6">
        <v>12</v>
      </c>
      <c r="BR105" s="6">
        <v>22</v>
      </c>
      <c r="BS105" s="6">
        <v>20</v>
      </c>
      <c r="BT105" s="6">
        <v>14</v>
      </c>
      <c r="BU105" s="6">
        <v>12</v>
      </c>
      <c r="BV105" s="6">
        <v>11</v>
      </c>
      <c r="BW105" s="6">
        <v>13</v>
      </c>
      <c r="BX105" s="6">
        <v>11</v>
      </c>
      <c r="BY105" s="6">
        <v>11</v>
      </c>
      <c r="BZ105" s="6">
        <v>12</v>
      </c>
      <c r="CA105" s="6">
        <v>11</v>
      </c>
      <c r="CB105" s="149">
        <f>(2.71828^(-8.3291+4.4859*K105-2.1583*L105))/(1+(2.71828^(-8.3291+4.4859*K105-2.1583*L105)))</f>
        <v>5.7373924607351827E-3</v>
      </c>
      <c r="CC105" s="107" t="s">
        <v>781</v>
      </c>
      <c r="CD105" s="86" t="s">
        <v>53</v>
      </c>
      <c r="CE105" s="10" t="s">
        <v>2</v>
      </c>
      <c r="CF105" s="86" t="s">
        <v>50</v>
      </c>
      <c r="CG105" s="11"/>
      <c r="CH105" s="59">
        <f>COUNTIF($M105,"=13")+COUNTIF($N105,"=24")+COUNTIF($O105,"=14")+COUNTIF($P105,"=11")+COUNTIF($Q105,"=11")+COUNTIF($R105,"=14")+COUNTIF($S105,"=12")+COUNTIF($T105,"=12")+COUNTIF($U105,"=12")+COUNTIF($V105,"=13")+COUNTIF($W105,"=13")+COUNTIF($X105,"=16")</f>
        <v>11</v>
      </c>
      <c r="CI105" s="59">
        <f>COUNTIF($Y105,"=18")+COUNTIF($Z105,"=9")+COUNTIF($AA105,"=10")+COUNTIF($AB105,"=11")+COUNTIF($AC105,"=11")+COUNTIF($AD105,"=25")+COUNTIF($AE105,"=15")+COUNTIF($AF105,"=19")+COUNTIF($AG105,"=31")+COUNTIF($AH105,"=15")+COUNTIF($AI105,"=15")+COUNTIF($AJ105,"=17")+COUNTIF($AK105,"=17")</f>
        <v>10</v>
      </c>
      <c r="CJ105" s="59">
        <f>COUNTIF($AL105,"=11")+COUNTIF($AM105,"=11")+COUNTIF($AN105,"=19")+COUNTIF($AO105,"=23")+COUNTIF($AP105,"=15")+COUNTIF($AQ105,"=15")+COUNTIF($AR105,"=19")+COUNTIF($AS105,"=17")+COUNTIF($AV105,"=12")+COUNTIF($AW105,"=12")</f>
        <v>6</v>
      </c>
      <c r="CK105" s="59">
        <f>COUNTIF($AX105,"=11")+COUNTIF($AY105,"=9")+COUNTIF($AZ105,"=15")+COUNTIF($BA105,"=16")+COUNTIF($BB105,"=8")+COUNTIF($BC105,"=10")+COUNTIF($BD105,"=10")+COUNTIF($BE105,"=8")+COUNTIF($BF105,"=10")+COUNTIF($BG105,"=11")</f>
        <v>10</v>
      </c>
      <c r="CL105" s="59">
        <f>COUNTIF($BH105,"=12")+COUNTIF($BI105,"=21")+COUNTIF($BJ105,"=23")+COUNTIF($BK105,"=16")+COUNTIF($BL105,"=10")+COUNTIF($BM105,"=12")+COUNTIF($BN105,"=12")+COUNTIF($BO105,"=15")+COUNTIF($BP105,"=8")+COUNTIF($BQ105,"=12")+COUNTIF($BR105,"=24")+COUNTIF($BS105,"=20")+COUNTIF($BT105,"=13")</f>
        <v>10</v>
      </c>
      <c r="CM105" s="59">
        <f>COUNTIF($BU105,"=12")+COUNTIF($BV105,"=11")+COUNTIF($BW105,"=13")+COUNTIF($BX105,"=11")+COUNTIF($BY105,"=11")+COUNTIF($BZ105,"=12")+COUNTIF($CA105,"=11")</f>
        <v>7</v>
      </c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  <c r="DK105" s="85"/>
      <c r="DL105" s="85"/>
      <c r="DM105" s="85"/>
      <c r="DN105" s="85"/>
      <c r="DO105" s="85"/>
      <c r="DP105" s="85"/>
      <c r="DQ105" s="85"/>
      <c r="DR105" s="85"/>
      <c r="DS105" s="85"/>
      <c r="DT105" s="85"/>
      <c r="DU105" s="85"/>
      <c r="DV105" s="85"/>
      <c r="DW105" s="85"/>
      <c r="DX105" s="85"/>
      <c r="DY105" s="85"/>
      <c r="DZ105" s="85"/>
      <c r="EA105" s="85"/>
      <c r="EB105" s="85"/>
      <c r="EC105" s="85"/>
      <c r="ED105" s="85"/>
      <c r="EE105" s="85"/>
      <c r="EF105" s="86"/>
      <c r="EG105" s="86"/>
    </row>
    <row r="106" spans="1:137" ht="15" customHeight="1" x14ac:dyDescent="0.25">
      <c r="A106" s="173">
        <v>278463</v>
      </c>
      <c r="B106" s="49" t="s">
        <v>262</v>
      </c>
      <c r="C106" s="86" t="s">
        <v>2</v>
      </c>
      <c r="D106" s="198" t="s">
        <v>76</v>
      </c>
      <c r="E106" s="49" t="s">
        <v>236</v>
      </c>
      <c r="F106" s="86" t="s">
        <v>250</v>
      </c>
      <c r="G106" s="75">
        <v>42394.535416666666</v>
      </c>
      <c r="H106" s="88" t="s">
        <v>2</v>
      </c>
      <c r="I106" s="88" t="s">
        <v>779</v>
      </c>
      <c r="J106" s="87">
        <v>41277.888888888891</v>
      </c>
      <c r="K106" s="143">
        <f>+COUNTIF($Y106,"&gt;=18")+COUNTIF($AG106,"&gt;=31")+COUNTIF($AP106,"&lt;=15")+COUNTIF($AR106,"&gt;=19")+COUNTIF($BG106,"&gt;=11")+COUNTIF($BI106,"&lt;=21")+COUNTIF($BK106,"&gt;=17")+COUNTIF($BR106,"&gt;=24")+COUNTIF($CA106,"&lt;=11")</f>
        <v>6</v>
      </c>
      <c r="L106" s="140">
        <f>65-(+CH106+CI106+CJ106+CK106+CL106+CM106)</f>
        <v>11</v>
      </c>
      <c r="M106" s="100">
        <v>13</v>
      </c>
      <c r="N106" s="100">
        <v>23</v>
      </c>
      <c r="O106" s="100">
        <v>14</v>
      </c>
      <c r="P106" s="100">
        <v>11</v>
      </c>
      <c r="Q106" s="100">
        <v>11</v>
      </c>
      <c r="R106" s="100">
        <v>15</v>
      </c>
      <c r="S106" s="100">
        <v>12</v>
      </c>
      <c r="T106" s="100">
        <v>12</v>
      </c>
      <c r="U106" s="100">
        <v>11</v>
      </c>
      <c r="V106" s="100">
        <v>13</v>
      </c>
      <c r="W106" s="100">
        <v>13</v>
      </c>
      <c r="X106" s="100">
        <v>16</v>
      </c>
      <c r="Y106" s="100">
        <v>18</v>
      </c>
      <c r="Z106" s="100">
        <v>9</v>
      </c>
      <c r="AA106" s="100">
        <v>10</v>
      </c>
      <c r="AB106" s="100">
        <v>12</v>
      </c>
      <c r="AC106" s="100">
        <v>11</v>
      </c>
      <c r="AD106" s="100">
        <v>25</v>
      </c>
      <c r="AE106" s="100">
        <v>15</v>
      </c>
      <c r="AF106" s="100">
        <v>19</v>
      </c>
      <c r="AG106" s="100">
        <v>30</v>
      </c>
      <c r="AH106" s="100">
        <v>15</v>
      </c>
      <c r="AI106" s="100">
        <v>15</v>
      </c>
      <c r="AJ106" s="100">
        <v>17</v>
      </c>
      <c r="AK106" s="100">
        <v>18</v>
      </c>
      <c r="AL106" s="100">
        <v>11</v>
      </c>
      <c r="AM106" s="100">
        <v>11</v>
      </c>
      <c r="AN106" s="100">
        <v>19</v>
      </c>
      <c r="AO106" s="100">
        <v>23</v>
      </c>
      <c r="AP106" s="100">
        <v>15</v>
      </c>
      <c r="AQ106" s="100">
        <v>15</v>
      </c>
      <c r="AR106" s="100">
        <v>19</v>
      </c>
      <c r="AS106" s="100">
        <v>17</v>
      </c>
      <c r="AT106" s="100">
        <v>35</v>
      </c>
      <c r="AU106" s="100">
        <v>36</v>
      </c>
      <c r="AV106" s="100">
        <v>12</v>
      </c>
      <c r="AW106" s="100">
        <v>12</v>
      </c>
      <c r="AX106" s="100">
        <v>11</v>
      </c>
      <c r="AY106" s="100">
        <v>9</v>
      </c>
      <c r="AZ106" s="100">
        <v>15</v>
      </c>
      <c r="BA106" s="100">
        <v>16</v>
      </c>
      <c r="BB106" s="100">
        <v>8</v>
      </c>
      <c r="BC106" s="100">
        <v>10</v>
      </c>
      <c r="BD106" s="100">
        <v>10</v>
      </c>
      <c r="BE106" s="100">
        <v>8</v>
      </c>
      <c r="BF106" s="100">
        <v>10</v>
      </c>
      <c r="BG106" s="100">
        <v>11</v>
      </c>
      <c r="BH106" s="100">
        <v>12</v>
      </c>
      <c r="BI106" s="100">
        <v>23</v>
      </c>
      <c r="BJ106" s="100">
        <v>23</v>
      </c>
      <c r="BK106" s="100">
        <v>17</v>
      </c>
      <c r="BL106" s="100">
        <v>10</v>
      </c>
      <c r="BM106" s="100">
        <v>12</v>
      </c>
      <c r="BN106" s="100">
        <v>12</v>
      </c>
      <c r="BO106" s="100">
        <v>16</v>
      </c>
      <c r="BP106" s="100">
        <v>8</v>
      </c>
      <c r="BQ106" s="100">
        <v>12</v>
      </c>
      <c r="BR106" s="100">
        <v>23</v>
      </c>
      <c r="BS106" s="100">
        <v>20</v>
      </c>
      <c r="BT106" s="100">
        <v>13</v>
      </c>
      <c r="BU106" s="100">
        <v>12</v>
      </c>
      <c r="BV106" s="100">
        <v>11</v>
      </c>
      <c r="BW106" s="100">
        <v>13</v>
      </c>
      <c r="BX106" s="100">
        <v>11</v>
      </c>
      <c r="BY106" s="100">
        <v>11</v>
      </c>
      <c r="BZ106" s="100">
        <v>13</v>
      </c>
      <c r="CA106" s="100">
        <v>11</v>
      </c>
      <c r="CB106" s="149">
        <f>(2.71828^(-8.3291+4.4859*K106-2.1583*L106))/(1+(2.71828^(-8.3291+4.4859*K106-2.1583*L106)))</f>
        <v>5.7373924607351827E-3</v>
      </c>
      <c r="CC106" s="107" t="s">
        <v>781</v>
      </c>
      <c r="CD106" s="86" t="s">
        <v>53</v>
      </c>
      <c r="CE106" s="49" t="s">
        <v>2</v>
      </c>
      <c r="CF106" s="86" t="s">
        <v>50</v>
      </c>
      <c r="CG106" s="49" t="s">
        <v>331</v>
      </c>
      <c r="CH106" s="59">
        <f>COUNTIF($M106,"=13")+COUNTIF($N106,"=24")+COUNTIF($O106,"=14")+COUNTIF($P106,"=11")+COUNTIF($Q106,"=11")+COUNTIF($R106,"=14")+COUNTIF($S106,"=12")+COUNTIF($T106,"=12")+COUNTIF($U106,"=12")+COUNTIF($V106,"=13")+COUNTIF($W106,"=13")+COUNTIF($X106,"=16")</f>
        <v>9</v>
      </c>
      <c r="CI106" s="59">
        <f>COUNTIF($Y106,"=18")+COUNTIF($Z106,"=9")+COUNTIF($AA106,"=10")+COUNTIF($AB106,"=11")+COUNTIF($AC106,"=11")+COUNTIF($AD106,"=25")+COUNTIF($AE106,"=15")+COUNTIF($AF106,"=19")+COUNTIF($AG106,"=31")+COUNTIF($AH106,"=15")+COUNTIF($AI106,"=15")+COUNTIF($AJ106,"=17")+COUNTIF($AK106,"=17")</f>
        <v>10</v>
      </c>
      <c r="CJ106" s="59">
        <f>COUNTIF($AL106,"=11")+COUNTIF($AM106,"=11")+COUNTIF($AN106,"=19")+COUNTIF($AO106,"=23")+COUNTIF($AP106,"=15")+COUNTIF($AQ106,"=15")+COUNTIF($AR106,"=19")+COUNTIF($AS106,"=17")+COUNTIF($AV106,"=12")+COUNTIF($AW106,"=12")</f>
        <v>10</v>
      </c>
      <c r="CK106" s="59">
        <f>COUNTIF($AX106,"=11")+COUNTIF($AY106,"=9")+COUNTIF($AZ106,"=15")+COUNTIF($BA106,"=16")+COUNTIF($BB106,"=8")+COUNTIF($BC106,"=10")+COUNTIF($BD106,"=10")+COUNTIF($BE106,"=8")+COUNTIF($BF106,"=10")+COUNTIF($BG106,"=11")</f>
        <v>10</v>
      </c>
      <c r="CL106" s="59">
        <f>COUNTIF($BH106,"=12")+COUNTIF($BI106,"=21")+COUNTIF($BJ106,"=23")+COUNTIF($BK106,"=16")+COUNTIF($BL106,"=10")+COUNTIF($BM106,"=12")+COUNTIF($BN106,"=12")+COUNTIF($BO106,"=15")+COUNTIF($BP106,"=8")+COUNTIF($BQ106,"=12")+COUNTIF($BR106,"=24")+COUNTIF($BS106,"=20")+COUNTIF($BT106,"=13")</f>
        <v>9</v>
      </c>
      <c r="CM106" s="59">
        <f>COUNTIF($BU106,"=12")+COUNTIF($BV106,"=11")+COUNTIF($BW106,"=13")+COUNTIF($BX106,"=11")+COUNTIF($BY106,"=11")+COUNTIF($BZ106,"=12")+COUNTIF($CA106,"=11")</f>
        <v>6</v>
      </c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  <c r="DK106" s="85"/>
      <c r="DL106" s="85"/>
      <c r="DM106" s="85"/>
      <c r="DN106" s="85"/>
      <c r="DO106" s="85"/>
      <c r="DP106" s="85"/>
      <c r="DQ106" s="85"/>
      <c r="DR106" s="85"/>
      <c r="DS106" s="85"/>
      <c r="DT106" s="85"/>
      <c r="DU106" s="85"/>
      <c r="DV106" s="85"/>
      <c r="DW106" s="85"/>
      <c r="DX106" s="85"/>
      <c r="DY106" s="85"/>
      <c r="DZ106" s="85"/>
      <c r="EA106" s="86"/>
      <c r="EB106" s="86"/>
      <c r="EC106" s="86"/>
      <c r="ED106" s="86"/>
      <c r="EE106" s="86"/>
    </row>
    <row r="107" spans="1:137" ht="15" customHeight="1" x14ac:dyDescent="0.25">
      <c r="A107" s="164">
        <v>291630</v>
      </c>
      <c r="B107" s="38" t="s">
        <v>377</v>
      </c>
      <c r="C107" s="86" t="s">
        <v>2</v>
      </c>
      <c r="D107" s="198" t="s">
        <v>1124</v>
      </c>
      <c r="E107" s="3" t="s">
        <v>25</v>
      </c>
      <c r="F107" s="3" t="s">
        <v>42</v>
      </c>
      <c r="G107" s="7">
        <v>41482.90902777778</v>
      </c>
      <c r="H107" s="88" t="s">
        <v>2</v>
      </c>
      <c r="I107" s="88" t="s">
        <v>779</v>
      </c>
      <c r="J107" s="87">
        <v>41277.888888888891</v>
      </c>
      <c r="K107" s="143">
        <f>+COUNTIF($Y107,"&gt;=18")+COUNTIF($AG107,"&gt;=31")+COUNTIF($AP107,"&lt;=15")+COUNTIF($AR107,"&gt;=19")+COUNTIF($BG107,"&gt;=11")+COUNTIF($BI107,"&lt;=21")+COUNTIF($BK107,"&gt;=17")+COUNTIF($BR107,"&gt;=24")+COUNTIF($CA107,"&lt;=11")</f>
        <v>6</v>
      </c>
      <c r="L107" s="140">
        <f>65-(+CH107+CI107+CJ107+CK107+CL107+CM107)</f>
        <v>11</v>
      </c>
      <c r="M107" s="68">
        <v>13</v>
      </c>
      <c r="N107" s="68">
        <v>23</v>
      </c>
      <c r="O107" s="68">
        <v>15</v>
      </c>
      <c r="P107" s="68">
        <v>11</v>
      </c>
      <c r="Q107" s="68">
        <v>11</v>
      </c>
      <c r="R107" s="68">
        <v>14</v>
      </c>
      <c r="S107" s="68">
        <v>12</v>
      </c>
      <c r="T107" s="68">
        <v>12</v>
      </c>
      <c r="U107" s="68">
        <v>12</v>
      </c>
      <c r="V107" s="68">
        <v>13</v>
      </c>
      <c r="W107" s="68">
        <v>13</v>
      </c>
      <c r="X107" s="68">
        <v>16</v>
      </c>
      <c r="Y107" s="68">
        <v>18</v>
      </c>
      <c r="Z107" s="100">
        <v>9</v>
      </c>
      <c r="AA107" s="100">
        <v>10</v>
      </c>
      <c r="AB107" s="68">
        <v>11</v>
      </c>
      <c r="AC107" s="68">
        <v>11</v>
      </c>
      <c r="AD107" s="68">
        <v>25</v>
      </c>
      <c r="AE107" s="68">
        <v>15</v>
      </c>
      <c r="AF107" s="68">
        <v>18</v>
      </c>
      <c r="AG107" s="68">
        <v>29</v>
      </c>
      <c r="AH107" s="100">
        <v>14</v>
      </c>
      <c r="AI107" s="100">
        <v>15</v>
      </c>
      <c r="AJ107" s="100">
        <v>16</v>
      </c>
      <c r="AK107" s="100">
        <v>17</v>
      </c>
      <c r="AL107" s="68">
        <v>11</v>
      </c>
      <c r="AM107" s="68">
        <v>11</v>
      </c>
      <c r="AN107" s="68">
        <v>19</v>
      </c>
      <c r="AO107" s="68">
        <v>25</v>
      </c>
      <c r="AP107" s="68">
        <v>15</v>
      </c>
      <c r="AQ107" s="68">
        <v>15</v>
      </c>
      <c r="AR107" s="68">
        <v>19</v>
      </c>
      <c r="AS107" s="68">
        <v>18</v>
      </c>
      <c r="AT107" s="100">
        <v>37</v>
      </c>
      <c r="AU107" s="100">
        <v>39</v>
      </c>
      <c r="AV107" s="68">
        <v>12</v>
      </c>
      <c r="AW107" s="68">
        <v>12</v>
      </c>
      <c r="AX107" s="68">
        <v>11</v>
      </c>
      <c r="AY107" s="68">
        <v>9</v>
      </c>
      <c r="AZ107" s="68">
        <v>15</v>
      </c>
      <c r="BA107" s="68">
        <v>16</v>
      </c>
      <c r="BB107" s="68">
        <v>8</v>
      </c>
      <c r="BC107" s="68">
        <v>10</v>
      </c>
      <c r="BD107" s="68">
        <v>10</v>
      </c>
      <c r="BE107" s="68">
        <v>8</v>
      </c>
      <c r="BF107" s="68">
        <v>10</v>
      </c>
      <c r="BG107" s="68">
        <v>11</v>
      </c>
      <c r="BH107" s="68">
        <v>12</v>
      </c>
      <c r="BI107" s="68">
        <v>23</v>
      </c>
      <c r="BJ107" s="68">
        <v>23</v>
      </c>
      <c r="BK107" s="68">
        <v>18</v>
      </c>
      <c r="BL107" s="68">
        <v>10</v>
      </c>
      <c r="BM107" s="68">
        <v>12</v>
      </c>
      <c r="BN107" s="68">
        <v>12</v>
      </c>
      <c r="BO107" s="68">
        <v>15</v>
      </c>
      <c r="BP107" s="68">
        <v>8</v>
      </c>
      <c r="BQ107" s="68">
        <v>12</v>
      </c>
      <c r="BR107" s="68">
        <v>22</v>
      </c>
      <c r="BS107" s="68">
        <v>20</v>
      </c>
      <c r="BT107" s="68">
        <v>13</v>
      </c>
      <c r="BU107" s="68">
        <v>12</v>
      </c>
      <c r="BV107" s="68">
        <v>11</v>
      </c>
      <c r="BW107" s="68">
        <v>13</v>
      </c>
      <c r="BX107" s="68">
        <v>11</v>
      </c>
      <c r="BY107" s="68">
        <v>11</v>
      </c>
      <c r="BZ107" s="68">
        <v>12</v>
      </c>
      <c r="CA107" s="68">
        <v>11</v>
      </c>
      <c r="CB107" s="149">
        <f>(2.71828^(-8.3291+4.4859*K107-2.1583*L107))/(1+(2.71828^(-8.3291+4.4859*K107-2.1583*L107)))</f>
        <v>5.7373924607351827E-3</v>
      </c>
      <c r="CC107" s="107" t="s">
        <v>781</v>
      </c>
      <c r="CD107" s="86" t="s">
        <v>102</v>
      </c>
      <c r="CE107" s="3" t="s">
        <v>632</v>
      </c>
      <c r="CF107" s="86" t="s">
        <v>50</v>
      </c>
      <c r="CG107" s="86"/>
      <c r="CH107" s="59">
        <f>COUNTIF($M107,"=13")+COUNTIF($N107,"=24")+COUNTIF($O107,"=14")+COUNTIF($P107,"=11")+COUNTIF($Q107,"=11")+COUNTIF($R107,"=14")+COUNTIF($S107,"=12")+COUNTIF($T107,"=12")+COUNTIF($U107,"=12")+COUNTIF($V107,"=13")+COUNTIF($W107,"=13")+COUNTIF($X107,"=16")</f>
        <v>10</v>
      </c>
      <c r="CI107" s="59">
        <f>COUNTIF($Y107,"=18")+COUNTIF($Z107,"=9")+COUNTIF($AA107,"=10")+COUNTIF($AB107,"=11")+COUNTIF($AC107,"=11")+COUNTIF($AD107,"=25")+COUNTIF($AE107,"=15")+COUNTIF($AF107,"=19")+COUNTIF($AG107,"=31")+COUNTIF($AH107,"=15")+COUNTIF($AI107,"=15")+COUNTIF($AJ107,"=17")+COUNTIF($AK107,"=17")</f>
        <v>9</v>
      </c>
      <c r="CJ107" s="59">
        <f>COUNTIF($AL107,"=11")+COUNTIF($AM107,"=11")+COUNTIF($AN107,"=19")+COUNTIF($AO107,"=23")+COUNTIF($AP107,"=15")+COUNTIF($AQ107,"=15")+COUNTIF($AR107,"=19")+COUNTIF($AS107,"=17")+COUNTIF($AV107,"=12")+COUNTIF($AW107,"=12")</f>
        <v>8</v>
      </c>
      <c r="CK107" s="59">
        <f>COUNTIF($AX107,"=11")+COUNTIF($AY107,"=9")+COUNTIF($AZ107,"=15")+COUNTIF($BA107,"=16")+COUNTIF($BB107,"=8")+COUNTIF($BC107,"=10")+COUNTIF($BD107,"=10")+COUNTIF($BE107,"=8")+COUNTIF($BF107,"=10")+COUNTIF($BG107,"=11")</f>
        <v>10</v>
      </c>
      <c r="CL107" s="59">
        <f>COUNTIF($BH107,"=12")+COUNTIF($BI107,"=21")+COUNTIF($BJ107,"=23")+COUNTIF($BK107,"=16")+COUNTIF($BL107,"=10")+COUNTIF($BM107,"=12")+COUNTIF($BN107,"=12")+COUNTIF($BO107,"=15")+COUNTIF($BP107,"=8")+COUNTIF($BQ107,"=12")+COUNTIF($BR107,"=24")+COUNTIF($BS107,"=20")+COUNTIF($BT107,"=13")</f>
        <v>10</v>
      </c>
      <c r="CM107" s="59">
        <f>COUNTIF($BU107,"=12")+COUNTIF($BV107,"=11")+COUNTIF($BW107,"=13")+COUNTIF($BX107,"=11")+COUNTIF($BY107,"=11")+COUNTIF($BZ107,"=12")+COUNTIF($CA107,"=11")</f>
        <v>7</v>
      </c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  <c r="DK107" s="85"/>
      <c r="DL107" s="85"/>
      <c r="DM107" s="85"/>
      <c r="DN107" s="85"/>
      <c r="DO107" s="85"/>
      <c r="DP107" s="85"/>
      <c r="DQ107" s="85"/>
      <c r="DR107" s="85"/>
      <c r="DS107" s="85"/>
      <c r="DT107" s="85"/>
      <c r="DU107" s="85"/>
      <c r="DV107" s="85"/>
      <c r="DW107" s="85"/>
      <c r="DX107" s="85"/>
      <c r="DY107" s="85"/>
      <c r="DZ107" s="85"/>
      <c r="EA107" s="86"/>
      <c r="EB107" s="86"/>
      <c r="EC107" s="86"/>
      <c r="ED107" s="86"/>
      <c r="EE107" s="86"/>
    </row>
    <row r="108" spans="1:137" ht="15" customHeight="1" x14ac:dyDescent="0.25">
      <c r="A108" s="173">
        <v>373009</v>
      </c>
      <c r="B108" s="49" t="s">
        <v>119</v>
      </c>
      <c r="C108" s="86" t="s">
        <v>2</v>
      </c>
      <c r="D108" s="198" t="s">
        <v>1138</v>
      </c>
      <c r="E108" s="49" t="s">
        <v>7</v>
      </c>
      <c r="F108" s="86" t="s">
        <v>84</v>
      </c>
      <c r="G108" s="75">
        <v>42382</v>
      </c>
      <c r="H108" s="88" t="s">
        <v>2</v>
      </c>
      <c r="I108" s="88" t="s">
        <v>779</v>
      </c>
      <c r="J108" s="87">
        <v>41277.888888888891</v>
      </c>
      <c r="K108" s="143">
        <f>+COUNTIF($Y108,"&gt;=18")+COUNTIF($AG108,"&gt;=31")+COUNTIF($AP108,"&lt;=15")+COUNTIF($AR108,"&gt;=19")+COUNTIF($BG108,"&gt;=11")+COUNTIF($BI108,"&lt;=21")+COUNTIF($BK108,"&gt;=17")+COUNTIF($BR108,"&gt;=24")+COUNTIF($CA108,"&lt;=11")</f>
        <v>6</v>
      </c>
      <c r="L108" s="140">
        <f>65-(+CH108+CI108+CJ108+CK108+CL108+CM108)</f>
        <v>11</v>
      </c>
      <c r="M108" s="100">
        <v>13</v>
      </c>
      <c r="N108" s="100">
        <v>25</v>
      </c>
      <c r="O108" s="100">
        <v>14</v>
      </c>
      <c r="P108" s="100">
        <v>10</v>
      </c>
      <c r="Q108" s="100">
        <v>11</v>
      </c>
      <c r="R108" s="100">
        <v>14</v>
      </c>
      <c r="S108" s="100">
        <v>12</v>
      </c>
      <c r="T108" s="100">
        <v>12</v>
      </c>
      <c r="U108" s="100">
        <v>12</v>
      </c>
      <c r="V108" s="100">
        <v>13</v>
      </c>
      <c r="W108" s="100">
        <v>13</v>
      </c>
      <c r="X108" s="100">
        <v>15</v>
      </c>
      <c r="Y108" s="100">
        <v>18</v>
      </c>
      <c r="Z108" s="100">
        <v>9</v>
      </c>
      <c r="AA108" s="100">
        <v>10</v>
      </c>
      <c r="AB108" s="100">
        <v>11</v>
      </c>
      <c r="AC108" s="100">
        <v>11</v>
      </c>
      <c r="AD108" s="100">
        <v>25</v>
      </c>
      <c r="AE108" s="100">
        <v>15</v>
      </c>
      <c r="AF108" s="100">
        <v>19</v>
      </c>
      <c r="AG108" s="100">
        <v>30</v>
      </c>
      <c r="AH108" s="100">
        <v>15</v>
      </c>
      <c r="AI108" s="100">
        <v>15</v>
      </c>
      <c r="AJ108" s="100">
        <v>17</v>
      </c>
      <c r="AK108" s="100">
        <v>17</v>
      </c>
      <c r="AL108" s="100">
        <v>10</v>
      </c>
      <c r="AM108" s="100">
        <v>11</v>
      </c>
      <c r="AN108" s="100">
        <v>19</v>
      </c>
      <c r="AO108" s="100">
        <v>22</v>
      </c>
      <c r="AP108" s="100">
        <v>15</v>
      </c>
      <c r="AQ108" s="100">
        <v>15</v>
      </c>
      <c r="AR108" s="100">
        <v>20</v>
      </c>
      <c r="AS108" s="100">
        <v>17</v>
      </c>
      <c r="AT108" s="100">
        <v>37</v>
      </c>
      <c r="AU108" s="100">
        <v>37</v>
      </c>
      <c r="AV108" s="100">
        <v>12</v>
      </c>
      <c r="AW108" s="100">
        <v>12</v>
      </c>
      <c r="AX108" s="100">
        <v>11</v>
      </c>
      <c r="AY108" s="100">
        <v>9</v>
      </c>
      <c r="AZ108" s="100">
        <v>15</v>
      </c>
      <c r="BA108" s="100">
        <v>16</v>
      </c>
      <c r="BB108" s="100">
        <v>8</v>
      </c>
      <c r="BC108" s="100">
        <v>10</v>
      </c>
      <c r="BD108" s="100">
        <v>10</v>
      </c>
      <c r="BE108" s="100">
        <v>8</v>
      </c>
      <c r="BF108" s="100">
        <v>10</v>
      </c>
      <c r="BG108" s="100">
        <v>10</v>
      </c>
      <c r="BH108" s="100">
        <v>12</v>
      </c>
      <c r="BI108" s="100">
        <v>21</v>
      </c>
      <c r="BJ108" s="100">
        <v>23</v>
      </c>
      <c r="BK108" s="100">
        <v>18</v>
      </c>
      <c r="BL108" s="100">
        <v>10</v>
      </c>
      <c r="BM108" s="100">
        <v>12</v>
      </c>
      <c r="BN108" s="100">
        <v>12</v>
      </c>
      <c r="BO108" s="100">
        <v>15</v>
      </c>
      <c r="BP108" s="100">
        <v>8</v>
      </c>
      <c r="BQ108" s="100">
        <v>12</v>
      </c>
      <c r="BR108" s="100">
        <v>24</v>
      </c>
      <c r="BS108" s="100">
        <v>21</v>
      </c>
      <c r="BT108" s="100">
        <v>13</v>
      </c>
      <c r="BU108" s="100">
        <v>12</v>
      </c>
      <c r="BV108" s="100">
        <v>11</v>
      </c>
      <c r="BW108" s="100">
        <v>13</v>
      </c>
      <c r="BX108" s="100">
        <v>11</v>
      </c>
      <c r="BY108" s="100">
        <v>11</v>
      </c>
      <c r="BZ108" s="100">
        <v>12</v>
      </c>
      <c r="CA108" s="100">
        <v>12</v>
      </c>
      <c r="CB108" s="149">
        <f>(2.71828^(-8.3291+4.4859*K108-2.1583*L108))/(1+(2.71828^(-8.3291+4.4859*K108-2.1583*L108)))</f>
        <v>5.7373924607351827E-3</v>
      </c>
      <c r="CC108" s="107" t="s">
        <v>781</v>
      </c>
      <c r="CD108" s="86" t="s">
        <v>117</v>
      </c>
      <c r="CE108" s="86" t="s">
        <v>2</v>
      </c>
      <c r="CF108" s="86" t="s">
        <v>50</v>
      </c>
      <c r="CG108" s="86"/>
      <c r="CH108" s="59">
        <f>COUNTIF($M108,"=13")+COUNTIF($N108,"=24")+COUNTIF($O108,"=14")+COUNTIF($P108,"=11")+COUNTIF($Q108,"=11")+COUNTIF($R108,"=14")+COUNTIF($S108,"=12")+COUNTIF($T108,"=12")+COUNTIF($U108,"=12")+COUNTIF($V108,"=13")+COUNTIF($W108,"=13")+COUNTIF($X108,"=16")</f>
        <v>9</v>
      </c>
      <c r="CI108" s="59">
        <f>COUNTIF($Y108,"=18")+COUNTIF($Z108,"=9")+COUNTIF($AA108,"=10")+COUNTIF($AB108,"=11")+COUNTIF($AC108,"=11")+COUNTIF($AD108,"=25")+COUNTIF($AE108,"=15")+COUNTIF($AF108,"=19")+COUNTIF($AG108,"=31")+COUNTIF($AH108,"=15")+COUNTIF($AI108,"=15")+COUNTIF($AJ108,"=17")+COUNTIF($AK108,"=17")</f>
        <v>12</v>
      </c>
      <c r="CJ108" s="59">
        <f>COUNTIF($AL108,"=11")+COUNTIF($AM108,"=11")+COUNTIF($AN108,"=19")+COUNTIF($AO108,"=23")+COUNTIF($AP108,"=15")+COUNTIF($AQ108,"=15")+COUNTIF($AR108,"=19")+COUNTIF($AS108,"=17")+COUNTIF($AV108,"=12")+COUNTIF($AW108,"=12")</f>
        <v>7</v>
      </c>
      <c r="CK108" s="59">
        <f>COUNTIF($AX108,"=11")+COUNTIF($AY108,"=9")+COUNTIF($AZ108,"=15")+COUNTIF($BA108,"=16")+COUNTIF($BB108,"=8")+COUNTIF($BC108,"=10")+COUNTIF($BD108,"=10")+COUNTIF($BE108,"=8")+COUNTIF($BF108,"=10")+COUNTIF($BG108,"=11")</f>
        <v>9</v>
      </c>
      <c r="CL108" s="59">
        <f>COUNTIF($BH108,"=12")+COUNTIF($BI108,"=21")+COUNTIF($BJ108,"=23")+COUNTIF($BK108,"=16")+COUNTIF($BL108,"=10")+COUNTIF($BM108,"=12")+COUNTIF($BN108,"=12")+COUNTIF($BO108,"=15")+COUNTIF($BP108,"=8")+COUNTIF($BQ108,"=12")+COUNTIF($BR108,"=24")+COUNTIF($BS108,"=20")+COUNTIF($BT108,"=13")</f>
        <v>11</v>
      </c>
      <c r="CM108" s="59">
        <f>COUNTIF($BU108,"=12")+COUNTIF($BV108,"=11")+COUNTIF($BW108,"=13")+COUNTIF($BX108,"=11")+COUNTIF($BY108,"=11")+COUNTIF($BZ108,"=12")+COUNTIF($CA108,"=11")</f>
        <v>6</v>
      </c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  <c r="DK108" s="85"/>
      <c r="DL108" s="85"/>
      <c r="DM108" s="85"/>
      <c r="DN108" s="85"/>
      <c r="DO108" s="85"/>
      <c r="DP108" s="85"/>
      <c r="DQ108" s="85"/>
      <c r="DR108" s="85"/>
      <c r="DS108" s="85"/>
      <c r="DT108" s="85"/>
      <c r="DU108" s="85"/>
      <c r="DV108" s="85"/>
      <c r="DW108" s="85"/>
      <c r="DX108" s="85"/>
      <c r="DY108" s="85"/>
      <c r="DZ108" s="85"/>
      <c r="EA108" s="86"/>
      <c r="EB108" s="86"/>
      <c r="EC108" s="86"/>
      <c r="ED108" s="86"/>
      <c r="EE108" s="86"/>
    </row>
    <row r="109" spans="1:137" ht="15" customHeight="1" x14ac:dyDescent="0.25">
      <c r="A109" s="164" t="s">
        <v>961</v>
      </c>
      <c r="B109" s="86" t="s">
        <v>50</v>
      </c>
      <c r="C109" s="86" t="s">
        <v>2</v>
      </c>
      <c r="D109" s="198" t="s">
        <v>1150</v>
      </c>
      <c r="E109" s="86" t="s">
        <v>314</v>
      </c>
      <c r="F109" s="86" t="s">
        <v>350</v>
      </c>
      <c r="G109" s="87">
        <v>42395.290972222225</v>
      </c>
      <c r="H109" s="88" t="s">
        <v>2</v>
      </c>
      <c r="I109" s="88" t="s">
        <v>779</v>
      </c>
      <c r="J109" s="87">
        <v>41277.888888888891</v>
      </c>
      <c r="K109" s="143">
        <f>+COUNTIF($Y109,"&gt;=18")+COUNTIF($AG109,"&gt;=31")+COUNTIF($AP109,"&lt;=15")+COUNTIF($AR109,"&gt;=19")+COUNTIF($BG109,"&gt;=11")+COUNTIF($BI109,"&lt;=21")+COUNTIF($BK109,"&gt;=17")+COUNTIF($BR109,"&gt;=24")+COUNTIF($CA109,"&lt;=11")</f>
        <v>6</v>
      </c>
      <c r="L109" s="140">
        <f>65-(+CH109+CI109+CJ109+CK109+CL109+CM109)</f>
        <v>11</v>
      </c>
      <c r="M109" s="100">
        <v>13</v>
      </c>
      <c r="N109" s="68">
        <v>25</v>
      </c>
      <c r="O109" s="100">
        <v>14</v>
      </c>
      <c r="P109" s="68">
        <v>10</v>
      </c>
      <c r="Q109" s="100">
        <v>11</v>
      </c>
      <c r="R109" s="100">
        <v>15</v>
      </c>
      <c r="S109" s="100">
        <v>13</v>
      </c>
      <c r="T109" s="100">
        <v>12</v>
      </c>
      <c r="U109" s="100">
        <v>12</v>
      </c>
      <c r="V109" s="100">
        <v>13</v>
      </c>
      <c r="W109" s="100">
        <v>13</v>
      </c>
      <c r="X109" s="100">
        <v>15</v>
      </c>
      <c r="Y109" s="100">
        <v>18</v>
      </c>
      <c r="Z109" s="100">
        <v>9</v>
      </c>
      <c r="AA109" s="100">
        <v>10</v>
      </c>
      <c r="AB109" s="100">
        <v>11</v>
      </c>
      <c r="AC109" s="100">
        <v>11</v>
      </c>
      <c r="AD109" s="100">
        <v>24</v>
      </c>
      <c r="AE109" s="100">
        <v>15</v>
      </c>
      <c r="AF109" s="100">
        <v>19</v>
      </c>
      <c r="AG109" s="100">
        <v>30</v>
      </c>
      <c r="AH109" s="68">
        <v>15</v>
      </c>
      <c r="AI109" s="68">
        <v>15</v>
      </c>
      <c r="AJ109" s="100">
        <v>17</v>
      </c>
      <c r="AK109" s="100">
        <v>17</v>
      </c>
      <c r="AL109" s="100">
        <v>11</v>
      </c>
      <c r="AM109" s="68">
        <v>11</v>
      </c>
      <c r="AN109" s="68">
        <v>19</v>
      </c>
      <c r="AO109" s="68">
        <v>23</v>
      </c>
      <c r="AP109" s="68">
        <v>16</v>
      </c>
      <c r="AQ109" s="68">
        <v>15</v>
      </c>
      <c r="AR109" s="68">
        <v>20</v>
      </c>
      <c r="AS109" s="68">
        <v>17</v>
      </c>
      <c r="AT109" s="68">
        <v>38</v>
      </c>
      <c r="AU109" s="68">
        <v>38</v>
      </c>
      <c r="AV109" s="68">
        <v>12</v>
      </c>
      <c r="AW109" s="68">
        <v>12</v>
      </c>
      <c r="AX109" s="68">
        <v>11</v>
      </c>
      <c r="AY109" s="68">
        <v>9</v>
      </c>
      <c r="AZ109" s="68">
        <v>15</v>
      </c>
      <c r="BA109" s="68">
        <v>16</v>
      </c>
      <c r="BB109" s="100">
        <v>8</v>
      </c>
      <c r="BC109" s="100">
        <v>10</v>
      </c>
      <c r="BD109" s="100">
        <v>10</v>
      </c>
      <c r="BE109" s="100">
        <v>8</v>
      </c>
      <c r="BF109" s="100">
        <v>10</v>
      </c>
      <c r="BG109" s="100">
        <v>10</v>
      </c>
      <c r="BH109" s="100">
        <v>12</v>
      </c>
      <c r="BI109" s="100">
        <v>21</v>
      </c>
      <c r="BJ109" s="100">
        <v>23</v>
      </c>
      <c r="BK109" s="100">
        <v>17</v>
      </c>
      <c r="BL109" s="100">
        <v>10</v>
      </c>
      <c r="BM109" s="100">
        <v>12</v>
      </c>
      <c r="BN109" s="100">
        <v>12</v>
      </c>
      <c r="BO109" s="100">
        <v>15</v>
      </c>
      <c r="BP109" s="100">
        <v>8</v>
      </c>
      <c r="BQ109" s="100">
        <v>12</v>
      </c>
      <c r="BR109" s="100">
        <v>24</v>
      </c>
      <c r="BS109" s="100">
        <v>20</v>
      </c>
      <c r="BT109" s="100">
        <v>13</v>
      </c>
      <c r="BU109" s="100">
        <v>12</v>
      </c>
      <c r="BV109" s="100">
        <v>11</v>
      </c>
      <c r="BW109" s="100">
        <v>13</v>
      </c>
      <c r="BX109" s="100">
        <v>11</v>
      </c>
      <c r="BY109" s="100">
        <v>11</v>
      </c>
      <c r="BZ109" s="100">
        <v>12</v>
      </c>
      <c r="CA109" s="100">
        <v>11</v>
      </c>
      <c r="CB109" s="149">
        <f>(2.71828^(-8.3291+4.4859*K109-2.1583*L109))/(1+(2.71828^(-8.3291+4.4859*K109-2.1583*L109)))</f>
        <v>5.7373924607351827E-3</v>
      </c>
      <c r="CC109" s="107" t="s">
        <v>781</v>
      </c>
      <c r="CD109" s="86" t="s">
        <v>70</v>
      </c>
      <c r="CE109" s="86" t="s">
        <v>2</v>
      </c>
      <c r="CF109" s="86" t="s">
        <v>50</v>
      </c>
      <c r="CG109" s="86"/>
      <c r="CH109" s="59">
        <f>COUNTIF($M109,"=13")+COUNTIF($N109,"=24")+COUNTIF($O109,"=14")+COUNTIF($P109,"=11")+COUNTIF($Q109,"=11")+COUNTIF($R109,"=14")+COUNTIF($S109,"=12")+COUNTIF($T109,"=12")+COUNTIF($U109,"=12")+COUNTIF($V109,"=13")+COUNTIF($W109,"=13")+COUNTIF($X109,"=16")</f>
        <v>7</v>
      </c>
      <c r="CI109" s="59">
        <f>COUNTIF($Y109,"=18")+COUNTIF($Z109,"=9")+COUNTIF($AA109,"=10")+COUNTIF($AB109,"=11")+COUNTIF($AC109,"=11")+COUNTIF($AD109,"=25")+COUNTIF($AE109,"=15")+COUNTIF($AF109,"=19")+COUNTIF($AG109,"=31")+COUNTIF($AH109,"=15")+COUNTIF($AI109,"=15")+COUNTIF($AJ109,"=17")+COUNTIF($AK109,"=17")</f>
        <v>11</v>
      </c>
      <c r="CJ109" s="59">
        <f>COUNTIF($AL109,"=11")+COUNTIF($AM109,"=11")+COUNTIF($AN109,"=19")+COUNTIF($AO109,"=23")+COUNTIF($AP109,"=15")+COUNTIF($AQ109,"=15")+COUNTIF($AR109,"=19")+COUNTIF($AS109,"=17")+COUNTIF($AV109,"=12")+COUNTIF($AW109,"=12")</f>
        <v>8</v>
      </c>
      <c r="CK109" s="59">
        <f>COUNTIF($AX109,"=11")+COUNTIF($AY109,"=9")+COUNTIF($AZ109,"=15")+COUNTIF($BA109,"=16")+COUNTIF($BB109,"=8")+COUNTIF($BC109,"=10")+COUNTIF($BD109,"=10")+COUNTIF($BE109,"=8")+COUNTIF($BF109,"=10")+COUNTIF($BG109,"=11")</f>
        <v>9</v>
      </c>
      <c r="CL109" s="59">
        <f>COUNTIF($BH109,"=12")+COUNTIF($BI109,"=21")+COUNTIF($BJ109,"=23")+COUNTIF($BK109,"=16")+COUNTIF($BL109,"=10")+COUNTIF($BM109,"=12")+COUNTIF($BN109,"=12")+COUNTIF($BO109,"=15")+COUNTIF($BP109,"=8")+COUNTIF($BQ109,"=12")+COUNTIF($BR109,"=24")+COUNTIF($BS109,"=20")+COUNTIF($BT109,"=13")</f>
        <v>12</v>
      </c>
      <c r="CM109" s="59">
        <f>COUNTIF($BU109,"=12")+COUNTIF($BV109,"=11")+COUNTIF($BW109,"=13")+COUNTIF($BX109,"=11")+COUNTIF($BY109,"=11")+COUNTIF($BZ109,"=12")+COUNTIF($CA109,"=11")</f>
        <v>7</v>
      </c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  <c r="DK109" s="85"/>
      <c r="DL109" s="85"/>
      <c r="DM109" s="85"/>
      <c r="DN109" s="85"/>
      <c r="DO109" s="85"/>
      <c r="DP109" s="85"/>
      <c r="DQ109" s="85"/>
      <c r="DR109" s="85"/>
      <c r="DS109" s="85"/>
      <c r="DT109" s="85"/>
      <c r="DU109" s="85"/>
      <c r="DV109" s="85"/>
      <c r="DW109" s="85"/>
      <c r="DX109" s="85"/>
      <c r="DY109" s="85"/>
      <c r="DZ109" s="85"/>
      <c r="EA109" s="85"/>
      <c r="EB109" s="85"/>
      <c r="EC109" s="85"/>
      <c r="ED109" s="85"/>
      <c r="EE109" s="85"/>
    </row>
    <row r="110" spans="1:137" ht="15" customHeight="1" x14ac:dyDescent="0.25">
      <c r="A110" s="193">
        <v>165971</v>
      </c>
      <c r="B110" s="190" t="s">
        <v>207</v>
      </c>
      <c r="C110" s="191" t="s">
        <v>2</v>
      </c>
      <c r="D110" s="138" t="s">
        <v>78</v>
      </c>
      <c r="E110" s="190" t="s">
        <v>799</v>
      </c>
      <c r="F110" s="190" t="s">
        <v>999</v>
      </c>
      <c r="G110" s="87">
        <v>43961</v>
      </c>
      <c r="H110" s="3" t="s">
        <v>2</v>
      </c>
      <c r="I110" s="27" t="s">
        <v>1001</v>
      </c>
      <c r="J110" s="27" t="s">
        <v>998</v>
      </c>
      <c r="K110" s="143">
        <f>+COUNTIF($Y110,"&gt;=18")+COUNTIF($AG110,"&gt;=31")+COUNTIF($AP110,"&lt;=15")+COUNTIF($AR110,"&gt;=19")+COUNTIF($BG110,"&gt;=11")+COUNTIF($BI110,"&lt;=21")+COUNTIF($BK110,"&gt;=17")+COUNTIF($BR110,"&gt;=24")+COUNTIF($CA110,"&lt;=11")</f>
        <v>6</v>
      </c>
      <c r="L110" s="140">
        <f>65-(+CH110+CI110+CJ110+CK110+CL110+CM110)</f>
        <v>11</v>
      </c>
      <c r="M110" s="196">
        <v>13</v>
      </c>
      <c r="N110" s="196">
        <v>24</v>
      </c>
      <c r="O110" s="196">
        <v>14</v>
      </c>
      <c r="P110" s="196">
        <v>11</v>
      </c>
      <c r="Q110" s="197">
        <v>11</v>
      </c>
      <c r="R110" s="197">
        <v>14</v>
      </c>
      <c r="S110" s="196">
        <v>12</v>
      </c>
      <c r="T110" s="196">
        <v>12</v>
      </c>
      <c r="U110" s="196">
        <v>12</v>
      </c>
      <c r="V110" s="196">
        <v>13</v>
      </c>
      <c r="W110" s="196">
        <v>13</v>
      </c>
      <c r="X110" s="196">
        <v>16</v>
      </c>
      <c r="Y110" s="196">
        <v>18</v>
      </c>
      <c r="Z110" s="208">
        <v>10</v>
      </c>
      <c r="AA110" s="208">
        <v>10</v>
      </c>
      <c r="AB110" s="196">
        <v>11</v>
      </c>
      <c r="AC110" s="196">
        <v>11</v>
      </c>
      <c r="AD110" s="196">
        <v>23</v>
      </c>
      <c r="AE110" s="196">
        <v>15</v>
      </c>
      <c r="AF110" s="196">
        <v>19</v>
      </c>
      <c r="AG110" s="196">
        <v>32</v>
      </c>
      <c r="AH110" s="197">
        <v>15</v>
      </c>
      <c r="AI110" s="197">
        <v>15</v>
      </c>
      <c r="AJ110" s="197">
        <v>16</v>
      </c>
      <c r="AK110" s="197">
        <v>17</v>
      </c>
      <c r="AL110" s="196">
        <v>11</v>
      </c>
      <c r="AM110" s="196">
        <v>11</v>
      </c>
      <c r="AN110" s="197">
        <v>19</v>
      </c>
      <c r="AO110" s="197">
        <v>23</v>
      </c>
      <c r="AP110" s="196">
        <v>17</v>
      </c>
      <c r="AQ110" s="196">
        <v>15</v>
      </c>
      <c r="AR110" s="196">
        <v>19</v>
      </c>
      <c r="AS110" s="196">
        <v>17</v>
      </c>
      <c r="AT110" s="208">
        <v>38</v>
      </c>
      <c r="AU110" s="208">
        <v>38</v>
      </c>
      <c r="AV110" s="196">
        <v>12</v>
      </c>
      <c r="AW110" s="196">
        <v>12</v>
      </c>
      <c r="AX110" s="196">
        <v>11</v>
      </c>
      <c r="AY110" s="196">
        <v>9</v>
      </c>
      <c r="AZ110" s="197">
        <v>15</v>
      </c>
      <c r="BA110" s="197">
        <v>16</v>
      </c>
      <c r="BB110" s="196">
        <v>8</v>
      </c>
      <c r="BC110" s="196">
        <v>11</v>
      </c>
      <c r="BD110" s="196">
        <v>10</v>
      </c>
      <c r="BE110" s="196">
        <v>8</v>
      </c>
      <c r="BF110" s="196">
        <v>10</v>
      </c>
      <c r="BG110" s="196">
        <v>11</v>
      </c>
      <c r="BH110" s="196">
        <v>12</v>
      </c>
      <c r="BI110" s="197">
        <v>23</v>
      </c>
      <c r="BJ110" s="197">
        <v>23</v>
      </c>
      <c r="BK110" s="196">
        <v>17</v>
      </c>
      <c r="BL110" s="196">
        <v>10</v>
      </c>
      <c r="BM110" s="196">
        <v>12</v>
      </c>
      <c r="BN110" s="196">
        <v>12</v>
      </c>
      <c r="BO110" s="196">
        <v>16</v>
      </c>
      <c r="BP110" s="196">
        <v>8</v>
      </c>
      <c r="BQ110" s="196">
        <v>12</v>
      </c>
      <c r="BR110" s="196">
        <v>22</v>
      </c>
      <c r="BS110" s="196">
        <v>21</v>
      </c>
      <c r="BT110" s="196">
        <v>13</v>
      </c>
      <c r="BU110" s="196">
        <v>12</v>
      </c>
      <c r="BV110" s="196">
        <v>11</v>
      </c>
      <c r="BW110" s="196">
        <v>13</v>
      </c>
      <c r="BX110" s="196">
        <v>11</v>
      </c>
      <c r="BY110" s="196">
        <v>11</v>
      </c>
      <c r="BZ110" s="196">
        <v>12</v>
      </c>
      <c r="CA110" s="196">
        <v>11</v>
      </c>
      <c r="CB110" s="149">
        <f>(2.71828^(-8.3291+4.4859*K110-2.1583*L110))/(1+(2.71828^(-8.3291+4.4859*K110-2.1583*L110)))</f>
        <v>5.7373924607351827E-3</v>
      </c>
      <c r="CC110" s="200"/>
      <c r="CD110" s="190" t="s">
        <v>2</v>
      </c>
      <c r="CE110" s="190" t="s">
        <v>1000</v>
      </c>
      <c r="CF110" s="59"/>
      <c r="CG110" s="59"/>
      <c r="CH110" s="59">
        <f>COUNTIF($M110,"=13")+COUNTIF($N110,"=24")+COUNTIF($O110,"=14")+COUNTIF($P110,"=11")+COUNTIF($Q110,"=11")+COUNTIF($R110,"=14")+COUNTIF($S110,"=12")+COUNTIF($T110,"=12")+COUNTIF($U110,"=12")+COUNTIF($V110,"=13")+COUNTIF($W110,"=13")+COUNTIF($X110,"=16")</f>
        <v>12</v>
      </c>
      <c r="CI110" s="59">
        <f>COUNTIF($Y110,"=18")+COUNTIF($Z110,"=9")+COUNTIF($AA110,"=10")+COUNTIF($AB110,"=11")+COUNTIF($AC110,"=11")+COUNTIF($AD110,"=25")+COUNTIF($AE110,"=15")+COUNTIF($AF110,"=19")+COUNTIF($AG110,"=31")+COUNTIF($AH110,"=15")+COUNTIF($AI110,"=15")+COUNTIF($AJ110,"=17")+COUNTIF($AK110,"=17")</f>
        <v>9</v>
      </c>
      <c r="CJ110" s="59">
        <f>COUNTIF($AL110,"=11")+COUNTIF($AM110,"=11")+COUNTIF($AN110,"=19")+COUNTIF($AO110,"=23")+COUNTIF($AP110,"=15")+COUNTIF($AQ110,"=15")+COUNTIF($AR110,"=19")+COUNTIF($AS110,"=17")+COUNTIF($AV110,"=12")+COUNTIF($AW110,"=12")</f>
        <v>9</v>
      </c>
      <c r="CK110" s="59">
        <f>COUNTIF($AX110,"=11")+COUNTIF($AY110,"=9")+COUNTIF($AZ110,"=15")+COUNTIF($BA110,"=16")+COUNTIF($BB110,"=8")+COUNTIF($BC110,"=10")+COUNTIF($BD110,"=10")+COUNTIF($BE110,"=8")+COUNTIF($BF110,"=10")+COUNTIF($BG110,"=11")</f>
        <v>9</v>
      </c>
      <c r="CL110" s="59">
        <f>COUNTIF($BH110,"=12")+COUNTIF($BI110,"=21")+COUNTIF($BJ110,"=23")+COUNTIF($BK110,"=16")+COUNTIF($BL110,"=10")+COUNTIF($BM110,"=12")+COUNTIF($BN110,"=12")+COUNTIF($BO110,"=15")+COUNTIF($BP110,"=8")+COUNTIF($BQ110,"=12")+COUNTIF($BR110,"=24")+COUNTIF($BS110,"=20")+COUNTIF($BT110,"=13")</f>
        <v>8</v>
      </c>
      <c r="CM110" s="59">
        <f>COUNTIF($BU110,"=12")+COUNTIF($BV110,"=11")+COUNTIF($BW110,"=13")+COUNTIF($BX110,"=11")+COUNTIF($BY110,"=11")+COUNTIF($BZ110,"=12")+COUNTIF($CA110,"=11")</f>
        <v>7</v>
      </c>
      <c r="CN110" s="192" t="s">
        <v>2</v>
      </c>
      <c r="CO110" s="192" t="s">
        <v>2</v>
      </c>
      <c r="CP110" s="192" t="s">
        <v>2</v>
      </c>
      <c r="CQ110" s="192" t="s">
        <v>2</v>
      </c>
      <c r="CR110" s="192" t="s">
        <v>2</v>
      </c>
      <c r="CS110" s="192" t="s">
        <v>2</v>
      </c>
      <c r="CT110" s="192" t="s">
        <v>2</v>
      </c>
      <c r="CU110" s="192" t="s">
        <v>2</v>
      </c>
      <c r="CV110" s="192" t="s">
        <v>2</v>
      </c>
      <c r="CW110" s="192" t="s">
        <v>2</v>
      </c>
      <c r="CX110" s="192" t="s">
        <v>2</v>
      </c>
      <c r="CY110" s="192" t="s">
        <v>2</v>
      </c>
      <c r="CZ110" s="192" t="s">
        <v>2</v>
      </c>
      <c r="DA110" s="192" t="s">
        <v>2</v>
      </c>
      <c r="DB110" s="192" t="s">
        <v>2</v>
      </c>
      <c r="DC110" s="192" t="s">
        <v>2</v>
      </c>
      <c r="DD110" s="192" t="s">
        <v>2</v>
      </c>
      <c r="DE110" s="192" t="s">
        <v>2</v>
      </c>
      <c r="DF110" s="192" t="s">
        <v>2</v>
      </c>
      <c r="DG110" s="192" t="s">
        <v>2</v>
      </c>
      <c r="DH110" s="192" t="s">
        <v>2</v>
      </c>
      <c r="DI110" s="192" t="s">
        <v>2</v>
      </c>
      <c r="DJ110" s="192" t="s">
        <v>2</v>
      </c>
      <c r="DK110" s="192" t="s">
        <v>2</v>
      </c>
      <c r="DL110" s="192" t="s">
        <v>2</v>
      </c>
      <c r="DM110" s="192" t="s">
        <v>2</v>
      </c>
      <c r="DN110" s="192" t="s">
        <v>2</v>
      </c>
      <c r="DO110" s="192" t="s">
        <v>2</v>
      </c>
      <c r="DP110" s="192" t="s">
        <v>2</v>
      </c>
      <c r="DQ110" s="192" t="s">
        <v>2</v>
      </c>
      <c r="DR110" s="192" t="s">
        <v>2</v>
      </c>
      <c r="DS110" s="192" t="s">
        <v>2</v>
      </c>
      <c r="DT110" s="192" t="s">
        <v>2</v>
      </c>
      <c r="DU110" s="192" t="s">
        <v>2</v>
      </c>
      <c r="DV110" s="192" t="s">
        <v>2</v>
      </c>
      <c r="DW110" s="192" t="s">
        <v>2</v>
      </c>
      <c r="DX110" s="192" t="s">
        <v>2</v>
      </c>
      <c r="DY110" s="192" t="s">
        <v>2</v>
      </c>
      <c r="DZ110" s="192" t="s">
        <v>2</v>
      </c>
      <c r="EA110" s="192" t="s">
        <v>2</v>
      </c>
      <c r="EB110" s="192" t="s">
        <v>2</v>
      </c>
      <c r="EC110" s="192" t="s">
        <v>2</v>
      </c>
      <c r="ED110" s="192" t="s">
        <v>2</v>
      </c>
      <c r="EE110" s="192" t="s">
        <v>2</v>
      </c>
    </row>
    <row r="111" spans="1:137" ht="15" customHeight="1" x14ac:dyDescent="0.25">
      <c r="A111" s="173">
        <v>131570</v>
      </c>
      <c r="B111" s="38" t="s">
        <v>403</v>
      </c>
      <c r="C111" s="86" t="s">
        <v>2</v>
      </c>
      <c r="D111" s="138" t="s">
        <v>78</v>
      </c>
      <c r="E111" s="38" t="s">
        <v>23</v>
      </c>
      <c r="F111" s="38" t="s">
        <v>403</v>
      </c>
      <c r="G111" s="75">
        <v>41516.194444444445</v>
      </c>
      <c r="H111" s="88" t="s">
        <v>2</v>
      </c>
      <c r="I111" s="88" t="s">
        <v>779</v>
      </c>
      <c r="J111" s="87">
        <v>41277.888888888891</v>
      </c>
      <c r="K111" s="143">
        <f>+COUNTIF($Y111,"&gt;=18")+COUNTIF($AG111,"&gt;=31")+COUNTIF($AP111,"&lt;=15")+COUNTIF($AR111,"&gt;=19")+COUNTIF($BG111,"&gt;=11")+COUNTIF($BI111,"&lt;=21")+COUNTIF($BK111,"&gt;=17")+COUNTIF($BR111,"&gt;=24")+COUNTIF($CA111,"&lt;=11")</f>
        <v>6</v>
      </c>
      <c r="L111" s="140">
        <f>65-(+CH111+CI111+CJ111+CK111+CL111+CM111)</f>
        <v>11</v>
      </c>
      <c r="M111" s="100">
        <v>13</v>
      </c>
      <c r="N111" s="100">
        <v>24</v>
      </c>
      <c r="O111" s="100">
        <v>14</v>
      </c>
      <c r="P111" s="100">
        <v>11</v>
      </c>
      <c r="Q111" s="100">
        <v>11</v>
      </c>
      <c r="R111" s="100">
        <v>14</v>
      </c>
      <c r="S111" s="100">
        <v>12</v>
      </c>
      <c r="T111" s="100">
        <v>12</v>
      </c>
      <c r="U111" s="100">
        <v>13</v>
      </c>
      <c r="V111" s="100">
        <v>13</v>
      </c>
      <c r="W111" s="100">
        <v>13</v>
      </c>
      <c r="X111" s="100">
        <v>16</v>
      </c>
      <c r="Y111" s="100">
        <v>18</v>
      </c>
      <c r="Z111" s="100">
        <v>9</v>
      </c>
      <c r="AA111" s="100">
        <v>10</v>
      </c>
      <c r="AB111" s="100">
        <v>11</v>
      </c>
      <c r="AC111" s="100">
        <v>11</v>
      </c>
      <c r="AD111" s="100">
        <v>25</v>
      </c>
      <c r="AE111" s="100">
        <v>15</v>
      </c>
      <c r="AF111" s="100">
        <v>19</v>
      </c>
      <c r="AG111" s="100">
        <v>30</v>
      </c>
      <c r="AH111" s="100">
        <v>14</v>
      </c>
      <c r="AI111" s="100">
        <v>15</v>
      </c>
      <c r="AJ111" s="100">
        <v>16</v>
      </c>
      <c r="AK111" s="100">
        <v>17</v>
      </c>
      <c r="AL111" s="100">
        <v>11</v>
      </c>
      <c r="AM111" s="100">
        <v>11</v>
      </c>
      <c r="AN111" s="100">
        <v>19</v>
      </c>
      <c r="AO111" s="100">
        <v>23</v>
      </c>
      <c r="AP111" s="100">
        <v>16</v>
      </c>
      <c r="AQ111" s="100">
        <v>15</v>
      </c>
      <c r="AR111" s="100">
        <v>20</v>
      </c>
      <c r="AS111" s="100">
        <v>16</v>
      </c>
      <c r="AT111" s="100">
        <v>39</v>
      </c>
      <c r="AU111" s="100">
        <v>39</v>
      </c>
      <c r="AV111" s="100">
        <v>13</v>
      </c>
      <c r="AW111" s="100">
        <v>12</v>
      </c>
      <c r="AX111" s="100">
        <v>11</v>
      </c>
      <c r="AY111" s="100">
        <v>9</v>
      </c>
      <c r="AZ111" s="100">
        <v>15</v>
      </c>
      <c r="BA111" s="100">
        <v>16</v>
      </c>
      <c r="BB111" s="100">
        <v>8</v>
      </c>
      <c r="BC111" s="100">
        <v>10</v>
      </c>
      <c r="BD111" s="100">
        <v>10</v>
      </c>
      <c r="BE111" s="100">
        <v>8</v>
      </c>
      <c r="BF111" s="100">
        <v>10</v>
      </c>
      <c r="BG111" s="100">
        <v>11</v>
      </c>
      <c r="BH111" s="100">
        <v>12</v>
      </c>
      <c r="BI111" s="100">
        <v>21</v>
      </c>
      <c r="BJ111" s="100">
        <v>23</v>
      </c>
      <c r="BK111" s="100">
        <v>17</v>
      </c>
      <c r="BL111" s="100">
        <v>10</v>
      </c>
      <c r="BM111" s="100">
        <v>12</v>
      </c>
      <c r="BN111" s="100">
        <v>12</v>
      </c>
      <c r="BO111" s="100">
        <v>15</v>
      </c>
      <c r="BP111" s="100">
        <v>8</v>
      </c>
      <c r="BQ111" s="100">
        <v>12</v>
      </c>
      <c r="BR111" s="100">
        <v>22</v>
      </c>
      <c r="BS111" s="100">
        <v>20</v>
      </c>
      <c r="BT111" s="100">
        <v>14</v>
      </c>
      <c r="BU111" s="100">
        <v>12</v>
      </c>
      <c r="BV111" s="100">
        <v>11</v>
      </c>
      <c r="BW111" s="100">
        <v>13</v>
      </c>
      <c r="BX111" s="100">
        <v>11</v>
      </c>
      <c r="BY111" s="100">
        <v>11</v>
      </c>
      <c r="BZ111" s="100">
        <v>12</v>
      </c>
      <c r="CA111" s="100">
        <v>11</v>
      </c>
      <c r="CB111" s="149">
        <f>(2.71828^(-8.3291+4.4859*K111-2.1583*L111))/(1+(2.71828^(-8.3291+4.4859*K111-2.1583*L111)))</f>
        <v>5.7373924607351827E-3</v>
      </c>
      <c r="CC111" s="107" t="s">
        <v>781</v>
      </c>
      <c r="CD111" s="86" t="s">
        <v>53</v>
      </c>
      <c r="CE111" s="3" t="s">
        <v>2</v>
      </c>
      <c r="CF111" s="86" t="s">
        <v>50</v>
      </c>
      <c r="CG111" s="86"/>
      <c r="CH111" s="59">
        <f>COUNTIF($M111,"=13")+COUNTIF($N111,"=24")+COUNTIF($O111,"=14")+COUNTIF($P111,"=11")+COUNTIF($Q111,"=11")+COUNTIF($R111,"=14")+COUNTIF($S111,"=12")+COUNTIF($T111,"=12")+COUNTIF($U111,"=12")+COUNTIF($V111,"=13")+COUNTIF($W111,"=13")+COUNTIF($X111,"=16")</f>
        <v>11</v>
      </c>
      <c r="CI111" s="59">
        <f>COUNTIF($Y111,"=18")+COUNTIF($Z111,"=9")+COUNTIF($AA111,"=10")+COUNTIF($AB111,"=11")+COUNTIF($AC111,"=11")+COUNTIF($AD111,"=25")+COUNTIF($AE111,"=15")+COUNTIF($AF111,"=19")+COUNTIF($AG111,"=31")+COUNTIF($AH111,"=15")+COUNTIF($AI111,"=15")+COUNTIF($AJ111,"=17")+COUNTIF($AK111,"=17")</f>
        <v>10</v>
      </c>
      <c r="CJ111" s="59">
        <f>COUNTIF($AL111,"=11")+COUNTIF($AM111,"=11")+COUNTIF($AN111,"=19")+COUNTIF($AO111,"=23")+COUNTIF($AP111,"=15")+COUNTIF($AQ111,"=15")+COUNTIF($AR111,"=19")+COUNTIF($AS111,"=17")+COUNTIF($AV111,"=12")+COUNTIF($AW111,"=12")</f>
        <v>6</v>
      </c>
      <c r="CK111" s="59">
        <f>COUNTIF($AX111,"=11")+COUNTIF($AY111,"=9")+COUNTIF($AZ111,"=15")+COUNTIF($BA111,"=16")+COUNTIF($BB111,"=8")+COUNTIF($BC111,"=10")+COUNTIF($BD111,"=10")+COUNTIF($BE111,"=8")+COUNTIF($BF111,"=10")+COUNTIF($BG111,"=11")</f>
        <v>10</v>
      </c>
      <c r="CL111" s="59">
        <f>COUNTIF($BH111,"=12")+COUNTIF($BI111,"=21")+COUNTIF($BJ111,"=23")+COUNTIF($BK111,"=16")+COUNTIF($BL111,"=10")+COUNTIF($BM111,"=12")+COUNTIF($BN111,"=12")+COUNTIF($BO111,"=15")+COUNTIF($BP111,"=8")+COUNTIF($BQ111,"=12")+COUNTIF($BR111,"=24")+COUNTIF($BS111,"=20")+COUNTIF($BT111,"=13")</f>
        <v>10</v>
      </c>
      <c r="CM111" s="59">
        <f>COUNTIF($BU111,"=12")+COUNTIF($BV111,"=11")+COUNTIF($BW111,"=13")+COUNTIF($BX111,"=11")+COUNTIF($BY111,"=11")+COUNTIF($BZ111,"=12")+COUNTIF($CA111,"=11")</f>
        <v>7</v>
      </c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  <c r="DK111" s="85"/>
      <c r="DL111" s="85"/>
      <c r="DM111" s="85"/>
      <c r="DN111" s="85"/>
      <c r="DO111" s="85"/>
      <c r="DP111" s="85"/>
      <c r="DQ111" s="85"/>
      <c r="DR111" s="85"/>
      <c r="DS111" s="85"/>
      <c r="DT111" s="85"/>
      <c r="DU111" s="85"/>
      <c r="DV111" s="85"/>
      <c r="DW111" s="85"/>
      <c r="DX111" s="85"/>
      <c r="DY111" s="85"/>
      <c r="DZ111" s="85"/>
      <c r="EA111" s="85"/>
      <c r="EB111" s="85"/>
      <c r="EC111" s="85"/>
      <c r="ED111" s="85"/>
      <c r="EE111" s="85"/>
    </row>
    <row r="112" spans="1:137" ht="15" customHeight="1" x14ac:dyDescent="0.25">
      <c r="A112" s="164">
        <v>250492</v>
      </c>
      <c r="B112" s="38" t="s">
        <v>612</v>
      </c>
      <c r="C112" s="86" t="s">
        <v>2</v>
      </c>
      <c r="D112" s="138" t="s">
        <v>78</v>
      </c>
      <c r="E112" s="38" t="s">
        <v>6</v>
      </c>
      <c r="F112" s="3" t="s">
        <v>426</v>
      </c>
      <c r="G112" s="74">
        <v>41502.135416666664</v>
      </c>
      <c r="H112" s="88" t="s">
        <v>2</v>
      </c>
      <c r="I112" s="88" t="s">
        <v>779</v>
      </c>
      <c r="J112" s="87">
        <v>41277.888888888891</v>
      </c>
      <c r="K112" s="143">
        <f>+COUNTIF($Y112,"&gt;=18")+COUNTIF($AG112,"&gt;=31")+COUNTIF($AP112,"&lt;=15")+COUNTIF($AR112,"&gt;=19")+COUNTIF($BG112,"&gt;=11")+COUNTIF($BI112,"&lt;=21")+COUNTIF($BK112,"&gt;=17")+COUNTIF($BR112,"&gt;=24")+COUNTIF($CA112,"&lt;=11")</f>
        <v>6</v>
      </c>
      <c r="L112" s="140">
        <f>65-(+CH112+CI112+CJ112+CK112+CL112+CM112)</f>
        <v>11</v>
      </c>
      <c r="M112" s="68">
        <v>13</v>
      </c>
      <c r="N112" s="68">
        <v>23</v>
      </c>
      <c r="O112" s="68">
        <v>14</v>
      </c>
      <c r="P112" s="68">
        <v>11</v>
      </c>
      <c r="Q112" s="68">
        <v>11</v>
      </c>
      <c r="R112" s="68">
        <v>14</v>
      </c>
      <c r="S112" s="68">
        <v>12</v>
      </c>
      <c r="T112" s="68">
        <v>12</v>
      </c>
      <c r="U112" s="68">
        <v>10</v>
      </c>
      <c r="V112" s="68">
        <v>12</v>
      </c>
      <c r="W112" s="68">
        <v>13</v>
      </c>
      <c r="X112" s="68">
        <v>16</v>
      </c>
      <c r="Y112" s="68">
        <v>17</v>
      </c>
      <c r="Z112" s="100">
        <v>9</v>
      </c>
      <c r="AA112" s="100">
        <v>10</v>
      </c>
      <c r="AB112" s="68">
        <v>11</v>
      </c>
      <c r="AC112" s="68">
        <v>11</v>
      </c>
      <c r="AD112" s="68">
        <v>25</v>
      </c>
      <c r="AE112" s="68">
        <v>16</v>
      </c>
      <c r="AF112" s="68">
        <v>19</v>
      </c>
      <c r="AG112" s="68">
        <v>31</v>
      </c>
      <c r="AH112" s="100">
        <v>14</v>
      </c>
      <c r="AI112" s="100">
        <v>15</v>
      </c>
      <c r="AJ112" s="100">
        <v>17</v>
      </c>
      <c r="AK112" s="68">
        <v>17</v>
      </c>
      <c r="AL112" s="68">
        <v>11</v>
      </c>
      <c r="AM112" s="68">
        <v>11</v>
      </c>
      <c r="AN112" s="68">
        <v>19</v>
      </c>
      <c r="AO112" s="68">
        <v>24</v>
      </c>
      <c r="AP112" s="68">
        <v>15</v>
      </c>
      <c r="AQ112" s="68">
        <v>15</v>
      </c>
      <c r="AR112" s="68">
        <v>19</v>
      </c>
      <c r="AS112" s="68">
        <v>18</v>
      </c>
      <c r="AT112" s="100">
        <v>38</v>
      </c>
      <c r="AU112" s="100">
        <v>38</v>
      </c>
      <c r="AV112" s="68">
        <v>13</v>
      </c>
      <c r="AW112" s="68">
        <v>12</v>
      </c>
      <c r="AX112" s="68">
        <v>11</v>
      </c>
      <c r="AY112" s="68">
        <v>9</v>
      </c>
      <c r="AZ112" s="68">
        <v>15</v>
      </c>
      <c r="BA112" s="68">
        <v>16</v>
      </c>
      <c r="BB112" s="68">
        <v>8</v>
      </c>
      <c r="BC112" s="68">
        <v>10</v>
      </c>
      <c r="BD112" s="68">
        <v>10</v>
      </c>
      <c r="BE112" s="68">
        <v>8</v>
      </c>
      <c r="BF112" s="68">
        <v>10</v>
      </c>
      <c r="BG112" s="68">
        <v>11</v>
      </c>
      <c r="BH112" s="68">
        <v>12</v>
      </c>
      <c r="BI112" s="68">
        <v>23</v>
      </c>
      <c r="BJ112" s="68">
        <v>23</v>
      </c>
      <c r="BK112" s="68">
        <v>16</v>
      </c>
      <c r="BL112" s="68">
        <v>10</v>
      </c>
      <c r="BM112" s="68">
        <v>12</v>
      </c>
      <c r="BN112" s="68">
        <v>12</v>
      </c>
      <c r="BO112" s="68">
        <v>15</v>
      </c>
      <c r="BP112" s="68">
        <v>8</v>
      </c>
      <c r="BQ112" s="68">
        <v>12</v>
      </c>
      <c r="BR112" s="68">
        <v>24</v>
      </c>
      <c r="BS112" s="68">
        <v>20</v>
      </c>
      <c r="BT112" s="68">
        <v>13</v>
      </c>
      <c r="BU112" s="68">
        <v>12</v>
      </c>
      <c r="BV112" s="68">
        <v>11</v>
      </c>
      <c r="BW112" s="68">
        <v>13</v>
      </c>
      <c r="BX112" s="68">
        <v>11</v>
      </c>
      <c r="BY112" s="68">
        <v>11</v>
      </c>
      <c r="BZ112" s="68">
        <v>13</v>
      </c>
      <c r="CA112" s="68">
        <v>11</v>
      </c>
      <c r="CB112" s="149">
        <f>(2.71828^(-8.3291+4.4859*K112-2.1583*L112))/(1+(2.71828^(-8.3291+4.4859*K112-2.1583*L112)))</f>
        <v>5.7373924607351827E-3</v>
      </c>
      <c r="CC112" s="107" t="s">
        <v>781</v>
      </c>
      <c r="CD112" s="86" t="s">
        <v>53</v>
      </c>
      <c r="CE112" s="3" t="s">
        <v>2</v>
      </c>
      <c r="CF112" s="86" t="s">
        <v>612</v>
      </c>
      <c r="CG112" s="86"/>
      <c r="CH112" s="59">
        <f>COUNTIF($M112,"=13")+COUNTIF($N112,"=24")+COUNTIF($O112,"=14")+COUNTIF($P112,"=11")+COUNTIF($Q112,"=11")+COUNTIF($R112,"=14")+COUNTIF($S112,"=12")+COUNTIF($T112,"=12")+COUNTIF($U112,"=12")+COUNTIF($V112,"=13")+COUNTIF($W112,"=13")+COUNTIF($X112,"=16")</f>
        <v>9</v>
      </c>
      <c r="CI112" s="59">
        <f>COUNTIF($Y112,"=18")+COUNTIF($Z112,"=9")+COUNTIF($AA112,"=10")+COUNTIF($AB112,"=11")+COUNTIF($AC112,"=11")+COUNTIF($AD112,"=25")+COUNTIF($AE112,"=15")+COUNTIF($AF112,"=19")+COUNTIF($AG112,"=31")+COUNTIF($AH112,"=15")+COUNTIF($AI112,"=15")+COUNTIF($AJ112,"=17")+COUNTIF($AK112,"=17")</f>
        <v>10</v>
      </c>
      <c r="CJ112" s="59">
        <f>COUNTIF($AL112,"=11")+COUNTIF($AM112,"=11")+COUNTIF($AN112,"=19")+COUNTIF($AO112,"=23")+COUNTIF($AP112,"=15")+COUNTIF($AQ112,"=15")+COUNTIF($AR112,"=19")+COUNTIF($AS112,"=17")+COUNTIF($AV112,"=12")+COUNTIF($AW112,"=12")</f>
        <v>7</v>
      </c>
      <c r="CK112" s="59">
        <f>COUNTIF($AX112,"=11")+COUNTIF($AY112,"=9")+COUNTIF($AZ112,"=15")+COUNTIF($BA112,"=16")+COUNTIF($BB112,"=8")+COUNTIF($BC112,"=10")+COUNTIF($BD112,"=10")+COUNTIF($BE112,"=8")+COUNTIF($BF112,"=10")+COUNTIF($BG112,"=11")</f>
        <v>10</v>
      </c>
      <c r="CL112" s="59">
        <f>COUNTIF($BH112,"=12")+COUNTIF($BI112,"=21")+COUNTIF($BJ112,"=23")+COUNTIF($BK112,"=16")+COUNTIF($BL112,"=10")+COUNTIF($BM112,"=12")+COUNTIF($BN112,"=12")+COUNTIF($BO112,"=15")+COUNTIF($BP112,"=8")+COUNTIF($BQ112,"=12")+COUNTIF($BR112,"=24")+COUNTIF($BS112,"=20")+COUNTIF($BT112,"=13")</f>
        <v>12</v>
      </c>
      <c r="CM112" s="59">
        <f>COUNTIF($BU112,"=12")+COUNTIF($BV112,"=11")+COUNTIF($BW112,"=13")+COUNTIF($BX112,"=11")+COUNTIF($BY112,"=11")+COUNTIF($BZ112,"=12")+COUNTIF($CA112,"=11")</f>
        <v>6</v>
      </c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  <c r="DK112" s="85"/>
      <c r="DL112" s="85"/>
      <c r="DM112" s="85"/>
      <c r="DN112" s="85"/>
      <c r="DO112" s="85"/>
      <c r="DP112" s="85"/>
      <c r="DQ112" s="85"/>
      <c r="DR112" s="85"/>
      <c r="DS112" s="85"/>
      <c r="DT112" s="85"/>
      <c r="DU112" s="85"/>
      <c r="DV112" s="85"/>
      <c r="DW112" s="85"/>
      <c r="DX112" s="85"/>
      <c r="DY112" s="85"/>
      <c r="DZ112" s="85"/>
      <c r="EA112" s="85"/>
      <c r="EB112" s="85"/>
      <c r="EC112" s="85"/>
      <c r="ED112" s="85"/>
      <c r="EE112" s="85"/>
    </row>
    <row r="113" spans="1:135" ht="15" customHeight="1" x14ac:dyDescent="0.25">
      <c r="A113" s="173">
        <v>317261</v>
      </c>
      <c r="B113" s="49" t="s">
        <v>207</v>
      </c>
      <c r="C113" s="86" t="s">
        <v>2</v>
      </c>
      <c r="D113" s="138" t="s">
        <v>78</v>
      </c>
      <c r="E113" s="49" t="s">
        <v>314</v>
      </c>
      <c r="F113" s="86" t="s">
        <v>207</v>
      </c>
      <c r="G113" s="87">
        <v>42400.387499999997</v>
      </c>
      <c r="H113" s="88" t="s">
        <v>2</v>
      </c>
      <c r="I113" s="88" t="s">
        <v>779</v>
      </c>
      <c r="J113" s="87">
        <v>41277.888888888891</v>
      </c>
      <c r="K113" s="143">
        <f>+COUNTIF($Y113,"&gt;=18")+COUNTIF($AG113,"&gt;=31")+COUNTIF($AP113,"&lt;=15")+COUNTIF($AR113,"&gt;=19")+COUNTIF($BG113,"&gt;=11")+COUNTIF($BI113,"&lt;=21")+COUNTIF($BK113,"&gt;=17")+COUNTIF($BR113,"&gt;=24")+COUNTIF($CA113,"&lt;=11")</f>
        <v>6</v>
      </c>
      <c r="L113" s="140">
        <f>65-(+CH113+CI113+CJ113+CK113+CL113+CM113)</f>
        <v>11</v>
      </c>
      <c r="M113" s="100">
        <v>13</v>
      </c>
      <c r="N113" s="100">
        <v>24</v>
      </c>
      <c r="O113" s="100">
        <v>14</v>
      </c>
      <c r="P113" s="100">
        <v>11</v>
      </c>
      <c r="Q113" s="100">
        <v>11</v>
      </c>
      <c r="R113" s="100">
        <v>14</v>
      </c>
      <c r="S113" s="100">
        <v>12</v>
      </c>
      <c r="T113" s="100">
        <v>12</v>
      </c>
      <c r="U113" s="100">
        <v>12</v>
      </c>
      <c r="V113" s="100">
        <v>13</v>
      </c>
      <c r="W113" s="100">
        <v>13</v>
      </c>
      <c r="X113" s="100">
        <v>16</v>
      </c>
      <c r="Y113" s="100">
        <v>18</v>
      </c>
      <c r="Z113" s="100">
        <v>10</v>
      </c>
      <c r="AA113" s="100">
        <v>10</v>
      </c>
      <c r="AB113" s="100">
        <v>11</v>
      </c>
      <c r="AC113" s="100">
        <v>11</v>
      </c>
      <c r="AD113" s="100">
        <v>23</v>
      </c>
      <c r="AE113" s="100">
        <v>15</v>
      </c>
      <c r="AF113" s="100">
        <v>19</v>
      </c>
      <c r="AG113" s="100">
        <v>33</v>
      </c>
      <c r="AH113" s="100">
        <v>15</v>
      </c>
      <c r="AI113" s="100">
        <v>15</v>
      </c>
      <c r="AJ113" s="100">
        <v>17</v>
      </c>
      <c r="AK113" s="100">
        <v>17</v>
      </c>
      <c r="AL113" s="100">
        <v>11</v>
      </c>
      <c r="AM113" s="68">
        <v>11</v>
      </c>
      <c r="AN113" s="100">
        <v>19</v>
      </c>
      <c r="AO113" s="100">
        <v>23</v>
      </c>
      <c r="AP113" s="100">
        <v>17</v>
      </c>
      <c r="AQ113" s="100">
        <v>15</v>
      </c>
      <c r="AR113" s="100">
        <v>19</v>
      </c>
      <c r="AS113" s="100">
        <v>17</v>
      </c>
      <c r="AT113" s="100">
        <v>34</v>
      </c>
      <c r="AU113" s="100">
        <v>38</v>
      </c>
      <c r="AV113" s="68">
        <v>12</v>
      </c>
      <c r="AW113" s="100">
        <v>12</v>
      </c>
      <c r="AX113" s="100">
        <v>11</v>
      </c>
      <c r="AY113" s="100">
        <v>9</v>
      </c>
      <c r="AZ113" s="100">
        <v>15</v>
      </c>
      <c r="BA113" s="100">
        <v>16</v>
      </c>
      <c r="BB113" s="100">
        <v>8</v>
      </c>
      <c r="BC113" s="100">
        <v>11</v>
      </c>
      <c r="BD113" s="100">
        <v>10</v>
      </c>
      <c r="BE113" s="100">
        <v>8</v>
      </c>
      <c r="BF113" s="100">
        <v>10</v>
      </c>
      <c r="BG113" s="100">
        <v>11</v>
      </c>
      <c r="BH113" s="100">
        <v>12</v>
      </c>
      <c r="BI113" s="100">
        <v>20</v>
      </c>
      <c r="BJ113" s="100">
        <v>23</v>
      </c>
      <c r="BK113" s="100">
        <v>17</v>
      </c>
      <c r="BL113" s="100">
        <v>10</v>
      </c>
      <c r="BM113" s="100">
        <v>12</v>
      </c>
      <c r="BN113" s="100">
        <v>12</v>
      </c>
      <c r="BO113" s="100">
        <v>16</v>
      </c>
      <c r="BP113" s="100">
        <v>8</v>
      </c>
      <c r="BQ113" s="100">
        <v>12</v>
      </c>
      <c r="BR113" s="100">
        <v>22</v>
      </c>
      <c r="BS113" s="100">
        <v>21</v>
      </c>
      <c r="BT113" s="100">
        <v>13</v>
      </c>
      <c r="BU113" s="100">
        <v>12</v>
      </c>
      <c r="BV113" s="100">
        <v>11</v>
      </c>
      <c r="BW113" s="100">
        <v>13</v>
      </c>
      <c r="BX113" s="100">
        <v>11</v>
      </c>
      <c r="BY113" s="100">
        <v>11</v>
      </c>
      <c r="BZ113" s="100">
        <v>12</v>
      </c>
      <c r="CA113" s="100">
        <v>12</v>
      </c>
      <c r="CB113" s="149">
        <f>(2.71828^(-8.3291+4.4859*K113-2.1583*L113))/(1+(2.71828^(-8.3291+4.4859*K113-2.1583*L113)))</f>
        <v>5.7373924607351827E-3</v>
      </c>
      <c r="CC113" s="107" t="s">
        <v>781</v>
      </c>
      <c r="CD113" s="86" t="s">
        <v>53</v>
      </c>
      <c r="CE113" s="86" t="s">
        <v>2</v>
      </c>
      <c r="CF113" s="86" t="s">
        <v>50</v>
      </c>
      <c r="CG113" s="86"/>
      <c r="CH113" s="59">
        <f>COUNTIF($M113,"=13")+COUNTIF($N113,"=24")+COUNTIF($O113,"=14")+COUNTIF($P113,"=11")+COUNTIF($Q113,"=11")+COUNTIF($R113,"=14")+COUNTIF($S113,"=12")+COUNTIF($T113,"=12")+COUNTIF($U113,"=12")+COUNTIF($V113,"=13")+COUNTIF($W113,"=13")+COUNTIF($X113,"=16")</f>
        <v>12</v>
      </c>
      <c r="CI113" s="59">
        <f>COUNTIF($Y113,"=18")+COUNTIF($Z113,"=9")+COUNTIF($AA113,"=10")+COUNTIF($AB113,"=11")+COUNTIF($AC113,"=11")+COUNTIF($AD113,"=25")+COUNTIF($AE113,"=15")+COUNTIF($AF113,"=19")+COUNTIF($AG113,"=31")+COUNTIF($AH113,"=15")+COUNTIF($AI113,"=15")+COUNTIF($AJ113,"=17")+COUNTIF($AK113,"=17")</f>
        <v>10</v>
      </c>
      <c r="CJ113" s="59">
        <f>COUNTIF($AL113,"=11")+COUNTIF($AM113,"=11")+COUNTIF($AN113,"=19")+COUNTIF($AO113,"=23")+COUNTIF($AP113,"=15")+COUNTIF($AQ113,"=15")+COUNTIF($AR113,"=19")+COUNTIF($AS113,"=17")+COUNTIF($AV113,"=12")+COUNTIF($AW113,"=12")</f>
        <v>9</v>
      </c>
      <c r="CK113" s="59">
        <f>COUNTIF($AX113,"=11")+COUNTIF($AY113,"=9")+COUNTIF($AZ113,"=15")+COUNTIF($BA113,"=16")+COUNTIF($BB113,"=8")+COUNTIF($BC113,"=10")+COUNTIF($BD113,"=10")+COUNTIF($BE113,"=8")+COUNTIF($BF113,"=10")+COUNTIF($BG113,"=11")</f>
        <v>9</v>
      </c>
      <c r="CL113" s="59">
        <f>COUNTIF($BH113,"=12")+COUNTIF($BI113,"=21")+COUNTIF($BJ113,"=23")+COUNTIF($BK113,"=16")+COUNTIF($BL113,"=10")+COUNTIF($BM113,"=12")+COUNTIF($BN113,"=12")+COUNTIF($BO113,"=15")+COUNTIF($BP113,"=8")+COUNTIF($BQ113,"=12")+COUNTIF($BR113,"=24")+COUNTIF($BS113,"=20")+COUNTIF($BT113,"=13")</f>
        <v>8</v>
      </c>
      <c r="CM113" s="59">
        <f>COUNTIF($BU113,"=12")+COUNTIF($BV113,"=11")+COUNTIF($BW113,"=13")+COUNTIF($BX113,"=11")+COUNTIF($BY113,"=11")+COUNTIF($BZ113,"=12")+COUNTIF($CA113,"=11")</f>
        <v>6</v>
      </c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  <c r="DK113" s="85"/>
      <c r="DL113" s="85"/>
      <c r="DM113" s="85"/>
      <c r="DN113" s="85"/>
      <c r="DO113" s="85"/>
      <c r="DP113" s="85"/>
      <c r="DQ113" s="85"/>
      <c r="DR113" s="85"/>
      <c r="DS113" s="85"/>
      <c r="DT113" s="85"/>
      <c r="DU113" s="85"/>
      <c r="DV113" s="85"/>
      <c r="DW113" s="85"/>
      <c r="DX113" s="85"/>
      <c r="DY113" s="85"/>
      <c r="DZ113" s="85"/>
      <c r="EA113" s="86"/>
      <c r="EB113" s="86"/>
      <c r="EC113" s="86"/>
      <c r="ED113" s="86"/>
      <c r="EE113" s="86"/>
    </row>
    <row r="114" spans="1:135" ht="15" customHeight="1" x14ac:dyDescent="0.25">
      <c r="A114" s="167" t="s">
        <v>960</v>
      </c>
      <c r="B114" s="46" t="s">
        <v>320</v>
      </c>
      <c r="C114" s="86" t="s">
        <v>2</v>
      </c>
      <c r="D114" s="138" t="s">
        <v>72</v>
      </c>
      <c r="E114" s="20" t="s">
        <v>20</v>
      </c>
      <c r="F114" s="20" t="s">
        <v>320</v>
      </c>
      <c r="G114" s="16">
        <v>41616</v>
      </c>
      <c r="H114" s="88" t="s">
        <v>2</v>
      </c>
      <c r="I114" s="88" t="s">
        <v>779</v>
      </c>
      <c r="J114" s="87">
        <v>41277.888888888891</v>
      </c>
      <c r="K114" s="143">
        <f>+COUNTIF($Y114,"&gt;=18")+COUNTIF($AG114,"&gt;=31")+COUNTIF($AP114,"&lt;=15")+COUNTIF($AR114,"&gt;=19")+COUNTIF($BG114,"&gt;=11")+COUNTIF($BI114,"&lt;=21")+COUNTIF($BK114,"&gt;=17")+COUNTIF($BR114,"&gt;=24")+COUNTIF($CA114,"&lt;=11")</f>
        <v>6</v>
      </c>
      <c r="L114" s="140">
        <f>65-(+CH114+CI114+CJ114+CK114+CL114+CM114)</f>
        <v>11</v>
      </c>
      <c r="M114" s="28">
        <v>13</v>
      </c>
      <c r="N114" s="28">
        <v>25</v>
      </c>
      <c r="O114" s="28">
        <v>14</v>
      </c>
      <c r="P114" s="28">
        <v>10</v>
      </c>
      <c r="Q114" s="28">
        <v>12</v>
      </c>
      <c r="R114" s="28">
        <v>14</v>
      </c>
      <c r="S114" s="28">
        <v>12</v>
      </c>
      <c r="T114" s="28">
        <v>12</v>
      </c>
      <c r="U114" s="28">
        <v>12</v>
      </c>
      <c r="V114" s="28">
        <v>13</v>
      </c>
      <c r="W114" s="28">
        <v>13</v>
      </c>
      <c r="X114" s="28">
        <v>15</v>
      </c>
      <c r="Y114" s="28">
        <v>19</v>
      </c>
      <c r="Z114" s="6">
        <v>9</v>
      </c>
      <c r="AA114" s="6">
        <v>10</v>
      </c>
      <c r="AB114" s="28">
        <v>11</v>
      </c>
      <c r="AC114" s="28">
        <v>11</v>
      </c>
      <c r="AD114" s="28">
        <v>25</v>
      </c>
      <c r="AE114" s="28">
        <v>15</v>
      </c>
      <c r="AF114" s="28">
        <v>19</v>
      </c>
      <c r="AG114" s="28">
        <v>30</v>
      </c>
      <c r="AH114" s="28">
        <v>11</v>
      </c>
      <c r="AI114" s="28">
        <v>15</v>
      </c>
      <c r="AJ114" s="6">
        <v>17</v>
      </c>
      <c r="AK114" s="6">
        <v>17</v>
      </c>
      <c r="AL114" s="28">
        <v>11</v>
      </c>
      <c r="AM114" s="28">
        <v>11</v>
      </c>
      <c r="AN114" s="28">
        <v>19</v>
      </c>
      <c r="AO114" s="28">
        <v>23</v>
      </c>
      <c r="AP114" s="28">
        <v>15</v>
      </c>
      <c r="AQ114" s="28">
        <v>15</v>
      </c>
      <c r="AR114" s="28">
        <v>20</v>
      </c>
      <c r="AS114" s="28">
        <v>17</v>
      </c>
      <c r="AT114" s="6">
        <v>37</v>
      </c>
      <c r="AU114" s="28">
        <v>38</v>
      </c>
      <c r="AV114" s="28">
        <v>12</v>
      </c>
      <c r="AW114" s="28">
        <v>12</v>
      </c>
      <c r="AX114" s="28">
        <v>11</v>
      </c>
      <c r="AY114" s="28">
        <v>9</v>
      </c>
      <c r="AZ114" s="28">
        <v>15</v>
      </c>
      <c r="BA114" s="28">
        <v>16</v>
      </c>
      <c r="BB114" s="28">
        <v>8</v>
      </c>
      <c r="BC114" s="28">
        <v>10</v>
      </c>
      <c r="BD114" s="28">
        <v>10</v>
      </c>
      <c r="BE114" s="28">
        <v>8</v>
      </c>
      <c r="BF114" s="28">
        <v>10</v>
      </c>
      <c r="BG114" s="28">
        <v>10</v>
      </c>
      <c r="BH114" s="28">
        <v>12</v>
      </c>
      <c r="BI114" s="28">
        <v>21</v>
      </c>
      <c r="BJ114" s="28">
        <v>23</v>
      </c>
      <c r="BK114" s="28">
        <v>18</v>
      </c>
      <c r="BL114" s="28">
        <v>10</v>
      </c>
      <c r="BM114" s="28">
        <v>12</v>
      </c>
      <c r="BN114" s="28">
        <v>12</v>
      </c>
      <c r="BO114" s="28">
        <v>15</v>
      </c>
      <c r="BP114" s="28">
        <v>8</v>
      </c>
      <c r="BQ114" s="28">
        <v>12</v>
      </c>
      <c r="BR114" s="28">
        <v>24</v>
      </c>
      <c r="BS114" s="28">
        <v>20</v>
      </c>
      <c r="BT114" s="28">
        <v>13</v>
      </c>
      <c r="BU114" s="28">
        <v>12</v>
      </c>
      <c r="BV114" s="28">
        <v>11</v>
      </c>
      <c r="BW114" s="28">
        <v>13</v>
      </c>
      <c r="BX114" s="28">
        <v>11</v>
      </c>
      <c r="BY114" s="28">
        <v>11</v>
      </c>
      <c r="BZ114" s="28">
        <v>12</v>
      </c>
      <c r="CA114" s="28">
        <v>12</v>
      </c>
      <c r="CB114" s="149">
        <f>(2.71828^(-8.3291+4.4859*K114-2.1583*L114))/(1+(2.71828^(-8.3291+4.4859*K114-2.1583*L114)))</f>
        <v>5.7373924607351827E-3</v>
      </c>
      <c r="CC114" s="107" t="s">
        <v>781</v>
      </c>
      <c r="CD114" s="82" t="s">
        <v>70</v>
      </c>
      <c r="CE114" s="10" t="s">
        <v>2</v>
      </c>
      <c r="CF114" s="82" t="s">
        <v>50</v>
      </c>
      <c r="CG114" s="15"/>
      <c r="CH114" s="59">
        <f>COUNTIF($M114,"=13")+COUNTIF($N114,"=24")+COUNTIF($O114,"=14")+COUNTIF($P114,"=11")+COUNTIF($Q114,"=11")+COUNTIF($R114,"=14")+COUNTIF($S114,"=12")+COUNTIF($T114,"=12")+COUNTIF($U114,"=12")+COUNTIF($V114,"=13")+COUNTIF($W114,"=13")+COUNTIF($X114,"=16")</f>
        <v>8</v>
      </c>
      <c r="CI114" s="59">
        <f>COUNTIF($Y114,"=18")+COUNTIF($Z114,"=9")+COUNTIF($AA114,"=10")+COUNTIF($AB114,"=11")+COUNTIF($AC114,"=11")+COUNTIF($AD114,"=25")+COUNTIF($AE114,"=15")+COUNTIF($AF114,"=19")+COUNTIF($AG114,"=31")+COUNTIF($AH114,"=15")+COUNTIF($AI114,"=15")+COUNTIF($AJ114,"=17")+COUNTIF($AK114,"=17")</f>
        <v>10</v>
      </c>
      <c r="CJ114" s="59">
        <f>COUNTIF($AL114,"=11")+COUNTIF($AM114,"=11")+COUNTIF($AN114,"=19")+COUNTIF($AO114,"=23")+COUNTIF($AP114,"=15")+COUNTIF($AQ114,"=15")+COUNTIF($AR114,"=19")+COUNTIF($AS114,"=17")+COUNTIF($AV114,"=12")+COUNTIF($AW114,"=12")</f>
        <v>9</v>
      </c>
      <c r="CK114" s="59">
        <f>COUNTIF($AX114,"=11")+COUNTIF($AY114,"=9")+COUNTIF($AZ114,"=15")+COUNTIF($BA114,"=16")+COUNTIF($BB114,"=8")+COUNTIF($BC114,"=10")+COUNTIF($BD114,"=10")+COUNTIF($BE114,"=8")+COUNTIF($BF114,"=10")+COUNTIF($BG114,"=11")</f>
        <v>9</v>
      </c>
      <c r="CL114" s="59">
        <f>COUNTIF($BH114,"=12")+COUNTIF($BI114,"=21")+COUNTIF($BJ114,"=23")+COUNTIF($BK114,"=16")+COUNTIF($BL114,"=10")+COUNTIF($BM114,"=12")+COUNTIF($BN114,"=12")+COUNTIF($BO114,"=15")+COUNTIF($BP114,"=8")+COUNTIF($BQ114,"=12")+COUNTIF($BR114,"=24")+COUNTIF($BS114,"=20")+COUNTIF($BT114,"=13")</f>
        <v>12</v>
      </c>
      <c r="CM114" s="59">
        <f>COUNTIF($BU114,"=12")+COUNTIF($BV114,"=11")+COUNTIF($BW114,"=13")+COUNTIF($BX114,"=11")+COUNTIF($BY114,"=11")+COUNTIF($BZ114,"=12")+COUNTIF($CA114,"=11")</f>
        <v>6</v>
      </c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  <c r="DK114" s="85"/>
      <c r="DL114" s="85"/>
      <c r="DM114" s="85"/>
      <c r="DN114" s="85"/>
      <c r="DO114" s="85"/>
      <c r="DP114" s="85"/>
      <c r="DQ114" s="85"/>
      <c r="DR114" s="85"/>
      <c r="DS114" s="85"/>
      <c r="DT114" s="85"/>
      <c r="DU114" s="85"/>
      <c r="DV114" s="85"/>
      <c r="DW114" s="85"/>
      <c r="DX114" s="85"/>
      <c r="DY114" s="85"/>
      <c r="DZ114" s="85"/>
      <c r="EA114" s="85"/>
      <c r="EB114" s="85"/>
      <c r="EC114" s="85"/>
      <c r="ED114" s="85"/>
      <c r="EE114" s="85"/>
    </row>
    <row r="115" spans="1:135" ht="15" customHeight="1" x14ac:dyDescent="0.25">
      <c r="A115" s="173">
        <v>317390</v>
      </c>
      <c r="B115" s="49" t="s">
        <v>367</v>
      </c>
      <c r="C115" s="86" t="s">
        <v>2</v>
      </c>
      <c r="D115" s="198" t="s">
        <v>1129</v>
      </c>
      <c r="E115" s="49" t="s">
        <v>314</v>
      </c>
      <c r="F115" s="86" t="s">
        <v>367</v>
      </c>
      <c r="G115" s="75">
        <v>42403.291666666664</v>
      </c>
      <c r="H115" s="88" t="s">
        <v>2</v>
      </c>
      <c r="I115" s="88" t="s">
        <v>779</v>
      </c>
      <c r="J115" s="87">
        <v>41277.888888888891</v>
      </c>
      <c r="K115" s="143">
        <f>+COUNTIF($Y115,"&gt;=18")+COUNTIF($AG115,"&gt;=31")+COUNTIF($AP115,"&lt;=15")+COUNTIF($AR115,"&gt;=19")+COUNTIF($BG115,"&gt;=11")+COUNTIF($BI115,"&lt;=21")+COUNTIF($BK115,"&gt;=17")+COUNTIF($BR115,"&gt;=24")+COUNTIF($CA115,"&lt;=11")</f>
        <v>5</v>
      </c>
      <c r="L115" s="140">
        <f>65-(+CH115+CI115+CJ115+CK115+CL115+CM115)</f>
        <v>9</v>
      </c>
      <c r="M115" s="100">
        <v>13</v>
      </c>
      <c r="N115" s="100">
        <v>24</v>
      </c>
      <c r="O115" s="100">
        <v>14</v>
      </c>
      <c r="P115" s="100">
        <v>11</v>
      </c>
      <c r="Q115" s="100">
        <v>11</v>
      </c>
      <c r="R115" s="100">
        <v>14</v>
      </c>
      <c r="S115" s="100">
        <v>12</v>
      </c>
      <c r="T115" s="100">
        <v>12</v>
      </c>
      <c r="U115" s="100">
        <v>12</v>
      </c>
      <c r="V115" s="100">
        <v>13</v>
      </c>
      <c r="W115" s="100">
        <v>13</v>
      </c>
      <c r="X115" s="100">
        <v>16</v>
      </c>
      <c r="Y115" s="100">
        <v>18</v>
      </c>
      <c r="Z115" s="100">
        <v>9</v>
      </c>
      <c r="AA115" s="100">
        <v>10</v>
      </c>
      <c r="AB115" s="100">
        <v>11</v>
      </c>
      <c r="AC115" s="100">
        <v>11</v>
      </c>
      <c r="AD115" s="100">
        <v>25</v>
      </c>
      <c r="AE115" s="100">
        <v>14</v>
      </c>
      <c r="AF115" s="100">
        <v>19</v>
      </c>
      <c r="AG115" s="100">
        <v>28</v>
      </c>
      <c r="AH115" s="100">
        <v>15</v>
      </c>
      <c r="AI115" s="100">
        <v>15</v>
      </c>
      <c r="AJ115" s="100">
        <v>16</v>
      </c>
      <c r="AK115" s="100">
        <v>17</v>
      </c>
      <c r="AL115" s="100">
        <v>11</v>
      </c>
      <c r="AM115" s="100">
        <v>11</v>
      </c>
      <c r="AN115" s="100">
        <v>19</v>
      </c>
      <c r="AO115" s="100">
        <v>22</v>
      </c>
      <c r="AP115" s="100">
        <v>15</v>
      </c>
      <c r="AQ115" s="100">
        <v>15</v>
      </c>
      <c r="AR115" s="100">
        <v>20</v>
      </c>
      <c r="AS115" s="100">
        <v>17</v>
      </c>
      <c r="AT115" s="100">
        <v>37</v>
      </c>
      <c r="AU115" s="100">
        <v>38</v>
      </c>
      <c r="AV115" s="100">
        <v>13</v>
      </c>
      <c r="AW115" s="100">
        <v>12</v>
      </c>
      <c r="AX115" s="100">
        <v>11</v>
      </c>
      <c r="AY115" s="100">
        <v>9</v>
      </c>
      <c r="AZ115" s="100">
        <v>15</v>
      </c>
      <c r="BA115" s="100">
        <v>16</v>
      </c>
      <c r="BB115" s="100">
        <v>8</v>
      </c>
      <c r="BC115" s="100">
        <v>10</v>
      </c>
      <c r="BD115" s="100">
        <v>10</v>
      </c>
      <c r="BE115" s="100">
        <v>8</v>
      </c>
      <c r="BF115" s="100">
        <v>10</v>
      </c>
      <c r="BG115" s="100">
        <v>10</v>
      </c>
      <c r="BH115" s="100">
        <v>12</v>
      </c>
      <c r="BI115" s="100">
        <v>21</v>
      </c>
      <c r="BJ115" s="100">
        <v>23</v>
      </c>
      <c r="BK115" s="100">
        <v>16</v>
      </c>
      <c r="BL115" s="100">
        <v>10</v>
      </c>
      <c r="BM115" s="100">
        <v>12</v>
      </c>
      <c r="BN115" s="100">
        <v>12</v>
      </c>
      <c r="BO115" s="100">
        <v>16</v>
      </c>
      <c r="BP115" s="100">
        <v>8</v>
      </c>
      <c r="BQ115" s="100">
        <v>12</v>
      </c>
      <c r="BR115" s="100">
        <v>23</v>
      </c>
      <c r="BS115" s="100">
        <v>20</v>
      </c>
      <c r="BT115" s="100">
        <v>13</v>
      </c>
      <c r="BU115" s="100">
        <v>12</v>
      </c>
      <c r="BV115" s="100">
        <v>11</v>
      </c>
      <c r="BW115" s="100">
        <v>13</v>
      </c>
      <c r="BX115" s="100">
        <v>11</v>
      </c>
      <c r="BY115" s="100">
        <v>11</v>
      </c>
      <c r="BZ115" s="100">
        <v>12</v>
      </c>
      <c r="CA115" s="100">
        <v>11</v>
      </c>
      <c r="CB115" s="149">
        <f>(2.71828^(-8.3291+4.4859*K115-2.1583*L115))/(1+(2.71828^(-8.3291+4.4859*K115-2.1583*L115)))</f>
        <v>4.8481583519613654E-3</v>
      </c>
      <c r="CC115" s="107" t="s">
        <v>781</v>
      </c>
      <c r="CD115" s="86" t="s">
        <v>53</v>
      </c>
      <c r="CE115" s="49" t="s">
        <v>2</v>
      </c>
      <c r="CF115" s="86" t="s">
        <v>50</v>
      </c>
      <c r="CG115" s="49"/>
      <c r="CH115" s="59">
        <f>COUNTIF($M115,"=13")+COUNTIF($N115,"=24")+COUNTIF($O115,"=14")+COUNTIF($P115,"=11")+COUNTIF($Q115,"=11")+COUNTIF($R115,"=14")+COUNTIF($S115,"=12")+COUNTIF($T115,"=12")+COUNTIF($U115,"=12")+COUNTIF($V115,"=13")+COUNTIF($W115,"=13")+COUNTIF($X115,"=16")</f>
        <v>12</v>
      </c>
      <c r="CI115" s="59">
        <f>COUNTIF($Y115,"=18")+COUNTIF($Z115,"=9")+COUNTIF($AA115,"=10")+COUNTIF($AB115,"=11")+COUNTIF($AC115,"=11")+COUNTIF($AD115,"=25")+COUNTIF($AE115,"=15")+COUNTIF($AF115,"=19")+COUNTIF($AG115,"=31")+COUNTIF($AH115,"=15")+COUNTIF($AI115,"=15")+COUNTIF($AJ115,"=17")+COUNTIF($AK115,"=17")</f>
        <v>10</v>
      </c>
      <c r="CJ115" s="59">
        <f>COUNTIF($AL115,"=11")+COUNTIF($AM115,"=11")+COUNTIF($AN115,"=19")+COUNTIF($AO115,"=23")+COUNTIF($AP115,"=15")+COUNTIF($AQ115,"=15")+COUNTIF($AR115,"=19")+COUNTIF($AS115,"=17")+COUNTIF($AV115,"=12")+COUNTIF($AW115,"=12")</f>
        <v>7</v>
      </c>
      <c r="CK115" s="59">
        <f>COUNTIF($AX115,"=11")+COUNTIF($AY115,"=9")+COUNTIF($AZ115,"=15")+COUNTIF($BA115,"=16")+COUNTIF($BB115,"=8")+COUNTIF($BC115,"=10")+COUNTIF($BD115,"=10")+COUNTIF($BE115,"=8")+COUNTIF($BF115,"=10")+COUNTIF($BG115,"=11")</f>
        <v>9</v>
      </c>
      <c r="CL115" s="59">
        <f>COUNTIF($BH115,"=12")+COUNTIF($BI115,"=21")+COUNTIF($BJ115,"=23")+COUNTIF($BK115,"=16")+COUNTIF($BL115,"=10")+COUNTIF($BM115,"=12")+COUNTIF($BN115,"=12")+COUNTIF($BO115,"=15")+COUNTIF($BP115,"=8")+COUNTIF($BQ115,"=12")+COUNTIF($BR115,"=24")+COUNTIF($BS115,"=20")+COUNTIF($BT115,"=13")</f>
        <v>11</v>
      </c>
      <c r="CM115" s="59">
        <f>COUNTIF($BU115,"=12")+COUNTIF($BV115,"=11")+COUNTIF($BW115,"=13")+COUNTIF($BX115,"=11")+COUNTIF($BY115,"=11")+COUNTIF($BZ115,"=12")+COUNTIF($CA115,"=11")</f>
        <v>7</v>
      </c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  <c r="DK115" s="85"/>
      <c r="DL115" s="85"/>
      <c r="DM115" s="85"/>
      <c r="DN115" s="85"/>
      <c r="DO115" s="85"/>
      <c r="DP115" s="85"/>
      <c r="DQ115" s="85"/>
      <c r="DR115" s="85"/>
      <c r="DS115" s="85"/>
      <c r="DT115" s="85"/>
      <c r="DU115" s="85"/>
      <c r="DV115" s="85"/>
      <c r="DW115" s="85"/>
      <c r="DX115" s="85"/>
      <c r="DY115" s="85"/>
      <c r="DZ115" s="85"/>
      <c r="EA115" s="86"/>
      <c r="EB115" s="86"/>
      <c r="EC115" s="86"/>
      <c r="ED115" s="86"/>
      <c r="EE115" s="86"/>
    </row>
    <row r="116" spans="1:135" ht="15" customHeight="1" x14ac:dyDescent="0.25">
      <c r="A116" s="174" t="s">
        <v>1016</v>
      </c>
      <c r="B116" s="190" t="s">
        <v>163</v>
      </c>
      <c r="C116" s="191" t="s">
        <v>2</v>
      </c>
      <c r="D116" s="138" t="s">
        <v>78</v>
      </c>
      <c r="E116" s="27" t="s">
        <v>798</v>
      </c>
      <c r="F116" s="27" t="s">
        <v>163</v>
      </c>
      <c r="G116" s="87">
        <v>43961</v>
      </c>
      <c r="H116" s="3" t="s">
        <v>2</v>
      </c>
      <c r="I116" s="3" t="s">
        <v>997</v>
      </c>
      <c r="J116" s="27" t="s">
        <v>998</v>
      </c>
      <c r="K116" s="143">
        <f>+COUNTIF($Y116,"&gt;=18")+COUNTIF($AG116,"&gt;=31")+COUNTIF($AP116,"&lt;=15")+COUNTIF($AR116,"&gt;=19")+COUNTIF($BG116,"&gt;=11")+COUNTIF($BI116,"&lt;=21")+COUNTIF($BK116,"&gt;=17")+COUNTIF($BR116,"&gt;=24")+COUNTIF($CA116,"&lt;=11")</f>
        <v>5</v>
      </c>
      <c r="L116" s="140">
        <f>65-(+CH116+CI116+CJ116+CK116+CL116+CM116)</f>
        <v>9</v>
      </c>
      <c r="M116" s="196">
        <v>13</v>
      </c>
      <c r="N116" s="196">
        <v>24</v>
      </c>
      <c r="O116" s="196">
        <v>14</v>
      </c>
      <c r="P116" s="196">
        <v>11</v>
      </c>
      <c r="Q116" s="197">
        <v>11</v>
      </c>
      <c r="R116" s="197">
        <v>14</v>
      </c>
      <c r="S116" s="196">
        <v>12</v>
      </c>
      <c r="T116" s="196">
        <v>12</v>
      </c>
      <c r="U116" s="196">
        <v>12</v>
      </c>
      <c r="V116" s="196">
        <v>13</v>
      </c>
      <c r="W116" s="196">
        <v>12</v>
      </c>
      <c r="X116" s="196">
        <v>16</v>
      </c>
      <c r="Y116" s="196">
        <v>18</v>
      </c>
      <c r="Z116" s="208">
        <v>9</v>
      </c>
      <c r="AA116" s="208">
        <v>9</v>
      </c>
      <c r="AB116" s="196">
        <v>11</v>
      </c>
      <c r="AC116" s="196">
        <v>11</v>
      </c>
      <c r="AD116" s="196">
        <v>25</v>
      </c>
      <c r="AE116" s="196">
        <v>15</v>
      </c>
      <c r="AF116" s="196">
        <v>19</v>
      </c>
      <c r="AG116" s="196">
        <v>31</v>
      </c>
      <c r="AH116" s="208">
        <v>15</v>
      </c>
      <c r="AI116" s="208">
        <v>15</v>
      </c>
      <c r="AJ116" s="208">
        <v>17</v>
      </c>
      <c r="AK116" s="208">
        <v>17</v>
      </c>
      <c r="AL116" s="196">
        <v>12</v>
      </c>
      <c r="AM116" s="196">
        <v>11</v>
      </c>
      <c r="AN116" s="197">
        <v>19</v>
      </c>
      <c r="AO116" s="197">
        <v>23</v>
      </c>
      <c r="AP116" s="196">
        <v>15</v>
      </c>
      <c r="AQ116" s="196">
        <v>15</v>
      </c>
      <c r="AR116" s="196">
        <v>19</v>
      </c>
      <c r="AS116" s="196">
        <v>18</v>
      </c>
      <c r="AT116" s="197">
        <v>37</v>
      </c>
      <c r="AU116" s="208">
        <v>39</v>
      </c>
      <c r="AV116" s="196">
        <v>12</v>
      </c>
      <c r="AW116" s="196">
        <v>12</v>
      </c>
      <c r="AX116" s="196">
        <v>11</v>
      </c>
      <c r="AY116" s="196">
        <v>9</v>
      </c>
      <c r="AZ116" s="197">
        <v>15</v>
      </c>
      <c r="BA116" s="197">
        <v>16</v>
      </c>
      <c r="BB116" s="196">
        <v>8</v>
      </c>
      <c r="BC116" s="196">
        <v>10</v>
      </c>
      <c r="BD116" s="196">
        <v>10</v>
      </c>
      <c r="BE116" s="196">
        <v>8</v>
      </c>
      <c r="BF116" s="196">
        <v>11</v>
      </c>
      <c r="BG116" s="196">
        <v>11</v>
      </c>
      <c r="BH116" s="196">
        <v>12</v>
      </c>
      <c r="BI116" s="197">
        <v>23</v>
      </c>
      <c r="BJ116" s="197">
        <v>23</v>
      </c>
      <c r="BK116" s="196">
        <v>16</v>
      </c>
      <c r="BL116" s="196">
        <v>10</v>
      </c>
      <c r="BM116" s="196">
        <v>12</v>
      </c>
      <c r="BN116" s="196">
        <v>12</v>
      </c>
      <c r="BO116" s="196">
        <v>16</v>
      </c>
      <c r="BP116" s="196">
        <v>8</v>
      </c>
      <c r="BQ116" s="196">
        <v>12</v>
      </c>
      <c r="BR116" s="196">
        <v>22</v>
      </c>
      <c r="BS116" s="196">
        <v>20</v>
      </c>
      <c r="BT116" s="196">
        <v>13</v>
      </c>
      <c r="BU116" s="196">
        <v>12</v>
      </c>
      <c r="BV116" s="196">
        <v>11</v>
      </c>
      <c r="BW116" s="196">
        <v>13</v>
      </c>
      <c r="BX116" s="196">
        <v>11</v>
      </c>
      <c r="BY116" s="196">
        <v>11</v>
      </c>
      <c r="BZ116" s="196">
        <v>12</v>
      </c>
      <c r="CA116" s="196">
        <v>12</v>
      </c>
      <c r="CB116" s="149">
        <f>(2.71828^(-8.3291+4.4859*K116-2.1583*L116))/(1+(2.71828^(-8.3291+4.4859*K116-2.1583*L116)))</f>
        <v>4.8481583519613654E-3</v>
      </c>
      <c r="CC116" s="200"/>
      <c r="CD116" s="3" t="s">
        <v>1017</v>
      </c>
      <c r="CE116" s="27" t="s">
        <v>1018</v>
      </c>
      <c r="CF116" s="59"/>
      <c r="CG116" s="59"/>
      <c r="CH116" s="59">
        <f>COUNTIF($M116,"=13")+COUNTIF($N116,"=24")+COUNTIF($O116,"=14")+COUNTIF($P116,"=11")+COUNTIF($Q116,"=11")+COUNTIF($R116,"=14")+COUNTIF($S116,"=12")+COUNTIF($T116,"=12")+COUNTIF($U116,"=12")+COUNTIF($V116,"=13")+COUNTIF($W116,"=13")+COUNTIF($X116,"=16")</f>
        <v>11</v>
      </c>
      <c r="CI116" s="59">
        <f>COUNTIF($Y116,"=18")+COUNTIF($Z116,"=9")+COUNTIF($AA116,"=10")+COUNTIF($AB116,"=11")+COUNTIF($AC116,"=11")+COUNTIF($AD116,"=25")+COUNTIF($AE116,"=15")+COUNTIF($AF116,"=19")+COUNTIF($AG116,"=31")+COUNTIF($AH116,"=15")+COUNTIF($AI116,"=15")+COUNTIF($AJ116,"=17")+COUNTIF($AK116,"=17")</f>
        <v>12</v>
      </c>
      <c r="CJ116" s="59">
        <f>COUNTIF($AL116,"=11")+COUNTIF($AM116,"=11")+COUNTIF($AN116,"=19")+COUNTIF($AO116,"=23")+COUNTIF($AP116,"=15")+COUNTIF($AQ116,"=15")+COUNTIF($AR116,"=19")+COUNTIF($AS116,"=17")+COUNTIF($AV116,"=12")+COUNTIF($AW116,"=12")</f>
        <v>8</v>
      </c>
      <c r="CK116" s="59">
        <f>COUNTIF($AX116,"=11")+COUNTIF($AY116,"=9")+COUNTIF($AZ116,"=15")+COUNTIF($BA116,"=16")+COUNTIF($BB116,"=8")+COUNTIF($BC116,"=10")+COUNTIF($BD116,"=10")+COUNTIF($BE116,"=8")+COUNTIF($BF116,"=10")+COUNTIF($BG116,"=11")</f>
        <v>9</v>
      </c>
      <c r="CL116" s="59">
        <f>COUNTIF($BH116,"=12")+COUNTIF($BI116,"=21")+COUNTIF($BJ116,"=23")+COUNTIF($BK116,"=16")+COUNTIF($BL116,"=10")+COUNTIF($BM116,"=12")+COUNTIF($BN116,"=12")+COUNTIF($BO116,"=15")+COUNTIF($BP116,"=8")+COUNTIF($BQ116,"=12")+COUNTIF($BR116,"=24")+COUNTIF($BS116,"=20")+COUNTIF($BT116,"=13")</f>
        <v>10</v>
      </c>
      <c r="CM116" s="59">
        <f>COUNTIF($BU116,"=12")+COUNTIF($BV116,"=11")+COUNTIF($BW116,"=13")+COUNTIF($BX116,"=11")+COUNTIF($BY116,"=11")+COUNTIF($BZ116,"=12")+COUNTIF($CA116,"=11")</f>
        <v>6</v>
      </c>
      <c r="CN116" s="192">
        <v>33</v>
      </c>
      <c r="CO116" s="192">
        <v>16</v>
      </c>
      <c r="CP116" s="192">
        <v>9</v>
      </c>
      <c r="CQ116" s="192">
        <v>16</v>
      </c>
      <c r="CR116" s="192">
        <v>12</v>
      </c>
      <c r="CS116" s="192">
        <v>26</v>
      </c>
      <c r="CT116" s="192">
        <v>26</v>
      </c>
      <c r="CU116" s="192">
        <v>19</v>
      </c>
      <c r="CV116" s="192">
        <v>12</v>
      </c>
      <c r="CW116" s="192">
        <v>11</v>
      </c>
      <c r="CX116" s="192">
        <v>13</v>
      </c>
      <c r="CY116" s="192">
        <v>12</v>
      </c>
      <c r="CZ116" s="192">
        <v>11</v>
      </c>
      <c r="DA116" s="192">
        <v>9</v>
      </c>
      <c r="DB116" s="192">
        <v>13</v>
      </c>
      <c r="DC116" s="192">
        <v>12</v>
      </c>
      <c r="DD116" s="192">
        <v>10</v>
      </c>
      <c r="DE116" s="192">
        <v>11</v>
      </c>
      <c r="DF116" s="192">
        <v>11</v>
      </c>
      <c r="DG116" s="192">
        <v>30</v>
      </c>
      <c r="DH116" s="192">
        <v>12</v>
      </c>
      <c r="DI116" s="192">
        <v>12</v>
      </c>
      <c r="DJ116" s="192">
        <v>24</v>
      </c>
      <c r="DK116" s="192">
        <v>13</v>
      </c>
      <c r="DL116" s="192">
        <v>10</v>
      </c>
      <c r="DM116" s="192">
        <v>10</v>
      </c>
      <c r="DN116" s="192">
        <v>20</v>
      </c>
      <c r="DO116" s="192">
        <v>15</v>
      </c>
      <c r="DP116" s="192">
        <v>18</v>
      </c>
      <c r="DQ116" s="192">
        <v>13</v>
      </c>
      <c r="DR116" s="192">
        <v>24</v>
      </c>
      <c r="DS116" s="192">
        <v>17</v>
      </c>
      <c r="DT116" s="192">
        <v>12</v>
      </c>
      <c r="DU116" s="192">
        <v>15</v>
      </c>
      <c r="DV116" s="192">
        <v>24</v>
      </c>
      <c r="DW116" s="192">
        <v>12</v>
      </c>
      <c r="DX116" s="192">
        <v>23</v>
      </c>
      <c r="DY116" s="192">
        <v>18</v>
      </c>
      <c r="DZ116" s="192">
        <v>10</v>
      </c>
      <c r="EA116" s="192">
        <v>14</v>
      </c>
      <c r="EB116" s="192">
        <v>17</v>
      </c>
      <c r="EC116" s="192">
        <v>9</v>
      </c>
      <c r="ED116" s="192">
        <v>11</v>
      </c>
      <c r="EE116" s="192">
        <v>11</v>
      </c>
    </row>
    <row r="117" spans="1:135" ht="15" customHeight="1" x14ac:dyDescent="0.25">
      <c r="A117" s="174">
        <v>866301</v>
      </c>
      <c r="B117" s="190" t="s">
        <v>367</v>
      </c>
      <c r="C117" s="191" t="s">
        <v>2</v>
      </c>
      <c r="D117" s="138" t="s">
        <v>78</v>
      </c>
      <c r="E117" s="27" t="s">
        <v>799</v>
      </c>
      <c r="F117" s="27" t="s">
        <v>367</v>
      </c>
      <c r="G117" s="87">
        <v>43961</v>
      </c>
      <c r="H117" s="3" t="s">
        <v>2</v>
      </c>
      <c r="I117" s="3" t="s">
        <v>997</v>
      </c>
      <c r="J117" s="27" t="s">
        <v>998</v>
      </c>
      <c r="K117" s="143">
        <f>+COUNTIF($Y117,"&gt;=18")+COUNTIF($AG117,"&gt;=31")+COUNTIF($AP117,"&lt;=15")+COUNTIF($AR117,"&gt;=19")+COUNTIF($BG117,"&gt;=11")+COUNTIF($BI117,"&lt;=21")+COUNTIF($BK117,"&gt;=17")+COUNTIF($BR117,"&gt;=24")+COUNTIF($CA117,"&lt;=11")</f>
        <v>5</v>
      </c>
      <c r="L117" s="140">
        <f>65-(+CH117+CI117+CJ117+CK117+CL117+CM117)</f>
        <v>9</v>
      </c>
      <c r="M117" s="196">
        <v>13</v>
      </c>
      <c r="N117" s="196">
        <v>24</v>
      </c>
      <c r="O117" s="196">
        <v>14</v>
      </c>
      <c r="P117" s="196">
        <v>11</v>
      </c>
      <c r="Q117" s="197">
        <v>11</v>
      </c>
      <c r="R117" s="197">
        <v>14</v>
      </c>
      <c r="S117" s="196">
        <v>12</v>
      </c>
      <c r="T117" s="196">
        <v>12</v>
      </c>
      <c r="U117" s="196">
        <v>12</v>
      </c>
      <c r="V117" s="196">
        <v>13</v>
      </c>
      <c r="W117" s="196">
        <v>13</v>
      </c>
      <c r="X117" s="196">
        <v>16</v>
      </c>
      <c r="Y117" s="196">
        <v>18</v>
      </c>
      <c r="Z117" s="208">
        <v>9</v>
      </c>
      <c r="AA117" s="208">
        <v>10</v>
      </c>
      <c r="AB117" s="196">
        <v>11</v>
      </c>
      <c r="AC117" s="196">
        <v>11</v>
      </c>
      <c r="AD117" s="196">
        <v>25</v>
      </c>
      <c r="AE117" s="196">
        <v>14</v>
      </c>
      <c r="AF117" s="196">
        <v>19</v>
      </c>
      <c r="AG117" s="196">
        <v>28</v>
      </c>
      <c r="AH117" s="208">
        <v>15</v>
      </c>
      <c r="AI117" s="208">
        <v>15</v>
      </c>
      <c r="AJ117" s="208">
        <v>16</v>
      </c>
      <c r="AK117" s="208">
        <v>17</v>
      </c>
      <c r="AL117" s="196">
        <v>10</v>
      </c>
      <c r="AM117" s="196">
        <v>11</v>
      </c>
      <c r="AN117" s="197">
        <v>19</v>
      </c>
      <c r="AO117" s="197">
        <v>22</v>
      </c>
      <c r="AP117" s="196">
        <v>15</v>
      </c>
      <c r="AQ117" s="196">
        <v>15</v>
      </c>
      <c r="AR117" s="196">
        <v>19</v>
      </c>
      <c r="AS117" s="196">
        <v>17</v>
      </c>
      <c r="AT117" s="197">
        <v>37</v>
      </c>
      <c r="AU117" s="208">
        <v>38</v>
      </c>
      <c r="AV117" s="196">
        <v>13</v>
      </c>
      <c r="AW117" s="196">
        <v>12</v>
      </c>
      <c r="AX117" s="196">
        <v>11</v>
      </c>
      <c r="AY117" s="196">
        <v>9</v>
      </c>
      <c r="AZ117" s="197">
        <v>15</v>
      </c>
      <c r="BA117" s="197">
        <v>16</v>
      </c>
      <c r="BB117" s="196">
        <v>8</v>
      </c>
      <c r="BC117" s="196">
        <v>10</v>
      </c>
      <c r="BD117" s="196">
        <v>10</v>
      </c>
      <c r="BE117" s="196">
        <v>8</v>
      </c>
      <c r="BF117" s="196">
        <v>10</v>
      </c>
      <c r="BG117" s="196">
        <v>10</v>
      </c>
      <c r="BH117" s="196">
        <v>12</v>
      </c>
      <c r="BI117" s="197">
        <v>21</v>
      </c>
      <c r="BJ117" s="197">
        <v>23</v>
      </c>
      <c r="BK117" s="196">
        <v>16</v>
      </c>
      <c r="BL117" s="196">
        <v>10</v>
      </c>
      <c r="BM117" s="196">
        <v>12</v>
      </c>
      <c r="BN117" s="196">
        <v>12</v>
      </c>
      <c r="BO117" s="196">
        <v>16</v>
      </c>
      <c r="BP117" s="196">
        <v>8</v>
      </c>
      <c r="BQ117" s="196">
        <v>12</v>
      </c>
      <c r="BR117" s="196">
        <v>23</v>
      </c>
      <c r="BS117" s="196">
        <v>20</v>
      </c>
      <c r="BT117" s="196">
        <v>13</v>
      </c>
      <c r="BU117" s="196">
        <v>12</v>
      </c>
      <c r="BV117" s="196">
        <v>11</v>
      </c>
      <c r="BW117" s="196">
        <v>13</v>
      </c>
      <c r="BX117" s="196">
        <v>11</v>
      </c>
      <c r="BY117" s="196">
        <v>11</v>
      </c>
      <c r="BZ117" s="196">
        <v>12</v>
      </c>
      <c r="CA117" s="196">
        <v>11</v>
      </c>
      <c r="CB117" s="149">
        <f>(2.71828^(-8.3291+4.4859*K117-2.1583*L117))/(1+(2.71828^(-8.3291+4.4859*K117-2.1583*L117)))</f>
        <v>4.8481583519613654E-3</v>
      </c>
      <c r="CC117" s="200"/>
      <c r="CD117" s="3" t="s">
        <v>2</v>
      </c>
      <c r="CE117" s="27" t="s">
        <v>1015</v>
      </c>
      <c r="CF117" s="59"/>
      <c r="CG117" s="59"/>
      <c r="CH117" s="59">
        <f>COUNTIF($M117,"=13")+COUNTIF($N117,"=24")+COUNTIF($O117,"=14")+COUNTIF($P117,"=11")+COUNTIF($Q117,"=11")+COUNTIF($R117,"=14")+COUNTIF($S117,"=12")+COUNTIF($T117,"=12")+COUNTIF($U117,"=12")+COUNTIF($V117,"=13")+COUNTIF($W117,"=13")+COUNTIF($X117,"=16")</f>
        <v>12</v>
      </c>
      <c r="CI117" s="59">
        <f>COUNTIF($Y117,"=18")+COUNTIF($Z117,"=9")+COUNTIF($AA117,"=10")+COUNTIF($AB117,"=11")+COUNTIF($AC117,"=11")+COUNTIF($AD117,"=25")+COUNTIF($AE117,"=15")+COUNTIF($AF117,"=19")+COUNTIF($AG117,"=31")+COUNTIF($AH117,"=15")+COUNTIF($AI117,"=15")+COUNTIF($AJ117,"=17")+COUNTIF($AK117,"=17")</f>
        <v>10</v>
      </c>
      <c r="CJ117" s="59">
        <f>COUNTIF($AL117,"=11")+COUNTIF($AM117,"=11")+COUNTIF($AN117,"=19")+COUNTIF($AO117,"=23")+COUNTIF($AP117,"=15")+COUNTIF($AQ117,"=15")+COUNTIF($AR117,"=19")+COUNTIF($AS117,"=17")+COUNTIF($AV117,"=12")+COUNTIF($AW117,"=12")</f>
        <v>7</v>
      </c>
      <c r="CK117" s="59">
        <f>COUNTIF($AX117,"=11")+COUNTIF($AY117,"=9")+COUNTIF($AZ117,"=15")+COUNTIF($BA117,"=16")+COUNTIF($BB117,"=8")+COUNTIF($BC117,"=10")+COUNTIF($BD117,"=10")+COUNTIF($BE117,"=8")+COUNTIF($BF117,"=10")+COUNTIF($BG117,"=11")</f>
        <v>9</v>
      </c>
      <c r="CL117" s="59">
        <f>COUNTIF($BH117,"=12")+COUNTIF($BI117,"=21")+COUNTIF($BJ117,"=23")+COUNTIF($BK117,"=16")+COUNTIF($BL117,"=10")+COUNTIF($BM117,"=12")+COUNTIF($BN117,"=12")+COUNTIF($BO117,"=15")+COUNTIF($BP117,"=8")+COUNTIF($BQ117,"=12")+COUNTIF($BR117,"=24")+COUNTIF($BS117,"=20")+COUNTIF($BT117,"=13")</f>
        <v>11</v>
      </c>
      <c r="CM117" s="59">
        <f>COUNTIF($BU117,"=12")+COUNTIF($BV117,"=11")+COUNTIF($BW117,"=13")+COUNTIF($BX117,"=11")+COUNTIF($BY117,"=11")+COUNTIF($BZ117,"=12")+COUNTIF($CA117,"=11")</f>
        <v>7</v>
      </c>
      <c r="CN117" s="192">
        <v>37</v>
      </c>
      <c r="CO117" s="192">
        <v>15</v>
      </c>
      <c r="CP117" s="192">
        <v>9</v>
      </c>
      <c r="CQ117" s="192">
        <v>16</v>
      </c>
      <c r="CR117" s="192">
        <v>12</v>
      </c>
      <c r="CS117" s="192">
        <v>27</v>
      </c>
      <c r="CT117" s="192">
        <v>26</v>
      </c>
      <c r="CU117" s="192">
        <v>19</v>
      </c>
      <c r="CV117" s="192">
        <v>12</v>
      </c>
      <c r="CW117" s="192">
        <v>11</v>
      </c>
      <c r="CX117" s="192">
        <v>12</v>
      </c>
      <c r="CY117" s="192">
        <v>12</v>
      </c>
      <c r="CZ117" s="192">
        <v>10</v>
      </c>
      <c r="DA117" s="192">
        <v>9</v>
      </c>
      <c r="DB117" s="192">
        <v>11</v>
      </c>
      <c r="DC117" s="192">
        <v>12</v>
      </c>
      <c r="DD117" s="192">
        <v>8</v>
      </c>
      <c r="DE117" s="192">
        <v>12</v>
      </c>
      <c r="DF117" s="192">
        <v>11</v>
      </c>
      <c r="DG117" s="192">
        <v>30</v>
      </c>
      <c r="DH117" s="192">
        <v>12</v>
      </c>
      <c r="DI117" s="192">
        <v>13</v>
      </c>
      <c r="DJ117" s="192">
        <v>23</v>
      </c>
      <c r="DK117" s="192">
        <v>13</v>
      </c>
      <c r="DL117" s="192">
        <v>11</v>
      </c>
      <c r="DM117" s="192">
        <v>10</v>
      </c>
      <c r="DN117" s="192">
        <v>21</v>
      </c>
      <c r="DO117" s="192">
        <v>16</v>
      </c>
      <c r="DP117" s="192">
        <v>18</v>
      </c>
      <c r="DQ117" s="192">
        <v>14</v>
      </c>
      <c r="DR117" s="192">
        <v>24</v>
      </c>
      <c r="DS117" s="192">
        <v>17</v>
      </c>
      <c r="DT117" s="192">
        <v>13</v>
      </c>
      <c r="DU117" s="192">
        <v>15</v>
      </c>
      <c r="DV117" s="192">
        <v>24</v>
      </c>
      <c r="DW117" s="192">
        <v>12</v>
      </c>
      <c r="DX117" s="192">
        <v>23</v>
      </c>
      <c r="DY117" s="192">
        <v>18</v>
      </c>
      <c r="DZ117" s="192">
        <v>10</v>
      </c>
      <c r="EA117" s="192">
        <v>14</v>
      </c>
      <c r="EB117" s="192">
        <v>18</v>
      </c>
      <c r="EC117" s="192">
        <v>9</v>
      </c>
      <c r="ED117" s="192">
        <v>12</v>
      </c>
      <c r="EE117" s="192">
        <v>11</v>
      </c>
    </row>
    <row r="118" spans="1:135" ht="15" customHeight="1" x14ac:dyDescent="0.25">
      <c r="A118" s="174">
        <v>91084</v>
      </c>
      <c r="B118" s="38" t="s">
        <v>1013</v>
      </c>
      <c r="C118" s="191" t="s">
        <v>2</v>
      </c>
      <c r="D118" s="138" t="s">
        <v>78</v>
      </c>
      <c r="E118" s="3" t="s">
        <v>6</v>
      </c>
      <c r="F118" s="3" t="s">
        <v>1014</v>
      </c>
      <c r="G118" s="87">
        <v>43961</v>
      </c>
      <c r="H118" s="3" t="s">
        <v>2</v>
      </c>
      <c r="I118" s="27" t="s">
        <v>1001</v>
      </c>
      <c r="J118" s="3" t="s">
        <v>998</v>
      </c>
      <c r="K118" s="143">
        <f>+COUNTIF($Y118,"&gt;=18")+COUNTIF($AG118,"&gt;=31")+COUNTIF($AP118,"&lt;=15")+COUNTIF($AR118,"&gt;=19")+COUNTIF($BG118,"&gt;=11")+COUNTIF($BI118,"&lt;=21")+COUNTIF($BK118,"&gt;=17")+COUNTIF($BR118,"&gt;=24")+COUNTIF($CA118,"&lt;=11")</f>
        <v>5</v>
      </c>
      <c r="L118" s="140">
        <f>65-(+CH118+CI118+CJ118+CK118+CL118+CM118)</f>
        <v>9</v>
      </c>
      <c r="M118" s="207">
        <v>13</v>
      </c>
      <c r="N118" s="196">
        <v>24</v>
      </c>
      <c r="O118" s="207">
        <v>14</v>
      </c>
      <c r="P118" s="207">
        <v>11</v>
      </c>
      <c r="Q118" s="208">
        <v>11</v>
      </c>
      <c r="R118" s="208">
        <v>15</v>
      </c>
      <c r="S118" s="207">
        <v>12</v>
      </c>
      <c r="T118" s="207">
        <v>12</v>
      </c>
      <c r="U118" s="207">
        <v>12</v>
      </c>
      <c r="V118" s="196">
        <v>13</v>
      </c>
      <c r="W118" s="207">
        <v>13</v>
      </c>
      <c r="X118" s="207">
        <v>16</v>
      </c>
      <c r="Y118" s="207">
        <v>17</v>
      </c>
      <c r="Z118" s="208">
        <v>9</v>
      </c>
      <c r="AA118" s="208">
        <v>10</v>
      </c>
      <c r="AB118" s="207">
        <v>11</v>
      </c>
      <c r="AC118" s="207">
        <v>11</v>
      </c>
      <c r="AD118" s="196">
        <v>25</v>
      </c>
      <c r="AE118" s="207">
        <v>15</v>
      </c>
      <c r="AF118" s="207">
        <v>19</v>
      </c>
      <c r="AG118" s="207">
        <v>32</v>
      </c>
      <c r="AH118" s="208">
        <v>14</v>
      </c>
      <c r="AI118" s="208">
        <v>15</v>
      </c>
      <c r="AJ118" s="208">
        <v>15</v>
      </c>
      <c r="AK118" s="208">
        <v>16</v>
      </c>
      <c r="AL118" s="196">
        <v>11</v>
      </c>
      <c r="AM118" s="196">
        <v>11</v>
      </c>
      <c r="AN118" s="208">
        <v>19</v>
      </c>
      <c r="AO118" s="208">
        <v>23</v>
      </c>
      <c r="AP118" s="196">
        <v>15</v>
      </c>
      <c r="AQ118" s="196">
        <v>16</v>
      </c>
      <c r="AR118" s="207">
        <v>19</v>
      </c>
      <c r="AS118" s="207">
        <v>17</v>
      </c>
      <c r="AT118" s="208">
        <v>36</v>
      </c>
      <c r="AU118" s="208">
        <v>39</v>
      </c>
      <c r="AV118" s="207">
        <v>12</v>
      </c>
      <c r="AW118" s="207">
        <v>12</v>
      </c>
      <c r="AX118" s="207">
        <v>11</v>
      </c>
      <c r="AY118" s="207">
        <v>9</v>
      </c>
      <c r="AZ118" s="208">
        <v>15</v>
      </c>
      <c r="BA118" s="208">
        <v>16</v>
      </c>
      <c r="BB118" s="207">
        <v>8</v>
      </c>
      <c r="BC118" s="207">
        <v>10</v>
      </c>
      <c r="BD118" s="207">
        <v>10</v>
      </c>
      <c r="BE118" s="207">
        <v>8</v>
      </c>
      <c r="BF118" s="207">
        <v>10</v>
      </c>
      <c r="BG118" s="207">
        <v>11</v>
      </c>
      <c r="BH118" s="207">
        <v>12</v>
      </c>
      <c r="BI118" s="208">
        <v>21</v>
      </c>
      <c r="BJ118" s="208">
        <v>23</v>
      </c>
      <c r="BK118" s="207">
        <v>16</v>
      </c>
      <c r="BL118" s="207">
        <v>10</v>
      </c>
      <c r="BM118" s="207">
        <v>12</v>
      </c>
      <c r="BN118" s="207">
        <v>12</v>
      </c>
      <c r="BO118" s="207">
        <v>15</v>
      </c>
      <c r="BP118" s="207">
        <v>8</v>
      </c>
      <c r="BQ118" s="207">
        <v>12</v>
      </c>
      <c r="BR118" s="207">
        <v>21</v>
      </c>
      <c r="BS118" s="207">
        <v>20</v>
      </c>
      <c r="BT118" s="207">
        <v>13</v>
      </c>
      <c r="BU118" s="207">
        <v>12</v>
      </c>
      <c r="BV118" s="207">
        <v>11</v>
      </c>
      <c r="BW118" s="207">
        <v>13</v>
      </c>
      <c r="BX118" s="207">
        <v>11</v>
      </c>
      <c r="BY118" s="207">
        <v>11</v>
      </c>
      <c r="BZ118" s="207">
        <v>12</v>
      </c>
      <c r="CA118" s="207">
        <v>12</v>
      </c>
      <c r="CB118" s="149">
        <f>(2.71828^(-8.3291+4.4859*K118-2.1583*L118))/(1+(2.71828^(-8.3291+4.4859*K118-2.1583*L118)))</f>
        <v>4.8481583519613654E-3</v>
      </c>
      <c r="CC118" s="200"/>
      <c r="CD118" s="3" t="s">
        <v>1013</v>
      </c>
      <c r="CE118" s="3" t="s">
        <v>2</v>
      </c>
      <c r="CF118" s="59"/>
      <c r="CG118" s="59"/>
      <c r="CH118" s="59">
        <f>COUNTIF($M118,"=13")+COUNTIF($N118,"=24")+COUNTIF($O118,"=14")+COUNTIF($P118,"=11")+COUNTIF($Q118,"=11")+COUNTIF($R118,"=14")+COUNTIF($S118,"=12")+COUNTIF($T118,"=12")+COUNTIF($U118,"=12")+COUNTIF($V118,"=13")+COUNTIF($W118,"=13")+COUNTIF($X118,"=16")</f>
        <v>11</v>
      </c>
      <c r="CI118" s="59">
        <f>COUNTIF($Y118,"=18")+COUNTIF($Z118,"=9")+COUNTIF($AA118,"=10")+COUNTIF($AB118,"=11")+COUNTIF($AC118,"=11")+COUNTIF($AD118,"=25")+COUNTIF($AE118,"=15")+COUNTIF($AF118,"=19")+COUNTIF($AG118,"=31")+COUNTIF($AH118,"=15")+COUNTIF($AI118,"=15")+COUNTIF($AJ118,"=17")+COUNTIF($AK118,"=17")</f>
        <v>8</v>
      </c>
      <c r="CJ118" s="59">
        <f>COUNTIF($AL118,"=11")+COUNTIF($AM118,"=11")+COUNTIF($AN118,"=19")+COUNTIF($AO118,"=23")+COUNTIF($AP118,"=15")+COUNTIF($AQ118,"=15")+COUNTIF($AR118,"=19")+COUNTIF($AS118,"=17")+COUNTIF($AV118,"=12")+COUNTIF($AW118,"=12")</f>
        <v>9</v>
      </c>
      <c r="CK118" s="59">
        <f>COUNTIF($AX118,"=11")+COUNTIF($AY118,"=9")+COUNTIF($AZ118,"=15")+COUNTIF($BA118,"=16")+COUNTIF($BB118,"=8")+COUNTIF($BC118,"=10")+COUNTIF($BD118,"=10")+COUNTIF($BE118,"=8")+COUNTIF($BF118,"=10")+COUNTIF($BG118,"=11")</f>
        <v>10</v>
      </c>
      <c r="CL118" s="59">
        <f>COUNTIF($BH118,"=12")+COUNTIF($BI118,"=21")+COUNTIF($BJ118,"=23")+COUNTIF($BK118,"=16")+COUNTIF($BL118,"=10")+COUNTIF($BM118,"=12")+COUNTIF($BN118,"=12")+COUNTIF($BO118,"=15")+COUNTIF($BP118,"=8")+COUNTIF($BQ118,"=12")+COUNTIF($BR118,"=24")+COUNTIF($BS118,"=20")+COUNTIF($BT118,"=13")</f>
        <v>12</v>
      </c>
      <c r="CM118" s="59">
        <f>COUNTIF($BU118,"=12")+COUNTIF($BV118,"=11")+COUNTIF($BW118,"=13")+COUNTIF($BX118,"=11")+COUNTIF($BY118,"=11")+COUNTIF($BZ118,"=12")+COUNTIF($CA118,"=11")</f>
        <v>6</v>
      </c>
      <c r="CN118" s="192" t="s">
        <v>2</v>
      </c>
      <c r="CO118" s="192" t="s">
        <v>2</v>
      </c>
      <c r="CP118" s="192" t="s">
        <v>2</v>
      </c>
      <c r="CQ118" s="192" t="s">
        <v>2</v>
      </c>
      <c r="CR118" s="192" t="s">
        <v>2</v>
      </c>
      <c r="CS118" s="192" t="s">
        <v>2</v>
      </c>
      <c r="CT118" s="192" t="s">
        <v>2</v>
      </c>
      <c r="CU118" s="192" t="s">
        <v>2</v>
      </c>
      <c r="CV118" s="192" t="s">
        <v>2</v>
      </c>
      <c r="CW118" s="192" t="s">
        <v>2</v>
      </c>
      <c r="CX118" s="192" t="s">
        <v>2</v>
      </c>
      <c r="CY118" s="192" t="s">
        <v>2</v>
      </c>
      <c r="CZ118" s="192" t="s">
        <v>2</v>
      </c>
      <c r="DA118" s="192" t="s">
        <v>2</v>
      </c>
      <c r="DB118" s="192" t="s">
        <v>2</v>
      </c>
      <c r="DC118" s="192" t="s">
        <v>2</v>
      </c>
      <c r="DD118" s="192" t="s">
        <v>2</v>
      </c>
      <c r="DE118" s="192" t="s">
        <v>2</v>
      </c>
      <c r="DF118" s="192" t="s">
        <v>2</v>
      </c>
      <c r="DG118" s="192" t="s">
        <v>2</v>
      </c>
      <c r="DH118" s="192" t="s">
        <v>2</v>
      </c>
      <c r="DI118" s="192" t="s">
        <v>2</v>
      </c>
      <c r="DJ118" s="192" t="s">
        <v>2</v>
      </c>
      <c r="DK118" s="192" t="s">
        <v>2</v>
      </c>
      <c r="DL118" s="192" t="s">
        <v>2</v>
      </c>
      <c r="DM118" s="192" t="s">
        <v>2</v>
      </c>
      <c r="DN118" s="192" t="s">
        <v>2</v>
      </c>
      <c r="DO118" s="192" t="s">
        <v>2</v>
      </c>
      <c r="DP118" s="192" t="s">
        <v>2</v>
      </c>
      <c r="DQ118" s="192" t="s">
        <v>2</v>
      </c>
      <c r="DR118" s="192" t="s">
        <v>2</v>
      </c>
      <c r="DS118" s="192" t="s">
        <v>2</v>
      </c>
      <c r="DT118" s="192" t="s">
        <v>2</v>
      </c>
      <c r="DU118" s="192" t="s">
        <v>2</v>
      </c>
      <c r="DV118" s="192" t="s">
        <v>2</v>
      </c>
      <c r="DW118" s="192" t="s">
        <v>2</v>
      </c>
      <c r="DX118" s="192" t="s">
        <v>2</v>
      </c>
      <c r="DY118" s="192" t="s">
        <v>2</v>
      </c>
      <c r="DZ118" s="192" t="s">
        <v>2</v>
      </c>
      <c r="EA118" s="192" t="s">
        <v>2</v>
      </c>
      <c r="EB118" s="192" t="s">
        <v>2</v>
      </c>
      <c r="EC118" s="192" t="s">
        <v>2</v>
      </c>
      <c r="ED118" s="192" t="s">
        <v>2</v>
      </c>
      <c r="EE118" s="192" t="s">
        <v>2</v>
      </c>
    </row>
    <row r="119" spans="1:135" ht="15" customHeight="1" x14ac:dyDescent="0.25">
      <c r="A119" s="164">
        <v>19945</v>
      </c>
      <c r="B119" s="24" t="s">
        <v>50</v>
      </c>
      <c r="C119" s="86" t="s">
        <v>2</v>
      </c>
      <c r="D119" s="138" t="s">
        <v>78</v>
      </c>
      <c r="E119" s="38" t="s">
        <v>20</v>
      </c>
      <c r="F119" s="38" t="s">
        <v>367</v>
      </c>
      <c r="G119" s="74">
        <v>41416.694444444445</v>
      </c>
      <c r="H119" s="88" t="s">
        <v>2</v>
      </c>
      <c r="I119" s="88" t="s">
        <v>779</v>
      </c>
      <c r="J119" s="87">
        <v>41277.888888888891</v>
      </c>
      <c r="K119" s="143">
        <f>+COUNTIF($Y119,"&gt;=18")+COUNTIF($AG119,"&gt;=31")+COUNTIF($AP119,"&lt;=15")+COUNTIF($AR119,"&gt;=19")+COUNTIF($BG119,"&gt;=11")+COUNTIF($BI119,"&lt;=21")+COUNTIF($BK119,"&gt;=17")+COUNTIF($BR119,"&gt;=24")+COUNTIF($CA119,"&lt;=11")</f>
        <v>5</v>
      </c>
      <c r="L119" s="140">
        <f>65-(+CH119+CI119+CJ119+CK119+CL119+CM119)</f>
        <v>9</v>
      </c>
      <c r="M119" s="68">
        <v>13</v>
      </c>
      <c r="N119" s="100">
        <v>24</v>
      </c>
      <c r="O119" s="68">
        <v>14</v>
      </c>
      <c r="P119" s="68">
        <v>11</v>
      </c>
      <c r="Q119" s="68">
        <v>11</v>
      </c>
      <c r="R119" s="68">
        <v>14</v>
      </c>
      <c r="S119" s="68">
        <v>12</v>
      </c>
      <c r="T119" s="68">
        <v>12</v>
      </c>
      <c r="U119" s="68">
        <v>12</v>
      </c>
      <c r="V119" s="68">
        <v>13</v>
      </c>
      <c r="W119" s="68">
        <v>13</v>
      </c>
      <c r="X119" s="68">
        <v>16</v>
      </c>
      <c r="Y119" s="68">
        <v>18</v>
      </c>
      <c r="Z119" s="100">
        <v>9</v>
      </c>
      <c r="AA119" s="100">
        <v>10</v>
      </c>
      <c r="AB119" s="68">
        <v>11</v>
      </c>
      <c r="AC119" s="68">
        <v>11</v>
      </c>
      <c r="AD119" s="68">
        <v>25</v>
      </c>
      <c r="AE119" s="68">
        <v>14</v>
      </c>
      <c r="AF119" s="68">
        <v>19</v>
      </c>
      <c r="AG119" s="68">
        <v>28</v>
      </c>
      <c r="AH119" s="68">
        <v>15</v>
      </c>
      <c r="AI119" s="68">
        <v>15</v>
      </c>
      <c r="AJ119" s="100">
        <v>16</v>
      </c>
      <c r="AK119" s="100">
        <v>17</v>
      </c>
      <c r="AL119" s="68">
        <v>10</v>
      </c>
      <c r="AM119" s="68">
        <v>11</v>
      </c>
      <c r="AN119" s="68">
        <v>19</v>
      </c>
      <c r="AO119" s="68">
        <v>22</v>
      </c>
      <c r="AP119" s="68">
        <v>15</v>
      </c>
      <c r="AQ119" s="68">
        <v>15</v>
      </c>
      <c r="AR119" s="68">
        <v>19</v>
      </c>
      <c r="AS119" s="68">
        <v>17</v>
      </c>
      <c r="AT119" s="100">
        <v>37</v>
      </c>
      <c r="AU119" s="68">
        <v>38</v>
      </c>
      <c r="AV119" s="68">
        <v>13</v>
      </c>
      <c r="AW119" s="68">
        <v>12</v>
      </c>
      <c r="AX119" s="68">
        <v>11</v>
      </c>
      <c r="AY119" s="68">
        <v>9</v>
      </c>
      <c r="AZ119" s="68">
        <v>15</v>
      </c>
      <c r="BA119" s="68">
        <v>16</v>
      </c>
      <c r="BB119" s="68">
        <v>8</v>
      </c>
      <c r="BC119" s="68">
        <v>10</v>
      </c>
      <c r="BD119" s="68">
        <v>10</v>
      </c>
      <c r="BE119" s="68">
        <v>8</v>
      </c>
      <c r="BF119" s="68">
        <v>10</v>
      </c>
      <c r="BG119" s="68">
        <v>10</v>
      </c>
      <c r="BH119" s="68">
        <v>12</v>
      </c>
      <c r="BI119" s="68">
        <v>21</v>
      </c>
      <c r="BJ119" s="68">
        <v>23</v>
      </c>
      <c r="BK119" s="68">
        <v>16</v>
      </c>
      <c r="BL119" s="68">
        <v>10</v>
      </c>
      <c r="BM119" s="68">
        <v>12</v>
      </c>
      <c r="BN119" s="68">
        <v>12</v>
      </c>
      <c r="BO119" s="68">
        <v>16</v>
      </c>
      <c r="BP119" s="68">
        <v>8</v>
      </c>
      <c r="BQ119" s="68">
        <v>12</v>
      </c>
      <c r="BR119" s="68">
        <v>23</v>
      </c>
      <c r="BS119" s="68">
        <v>20</v>
      </c>
      <c r="BT119" s="68">
        <v>13</v>
      </c>
      <c r="BU119" s="68">
        <v>12</v>
      </c>
      <c r="BV119" s="68">
        <v>11</v>
      </c>
      <c r="BW119" s="68">
        <v>13</v>
      </c>
      <c r="BX119" s="68">
        <v>11</v>
      </c>
      <c r="BY119" s="68">
        <v>11</v>
      </c>
      <c r="BZ119" s="68">
        <v>12</v>
      </c>
      <c r="CA119" s="68">
        <v>11</v>
      </c>
      <c r="CB119" s="149">
        <f>(2.71828^(-8.3291+4.4859*K119-2.1583*L119))/(1+(2.71828^(-8.3291+4.4859*K119-2.1583*L119)))</f>
        <v>4.8481583519613654E-3</v>
      </c>
      <c r="CC119" s="107" t="s">
        <v>781</v>
      </c>
      <c r="CD119" s="86" t="s">
        <v>53</v>
      </c>
      <c r="CE119" s="3" t="s">
        <v>2</v>
      </c>
      <c r="CF119" s="86" t="s">
        <v>50</v>
      </c>
      <c r="CG119" s="86"/>
      <c r="CH119" s="59">
        <f>COUNTIF($M119,"=13")+COUNTIF($N119,"=24")+COUNTIF($O119,"=14")+COUNTIF($P119,"=11")+COUNTIF($Q119,"=11")+COUNTIF($R119,"=14")+COUNTIF($S119,"=12")+COUNTIF($T119,"=12")+COUNTIF($U119,"=12")+COUNTIF($V119,"=13")+COUNTIF($W119,"=13")+COUNTIF($X119,"=16")</f>
        <v>12</v>
      </c>
      <c r="CI119" s="59">
        <f>COUNTIF($Y119,"=18")+COUNTIF($Z119,"=9")+COUNTIF($AA119,"=10")+COUNTIF($AB119,"=11")+COUNTIF($AC119,"=11")+COUNTIF($AD119,"=25")+COUNTIF($AE119,"=15")+COUNTIF($AF119,"=19")+COUNTIF($AG119,"=31")+COUNTIF($AH119,"=15")+COUNTIF($AI119,"=15")+COUNTIF($AJ119,"=17")+COUNTIF($AK119,"=17")</f>
        <v>10</v>
      </c>
      <c r="CJ119" s="59">
        <f>COUNTIF($AL119,"=11")+COUNTIF($AM119,"=11")+COUNTIF($AN119,"=19")+COUNTIF($AO119,"=23")+COUNTIF($AP119,"=15")+COUNTIF($AQ119,"=15")+COUNTIF($AR119,"=19")+COUNTIF($AS119,"=17")+COUNTIF($AV119,"=12")+COUNTIF($AW119,"=12")</f>
        <v>7</v>
      </c>
      <c r="CK119" s="59">
        <f>COUNTIF($AX119,"=11")+COUNTIF($AY119,"=9")+COUNTIF($AZ119,"=15")+COUNTIF($BA119,"=16")+COUNTIF($BB119,"=8")+COUNTIF($BC119,"=10")+COUNTIF($BD119,"=10")+COUNTIF($BE119,"=8")+COUNTIF($BF119,"=10")+COUNTIF($BG119,"=11")</f>
        <v>9</v>
      </c>
      <c r="CL119" s="59">
        <f>COUNTIF($BH119,"=12")+COUNTIF($BI119,"=21")+COUNTIF($BJ119,"=23")+COUNTIF($BK119,"=16")+COUNTIF($BL119,"=10")+COUNTIF($BM119,"=12")+COUNTIF($BN119,"=12")+COUNTIF($BO119,"=15")+COUNTIF($BP119,"=8")+COUNTIF($BQ119,"=12")+COUNTIF($BR119,"=24")+COUNTIF($BS119,"=20")+COUNTIF($BT119,"=13")</f>
        <v>11</v>
      </c>
      <c r="CM119" s="59">
        <f>COUNTIF($BU119,"=12")+COUNTIF($BV119,"=11")+COUNTIF($BW119,"=13")+COUNTIF($BX119,"=11")+COUNTIF($BY119,"=11")+COUNTIF($BZ119,"=12")+COUNTIF($CA119,"=11")</f>
        <v>7</v>
      </c>
      <c r="CN119" s="86"/>
      <c r="CO119" s="86"/>
      <c r="CP119" s="86"/>
      <c r="CQ119" s="86"/>
      <c r="CR119" s="86"/>
      <c r="CS119" s="86"/>
      <c r="CT119" s="86"/>
      <c r="CU119" s="86"/>
      <c r="CV119" s="86"/>
      <c r="CW119" s="86"/>
      <c r="CX119" s="86"/>
      <c r="CY119" s="86"/>
      <c r="CZ119" s="86"/>
      <c r="DA119" s="86"/>
      <c r="DB119" s="86"/>
      <c r="DC119" s="86"/>
      <c r="DD119" s="86"/>
      <c r="DE119" s="86"/>
      <c r="DF119" s="86"/>
      <c r="DG119" s="86"/>
      <c r="DH119" s="86"/>
      <c r="DI119" s="86"/>
      <c r="DJ119" s="86"/>
      <c r="DK119" s="86"/>
      <c r="DL119" s="86"/>
      <c r="DM119" s="86"/>
      <c r="DN119" s="86"/>
      <c r="DO119" s="86"/>
      <c r="DP119" s="86"/>
      <c r="DQ119" s="86"/>
      <c r="DR119" s="86"/>
      <c r="DS119" s="86"/>
      <c r="DT119" s="86"/>
      <c r="DU119" s="86"/>
      <c r="DV119" s="86"/>
      <c r="DW119" s="86"/>
      <c r="DX119" s="86"/>
      <c r="DY119" s="86"/>
      <c r="DZ119" s="86"/>
      <c r="EA119" s="86"/>
      <c r="EB119" s="86"/>
      <c r="EC119" s="86"/>
      <c r="ED119" s="86"/>
      <c r="EE119" s="86"/>
    </row>
    <row r="120" spans="1:135" ht="15" customHeight="1" x14ac:dyDescent="0.25">
      <c r="A120" s="173">
        <v>63818</v>
      </c>
      <c r="B120" s="38" t="s">
        <v>367</v>
      </c>
      <c r="C120" s="86" t="s">
        <v>2</v>
      </c>
      <c r="D120" s="138" t="s">
        <v>78</v>
      </c>
      <c r="E120" s="38" t="s">
        <v>314</v>
      </c>
      <c r="F120" s="3" t="s">
        <v>367</v>
      </c>
      <c r="G120" s="7">
        <v>41416.694444444445</v>
      </c>
      <c r="H120" s="88" t="s">
        <v>2</v>
      </c>
      <c r="I120" s="88" t="s">
        <v>779</v>
      </c>
      <c r="J120" s="87">
        <v>41277.888888888891</v>
      </c>
      <c r="K120" s="143">
        <f>+COUNTIF($Y120,"&gt;=18")+COUNTIF($AG120,"&gt;=31")+COUNTIF($AP120,"&lt;=15")+COUNTIF($AR120,"&gt;=19")+COUNTIF($BG120,"&gt;=11")+COUNTIF($BI120,"&lt;=21")+COUNTIF($BK120,"&gt;=17")+COUNTIF($BR120,"&gt;=24")+COUNTIF($CA120,"&lt;=11")</f>
        <v>5</v>
      </c>
      <c r="L120" s="140">
        <f>65-(+CH120+CI120+CJ120+CK120+CL120+CM120)</f>
        <v>9</v>
      </c>
      <c r="M120" s="100">
        <v>13</v>
      </c>
      <c r="N120" s="100">
        <v>24</v>
      </c>
      <c r="O120" s="100">
        <v>14</v>
      </c>
      <c r="P120" s="100">
        <v>11</v>
      </c>
      <c r="Q120" s="100">
        <v>11</v>
      </c>
      <c r="R120" s="100">
        <v>14</v>
      </c>
      <c r="S120" s="100">
        <v>12</v>
      </c>
      <c r="T120" s="100">
        <v>12</v>
      </c>
      <c r="U120" s="100">
        <v>12</v>
      </c>
      <c r="V120" s="100">
        <v>13</v>
      </c>
      <c r="W120" s="100">
        <v>13</v>
      </c>
      <c r="X120" s="100">
        <v>16</v>
      </c>
      <c r="Y120" s="100">
        <v>18</v>
      </c>
      <c r="Z120" s="100">
        <v>9</v>
      </c>
      <c r="AA120" s="100">
        <v>10</v>
      </c>
      <c r="AB120" s="100">
        <v>11</v>
      </c>
      <c r="AC120" s="100">
        <v>11</v>
      </c>
      <c r="AD120" s="100">
        <v>25</v>
      </c>
      <c r="AE120" s="100">
        <v>14</v>
      </c>
      <c r="AF120" s="100">
        <v>19</v>
      </c>
      <c r="AG120" s="100">
        <v>28</v>
      </c>
      <c r="AH120" s="100">
        <v>15</v>
      </c>
      <c r="AI120" s="100">
        <v>15</v>
      </c>
      <c r="AJ120" s="100">
        <v>16</v>
      </c>
      <c r="AK120" s="100">
        <v>17</v>
      </c>
      <c r="AL120" s="100">
        <v>10</v>
      </c>
      <c r="AM120" s="68">
        <v>11</v>
      </c>
      <c r="AN120" s="100">
        <v>19</v>
      </c>
      <c r="AO120" s="100">
        <v>22</v>
      </c>
      <c r="AP120" s="100">
        <v>15</v>
      </c>
      <c r="AQ120" s="100">
        <v>15</v>
      </c>
      <c r="AR120" s="100">
        <v>19</v>
      </c>
      <c r="AS120" s="100">
        <v>17</v>
      </c>
      <c r="AT120" s="100">
        <v>37</v>
      </c>
      <c r="AU120" s="100">
        <v>38</v>
      </c>
      <c r="AV120" s="68">
        <v>13</v>
      </c>
      <c r="AW120" s="100">
        <v>12</v>
      </c>
      <c r="AX120" s="100">
        <v>11</v>
      </c>
      <c r="AY120" s="100">
        <v>9</v>
      </c>
      <c r="AZ120" s="100">
        <v>15</v>
      </c>
      <c r="BA120" s="100">
        <v>16</v>
      </c>
      <c r="BB120" s="100">
        <v>8</v>
      </c>
      <c r="BC120" s="100">
        <v>10</v>
      </c>
      <c r="BD120" s="100">
        <v>10</v>
      </c>
      <c r="BE120" s="100">
        <v>8</v>
      </c>
      <c r="BF120" s="100">
        <v>10</v>
      </c>
      <c r="BG120" s="100">
        <v>10</v>
      </c>
      <c r="BH120" s="100">
        <v>12</v>
      </c>
      <c r="BI120" s="100">
        <v>21</v>
      </c>
      <c r="BJ120" s="100">
        <v>23</v>
      </c>
      <c r="BK120" s="100">
        <v>16</v>
      </c>
      <c r="BL120" s="100">
        <v>10</v>
      </c>
      <c r="BM120" s="100">
        <v>12</v>
      </c>
      <c r="BN120" s="100">
        <v>12</v>
      </c>
      <c r="BO120" s="100">
        <v>16</v>
      </c>
      <c r="BP120" s="100">
        <v>8</v>
      </c>
      <c r="BQ120" s="100">
        <v>12</v>
      </c>
      <c r="BR120" s="100">
        <v>23</v>
      </c>
      <c r="BS120" s="100">
        <v>20</v>
      </c>
      <c r="BT120" s="100">
        <v>13</v>
      </c>
      <c r="BU120" s="100">
        <v>12</v>
      </c>
      <c r="BV120" s="100">
        <v>11</v>
      </c>
      <c r="BW120" s="100">
        <v>13</v>
      </c>
      <c r="BX120" s="100">
        <v>11</v>
      </c>
      <c r="BY120" s="100">
        <v>11</v>
      </c>
      <c r="BZ120" s="100">
        <v>12</v>
      </c>
      <c r="CA120" s="100">
        <v>11</v>
      </c>
      <c r="CB120" s="149">
        <f>(2.71828^(-8.3291+4.4859*K120-2.1583*L120))/(1+(2.71828^(-8.3291+4.4859*K120-2.1583*L120)))</f>
        <v>4.8481583519613654E-3</v>
      </c>
      <c r="CC120" s="107" t="s">
        <v>781</v>
      </c>
      <c r="CD120" s="86" t="s">
        <v>53</v>
      </c>
      <c r="CE120" s="3" t="s">
        <v>2</v>
      </c>
      <c r="CF120" s="86" t="s">
        <v>50</v>
      </c>
      <c r="CG120" s="86"/>
      <c r="CH120" s="59">
        <f>COUNTIF($M120,"=13")+COUNTIF($N120,"=24")+COUNTIF($O120,"=14")+COUNTIF($P120,"=11")+COUNTIF($Q120,"=11")+COUNTIF($R120,"=14")+COUNTIF($S120,"=12")+COUNTIF($T120,"=12")+COUNTIF($U120,"=12")+COUNTIF($V120,"=13")+COUNTIF($W120,"=13")+COUNTIF($X120,"=16")</f>
        <v>12</v>
      </c>
      <c r="CI120" s="59">
        <f>COUNTIF($Y120,"=18")+COUNTIF($Z120,"=9")+COUNTIF($AA120,"=10")+COUNTIF($AB120,"=11")+COUNTIF($AC120,"=11")+COUNTIF($AD120,"=25")+COUNTIF($AE120,"=15")+COUNTIF($AF120,"=19")+COUNTIF($AG120,"=31")+COUNTIF($AH120,"=15")+COUNTIF($AI120,"=15")+COUNTIF($AJ120,"=17")+COUNTIF($AK120,"=17")</f>
        <v>10</v>
      </c>
      <c r="CJ120" s="59">
        <f>COUNTIF($AL120,"=11")+COUNTIF($AM120,"=11")+COUNTIF($AN120,"=19")+COUNTIF($AO120,"=23")+COUNTIF($AP120,"=15")+COUNTIF($AQ120,"=15")+COUNTIF($AR120,"=19")+COUNTIF($AS120,"=17")+COUNTIF($AV120,"=12")+COUNTIF($AW120,"=12")</f>
        <v>7</v>
      </c>
      <c r="CK120" s="59">
        <f>COUNTIF($AX120,"=11")+COUNTIF($AY120,"=9")+COUNTIF($AZ120,"=15")+COUNTIF($BA120,"=16")+COUNTIF($BB120,"=8")+COUNTIF($BC120,"=10")+COUNTIF($BD120,"=10")+COUNTIF($BE120,"=8")+COUNTIF($BF120,"=10")+COUNTIF($BG120,"=11")</f>
        <v>9</v>
      </c>
      <c r="CL120" s="59">
        <f>COUNTIF($BH120,"=12")+COUNTIF($BI120,"=21")+COUNTIF($BJ120,"=23")+COUNTIF($BK120,"=16")+COUNTIF($BL120,"=10")+COUNTIF($BM120,"=12")+COUNTIF($BN120,"=12")+COUNTIF($BO120,"=15")+COUNTIF($BP120,"=8")+COUNTIF($BQ120,"=12")+COUNTIF($BR120,"=24")+COUNTIF($BS120,"=20")+COUNTIF($BT120,"=13")</f>
        <v>11</v>
      </c>
      <c r="CM120" s="59">
        <f>COUNTIF($BU120,"=12")+COUNTIF($BV120,"=11")+COUNTIF($BW120,"=13")+COUNTIF($BX120,"=11")+COUNTIF($BY120,"=11")+COUNTIF($BZ120,"=12")+COUNTIF($CA120,"=11")</f>
        <v>7</v>
      </c>
      <c r="CN120" s="86"/>
      <c r="CO120" s="86"/>
      <c r="CP120" s="86"/>
      <c r="CQ120" s="86"/>
      <c r="CR120" s="86"/>
      <c r="CS120" s="86"/>
      <c r="CT120" s="86"/>
      <c r="CU120" s="86"/>
      <c r="CV120" s="86"/>
      <c r="CW120" s="86"/>
      <c r="CX120" s="86"/>
      <c r="CY120" s="86"/>
      <c r="CZ120" s="86"/>
      <c r="DA120" s="86"/>
      <c r="DB120" s="86"/>
      <c r="DC120" s="86"/>
      <c r="DD120" s="86"/>
      <c r="DE120" s="86"/>
      <c r="DF120" s="86"/>
      <c r="DG120" s="86"/>
      <c r="DH120" s="86"/>
      <c r="DI120" s="86"/>
      <c r="DJ120" s="86"/>
      <c r="DK120" s="86"/>
      <c r="DL120" s="86"/>
      <c r="DM120" s="86"/>
      <c r="DN120" s="86"/>
      <c r="DO120" s="86"/>
      <c r="DP120" s="86"/>
      <c r="DQ120" s="86"/>
      <c r="DR120" s="86"/>
      <c r="DS120" s="86"/>
      <c r="DT120" s="86"/>
      <c r="DU120" s="86"/>
      <c r="DV120" s="86"/>
      <c r="DW120" s="86"/>
      <c r="DX120" s="86"/>
      <c r="DY120" s="86"/>
      <c r="DZ120" s="86"/>
      <c r="EA120" s="86"/>
      <c r="EB120" s="86"/>
      <c r="EC120" s="86"/>
      <c r="ED120" s="86"/>
      <c r="EE120" s="86"/>
    </row>
    <row r="121" spans="1:135" ht="15" customHeight="1" x14ac:dyDescent="0.25">
      <c r="A121" s="173">
        <v>65842</v>
      </c>
      <c r="B121" s="3" t="s">
        <v>367</v>
      </c>
      <c r="C121" s="86" t="s">
        <v>2</v>
      </c>
      <c r="D121" s="138" t="s">
        <v>78</v>
      </c>
      <c r="E121" s="3" t="s">
        <v>20</v>
      </c>
      <c r="F121" s="3" t="s">
        <v>367</v>
      </c>
      <c r="G121" s="7">
        <v>41416.694444444445</v>
      </c>
      <c r="H121" s="88" t="s">
        <v>2</v>
      </c>
      <c r="I121" s="88" t="s">
        <v>779</v>
      </c>
      <c r="J121" s="87">
        <v>41277.888888888891</v>
      </c>
      <c r="K121" s="143">
        <f>+COUNTIF($Y121,"&gt;=18")+COUNTIF($AG121,"&gt;=31")+COUNTIF($AP121,"&lt;=15")+COUNTIF($AR121,"&gt;=19")+COUNTIF($BG121,"&gt;=11")+COUNTIF($BI121,"&lt;=21")+COUNTIF($BK121,"&gt;=17")+COUNTIF($BR121,"&gt;=24")+COUNTIF($CA121,"&lt;=11")</f>
        <v>5</v>
      </c>
      <c r="L121" s="140">
        <f>65-(+CH121+CI121+CJ121+CK121+CL121+CM121)</f>
        <v>9</v>
      </c>
      <c r="M121" s="68">
        <v>13</v>
      </c>
      <c r="N121" s="68">
        <v>24</v>
      </c>
      <c r="O121" s="68">
        <v>14</v>
      </c>
      <c r="P121" s="68">
        <v>11</v>
      </c>
      <c r="Q121" s="68">
        <v>11</v>
      </c>
      <c r="R121" s="68">
        <v>14</v>
      </c>
      <c r="S121" s="68">
        <v>12</v>
      </c>
      <c r="T121" s="68">
        <v>12</v>
      </c>
      <c r="U121" s="68">
        <v>12</v>
      </c>
      <c r="V121" s="68">
        <v>13</v>
      </c>
      <c r="W121" s="68">
        <v>13</v>
      </c>
      <c r="X121" s="68">
        <v>16</v>
      </c>
      <c r="Y121" s="68">
        <v>18</v>
      </c>
      <c r="Z121" s="68">
        <v>9</v>
      </c>
      <c r="AA121" s="68">
        <v>10</v>
      </c>
      <c r="AB121" s="68">
        <v>11</v>
      </c>
      <c r="AC121" s="68">
        <v>11</v>
      </c>
      <c r="AD121" s="68">
        <v>25</v>
      </c>
      <c r="AE121" s="68">
        <v>14</v>
      </c>
      <c r="AF121" s="68">
        <v>19</v>
      </c>
      <c r="AG121" s="68">
        <v>28</v>
      </c>
      <c r="AH121" s="100">
        <v>15</v>
      </c>
      <c r="AI121" s="100">
        <v>15</v>
      </c>
      <c r="AJ121" s="100">
        <v>16</v>
      </c>
      <c r="AK121" s="100">
        <v>17</v>
      </c>
      <c r="AL121" s="68">
        <v>10</v>
      </c>
      <c r="AM121" s="68">
        <v>11</v>
      </c>
      <c r="AN121" s="68">
        <v>19</v>
      </c>
      <c r="AO121" s="68">
        <v>22</v>
      </c>
      <c r="AP121" s="68">
        <v>15</v>
      </c>
      <c r="AQ121" s="68">
        <v>15</v>
      </c>
      <c r="AR121" s="68">
        <v>19</v>
      </c>
      <c r="AS121" s="68">
        <v>17</v>
      </c>
      <c r="AT121" s="100">
        <v>37</v>
      </c>
      <c r="AU121" s="68">
        <v>38</v>
      </c>
      <c r="AV121" s="68">
        <v>13</v>
      </c>
      <c r="AW121" s="68">
        <v>12</v>
      </c>
      <c r="AX121" s="68">
        <v>11</v>
      </c>
      <c r="AY121" s="68">
        <v>9</v>
      </c>
      <c r="AZ121" s="68">
        <v>15</v>
      </c>
      <c r="BA121" s="68">
        <v>16</v>
      </c>
      <c r="BB121" s="68">
        <v>8</v>
      </c>
      <c r="BC121" s="68">
        <v>10</v>
      </c>
      <c r="BD121" s="68">
        <v>10</v>
      </c>
      <c r="BE121" s="68">
        <v>8</v>
      </c>
      <c r="BF121" s="68">
        <v>10</v>
      </c>
      <c r="BG121" s="68">
        <v>10</v>
      </c>
      <c r="BH121" s="68">
        <v>12</v>
      </c>
      <c r="BI121" s="68">
        <v>21</v>
      </c>
      <c r="BJ121" s="68">
        <v>23</v>
      </c>
      <c r="BK121" s="68">
        <v>16</v>
      </c>
      <c r="BL121" s="68">
        <v>10</v>
      </c>
      <c r="BM121" s="68">
        <v>12</v>
      </c>
      <c r="BN121" s="68">
        <v>12</v>
      </c>
      <c r="BO121" s="68">
        <v>16</v>
      </c>
      <c r="BP121" s="68">
        <v>8</v>
      </c>
      <c r="BQ121" s="68">
        <v>12</v>
      </c>
      <c r="BR121" s="68">
        <v>23</v>
      </c>
      <c r="BS121" s="68">
        <v>20</v>
      </c>
      <c r="BT121" s="68">
        <v>13</v>
      </c>
      <c r="BU121" s="68">
        <v>12</v>
      </c>
      <c r="BV121" s="68">
        <v>11</v>
      </c>
      <c r="BW121" s="68">
        <v>13</v>
      </c>
      <c r="BX121" s="68">
        <v>11</v>
      </c>
      <c r="BY121" s="68">
        <v>11</v>
      </c>
      <c r="BZ121" s="68">
        <v>12</v>
      </c>
      <c r="CA121" s="68">
        <v>11</v>
      </c>
      <c r="CB121" s="149">
        <f>(2.71828^(-8.3291+4.4859*K121-2.1583*L121))/(1+(2.71828^(-8.3291+4.4859*K121-2.1583*L121)))</f>
        <v>4.8481583519613654E-3</v>
      </c>
      <c r="CC121" s="107" t="s">
        <v>781</v>
      </c>
      <c r="CD121" s="86" t="s">
        <v>58</v>
      </c>
      <c r="CE121" s="3" t="s">
        <v>2</v>
      </c>
      <c r="CF121" s="86" t="s">
        <v>50</v>
      </c>
      <c r="CG121" s="86"/>
      <c r="CH121" s="59">
        <f>COUNTIF($M121,"=13")+COUNTIF($N121,"=24")+COUNTIF($O121,"=14")+COUNTIF($P121,"=11")+COUNTIF($Q121,"=11")+COUNTIF($R121,"=14")+COUNTIF($S121,"=12")+COUNTIF($T121,"=12")+COUNTIF($U121,"=12")+COUNTIF($V121,"=13")+COUNTIF($W121,"=13")+COUNTIF($X121,"=16")</f>
        <v>12</v>
      </c>
      <c r="CI121" s="59">
        <f>COUNTIF($Y121,"=18")+COUNTIF($Z121,"=9")+COUNTIF($AA121,"=10")+COUNTIF($AB121,"=11")+COUNTIF($AC121,"=11")+COUNTIF($AD121,"=25")+COUNTIF($AE121,"=15")+COUNTIF($AF121,"=19")+COUNTIF($AG121,"=31")+COUNTIF($AH121,"=15")+COUNTIF($AI121,"=15")+COUNTIF($AJ121,"=17")+COUNTIF($AK121,"=17")</f>
        <v>10</v>
      </c>
      <c r="CJ121" s="59">
        <f>COUNTIF($AL121,"=11")+COUNTIF($AM121,"=11")+COUNTIF($AN121,"=19")+COUNTIF($AO121,"=23")+COUNTIF($AP121,"=15")+COUNTIF($AQ121,"=15")+COUNTIF($AR121,"=19")+COUNTIF($AS121,"=17")+COUNTIF($AV121,"=12")+COUNTIF($AW121,"=12")</f>
        <v>7</v>
      </c>
      <c r="CK121" s="59">
        <f>COUNTIF($AX121,"=11")+COUNTIF($AY121,"=9")+COUNTIF($AZ121,"=15")+COUNTIF($BA121,"=16")+COUNTIF($BB121,"=8")+COUNTIF($BC121,"=10")+COUNTIF($BD121,"=10")+COUNTIF($BE121,"=8")+COUNTIF($BF121,"=10")+COUNTIF($BG121,"=11")</f>
        <v>9</v>
      </c>
      <c r="CL121" s="59">
        <f>COUNTIF($BH121,"=12")+COUNTIF($BI121,"=21")+COUNTIF($BJ121,"=23")+COUNTIF($BK121,"=16")+COUNTIF($BL121,"=10")+COUNTIF($BM121,"=12")+COUNTIF($BN121,"=12")+COUNTIF($BO121,"=15")+COUNTIF($BP121,"=8")+COUNTIF($BQ121,"=12")+COUNTIF($BR121,"=24")+COUNTIF($BS121,"=20")+COUNTIF($BT121,"=13")</f>
        <v>11</v>
      </c>
      <c r="CM121" s="59">
        <f>COUNTIF($BU121,"=12")+COUNTIF($BV121,"=11")+COUNTIF($BW121,"=13")+COUNTIF($BX121,"=11")+COUNTIF($BY121,"=11")+COUNTIF($BZ121,"=12")+COUNTIF($CA121,"=11")</f>
        <v>7</v>
      </c>
      <c r="CN121" s="86"/>
      <c r="CO121" s="86"/>
      <c r="CP121" s="86"/>
      <c r="CQ121" s="86"/>
      <c r="CR121" s="86"/>
      <c r="CS121" s="86"/>
      <c r="CT121" s="86"/>
      <c r="CU121" s="86"/>
      <c r="CV121" s="86"/>
      <c r="CW121" s="86"/>
      <c r="CX121" s="86"/>
      <c r="CY121" s="86"/>
      <c r="CZ121" s="86"/>
      <c r="DA121" s="86"/>
      <c r="DB121" s="86"/>
      <c r="DC121" s="86"/>
      <c r="DD121" s="86"/>
      <c r="DE121" s="86"/>
      <c r="DF121" s="86"/>
      <c r="DG121" s="86"/>
      <c r="DH121" s="86"/>
      <c r="DI121" s="86"/>
      <c r="DJ121" s="86"/>
      <c r="DK121" s="86"/>
      <c r="DL121" s="86"/>
      <c r="DM121" s="86"/>
      <c r="DN121" s="86"/>
      <c r="DO121" s="86"/>
      <c r="DP121" s="86"/>
      <c r="DQ121" s="86"/>
      <c r="DR121" s="86"/>
      <c r="DS121" s="86"/>
      <c r="DT121" s="86"/>
      <c r="DU121" s="86"/>
      <c r="DV121" s="86"/>
      <c r="DW121" s="86"/>
      <c r="DX121" s="86"/>
      <c r="DY121" s="86"/>
      <c r="DZ121" s="86"/>
      <c r="EA121" s="9"/>
      <c r="EB121" s="9"/>
      <c r="EC121" s="9"/>
      <c r="ED121" s="9"/>
      <c r="EE121" s="9"/>
    </row>
    <row r="122" spans="1:135" ht="15" customHeight="1" x14ac:dyDescent="0.25">
      <c r="A122" s="173">
        <v>67420</v>
      </c>
      <c r="B122" s="38" t="s">
        <v>367</v>
      </c>
      <c r="C122" s="86" t="s">
        <v>2</v>
      </c>
      <c r="D122" s="138" t="s">
        <v>78</v>
      </c>
      <c r="E122" s="38" t="s">
        <v>314</v>
      </c>
      <c r="F122" s="3" t="s">
        <v>367</v>
      </c>
      <c r="G122" s="74">
        <v>41416.694444444445</v>
      </c>
      <c r="H122" s="88" t="s">
        <v>2</v>
      </c>
      <c r="I122" s="88" t="s">
        <v>779</v>
      </c>
      <c r="J122" s="87">
        <v>41277.888888888891</v>
      </c>
      <c r="K122" s="143">
        <f>+COUNTIF($Y122,"&gt;=18")+COUNTIF($AG122,"&gt;=31")+COUNTIF($AP122,"&lt;=15")+COUNTIF($AR122,"&gt;=19")+COUNTIF($BG122,"&gt;=11")+COUNTIF($BI122,"&lt;=21")+COUNTIF($BK122,"&gt;=17")+COUNTIF($BR122,"&gt;=24")+COUNTIF($CA122,"&lt;=11")</f>
        <v>5</v>
      </c>
      <c r="L122" s="140">
        <f>65-(+CH122+CI122+CJ122+CK122+CL122+CM122)</f>
        <v>9</v>
      </c>
      <c r="M122" s="100">
        <v>13</v>
      </c>
      <c r="N122" s="100">
        <v>24</v>
      </c>
      <c r="O122" s="100">
        <v>14</v>
      </c>
      <c r="P122" s="100">
        <v>11</v>
      </c>
      <c r="Q122" s="100">
        <v>11</v>
      </c>
      <c r="R122" s="100">
        <v>14</v>
      </c>
      <c r="S122" s="100">
        <v>12</v>
      </c>
      <c r="T122" s="100">
        <v>12</v>
      </c>
      <c r="U122" s="100">
        <v>12</v>
      </c>
      <c r="V122" s="100">
        <v>13</v>
      </c>
      <c r="W122" s="100">
        <v>13</v>
      </c>
      <c r="X122" s="100">
        <v>16</v>
      </c>
      <c r="Y122" s="100">
        <v>18</v>
      </c>
      <c r="Z122" s="100">
        <v>9</v>
      </c>
      <c r="AA122" s="100">
        <v>10</v>
      </c>
      <c r="AB122" s="100">
        <v>11</v>
      </c>
      <c r="AC122" s="100">
        <v>11</v>
      </c>
      <c r="AD122" s="100">
        <v>25</v>
      </c>
      <c r="AE122" s="100">
        <v>14</v>
      </c>
      <c r="AF122" s="100">
        <v>19</v>
      </c>
      <c r="AG122" s="100">
        <v>28</v>
      </c>
      <c r="AH122" s="100">
        <v>15</v>
      </c>
      <c r="AI122" s="100">
        <v>15</v>
      </c>
      <c r="AJ122" s="100">
        <v>16</v>
      </c>
      <c r="AK122" s="100">
        <v>17</v>
      </c>
      <c r="AL122" s="100">
        <v>10</v>
      </c>
      <c r="AM122" s="100">
        <v>11</v>
      </c>
      <c r="AN122" s="100">
        <v>19</v>
      </c>
      <c r="AO122" s="100">
        <v>22</v>
      </c>
      <c r="AP122" s="100">
        <v>15</v>
      </c>
      <c r="AQ122" s="100">
        <v>15</v>
      </c>
      <c r="AR122" s="100">
        <v>19</v>
      </c>
      <c r="AS122" s="100">
        <v>17</v>
      </c>
      <c r="AT122" s="100">
        <v>37</v>
      </c>
      <c r="AU122" s="100">
        <v>38</v>
      </c>
      <c r="AV122" s="100">
        <v>13</v>
      </c>
      <c r="AW122" s="100">
        <v>12</v>
      </c>
      <c r="AX122" s="100">
        <v>11</v>
      </c>
      <c r="AY122" s="100">
        <v>9</v>
      </c>
      <c r="AZ122" s="100">
        <v>15</v>
      </c>
      <c r="BA122" s="100">
        <v>16</v>
      </c>
      <c r="BB122" s="100">
        <v>8</v>
      </c>
      <c r="BC122" s="100">
        <v>10</v>
      </c>
      <c r="BD122" s="100">
        <v>10</v>
      </c>
      <c r="BE122" s="100">
        <v>8</v>
      </c>
      <c r="BF122" s="100">
        <v>10</v>
      </c>
      <c r="BG122" s="100">
        <v>10</v>
      </c>
      <c r="BH122" s="100">
        <v>12</v>
      </c>
      <c r="BI122" s="100">
        <v>21</v>
      </c>
      <c r="BJ122" s="100">
        <v>23</v>
      </c>
      <c r="BK122" s="100">
        <v>16</v>
      </c>
      <c r="BL122" s="100">
        <v>10</v>
      </c>
      <c r="BM122" s="100">
        <v>12</v>
      </c>
      <c r="BN122" s="100">
        <v>12</v>
      </c>
      <c r="BO122" s="100">
        <v>17</v>
      </c>
      <c r="BP122" s="100">
        <v>8</v>
      </c>
      <c r="BQ122" s="100">
        <v>12</v>
      </c>
      <c r="BR122" s="100">
        <v>23</v>
      </c>
      <c r="BS122" s="100">
        <v>20</v>
      </c>
      <c r="BT122" s="100">
        <v>13</v>
      </c>
      <c r="BU122" s="100">
        <v>12</v>
      </c>
      <c r="BV122" s="100">
        <v>11</v>
      </c>
      <c r="BW122" s="100">
        <v>13</v>
      </c>
      <c r="BX122" s="100">
        <v>11</v>
      </c>
      <c r="BY122" s="100">
        <v>11</v>
      </c>
      <c r="BZ122" s="100">
        <v>12</v>
      </c>
      <c r="CA122" s="100">
        <v>11</v>
      </c>
      <c r="CB122" s="149">
        <f>(2.71828^(-8.3291+4.4859*K122-2.1583*L122))/(1+(2.71828^(-8.3291+4.4859*K122-2.1583*L122)))</f>
        <v>4.8481583519613654E-3</v>
      </c>
      <c r="CC122" s="107" t="s">
        <v>781</v>
      </c>
      <c r="CD122" s="49" t="s">
        <v>58</v>
      </c>
      <c r="CE122" s="38" t="s">
        <v>2</v>
      </c>
      <c r="CF122" s="49" t="s">
        <v>50</v>
      </c>
      <c r="CG122" s="49"/>
      <c r="CH122" s="59">
        <f>COUNTIF($M122,"=13")+COUNTIF($N122,"=24")+COUNTIF($O122,"=14")+COUNTIF($P122,"=11")+COUNTIF($Q122,"=11")+COUNTIF($R122,"=14")+COUNTIF($S122,"=12")+COUNTIF($T122,"=12")+COUNTIF($U122,"=12")+COUNTIF($V122,"=13")+COUNTIF($W122,"=13")+COUNTIF($X122,"=16")</f>
        <v>12</v>
      </c>
      <c r="CI122" s="59">
        <f>COUNTIF($Y122,"=18")+COUNTIF($Z122,"=9")+COUNTIF($AA122,"=10")+COUNTIF($AB122,"=11")+COUNTIF($AC122,"=11")+COUNTIF($AD122,"=25")+COUNTIF($AE122,"=15")+COUNTIF($AF122,"=19")+COUNTIF($AG122,"=31")+COUNTIF($AH122,"=15")+COUNTIF($AI122,"=15")+COUNTIF($AJ122,"=17")+COUNTIF($AK122,"=17")</f>
        <v>10</v>
      </c>
      <c r="CJ122" s="59">
        <f>COUNTIF($AL122,"=11")+COUNTIF($AM122,"=11")+COUNTIF($AN122,"=19")+COUNTIF($AO122,"=23")+COUNTIF($AP122,"=15")+COUNTIF($AQ122,"=15")+COUNTIF($AR122,"=19")+COUNTIF($AS122,"=17")+COUNTIF($AV122,"=12")+COUNTIF($AW122,"=12")</f>
        <v>7</v>
      </c>
      <c r="CK122" s="59">
        <f>COUNTIF($AX122,"=11")+COUNTIF($AY122,"=9")+COUNTIF($AZ122,"=15")+COUNTIF($BA122,"=16")+COUNTIF($BB122,"=8")+COUNTIF($BC122,"=10")+COUNTIF($BD122,"=10")+COUNTIF($BE122,"=8")+COUNTIF($BF122,"=10")+COUNTIF($BG122,"=11")</f>
        <v>9</v>
      </c>
      <c r="CL122" s="59">
        <f>COUNTIF($BH122,"=12")+COUNTIF($BI122,"=21")+COUNTIF($BJ122,"=23")+COUNTIF($BK122,"=16")+COUNTIF($BL122,"=10")+COUNTIF($BM122,"=12")+COUNTIF($BN122,"=12")+COUNTIF($BO122,"=15")+COUNTIF($BP122,"=8")+COUNTIF($BQ122,"=12")+COUNTIF($BR122,"=24")+COUNTIF($BS122,"=20")+COUNTIF($BT122,"=13")</f>
        <v>11</v>
      </c>
      <c r="CM122" s="59">
        <f>COUNTIF($BU122,"=12")+COUNTIF($BV122,"=11")+COUNTIF($BW122,"=13")+COUNTIF($BX122,"=11")+COUNTIF($BY122,"=11")+COUNTIF($BZ122,"=12")+COUNTIF($CA122,"=11")</f>
        <v>7</v>
      </c>
      <c r="CN122" s="86"/>
      <c r="CO122" s="86"/>
      <c r="CP122" s="86"/>
      <c r="CQ122" s="86"/>
      <c r="CR122" s="86"/>
      <c r="CS122" s="86"/>
      <c r="CT122" s="86"/>
      <c r="CU122" s="86"/>
      <c r="CV122" s="86"/>
      <c r="CW122" s="86"/>
      <c r="CX122" s="86"/>
      <c r="CY122" s="86"/>
      <c r="CZ122" s="86"/>
      <c r="DA122" s="86"/>
      <c r="DB122" s="86"/>
      <c r="DC122" s="86"/>
      <c r="DD122" s="86"/>
      <c r="DE122" s="86"/>
      <c r="DF122" s="86"/>
      <c r="DG122" s="86"/>
      <c r="DH122" s="86"/>
      <c r="DI122" s="86"/>
      <c r="DJ122" s="86"/>
      <c r="DK122" s="86"/>
      <c r="DL122" s="86"/>
      <c r="DM122" s="86"/>
      <c r="DN122" s="86"/>
      <c r="DO122" s="86"/>
      <c r="DP122" s="86"/>
      <c r="DQ122" s="86"/>
      <c r="DR122" s="86"/>
      <c r="DS122" s="86"/>
      <c r="DT122" s="86"/>
      <c r="DU122" s="86"/>
      <c r="DV122" s="86"/>
      <c r="DW122" s="86"/>
      <c r="DX122" s="86"/>
      <c r="DY122" s="86"/>
      <c r="DZ122" s="86"/>
      <c r="EA122" s="86"/>
      <c r="EB122" s="86"/>
      <c r="EC122" s="86"/>
      <c r="ED122" s="86"/>
      <c r="EE122" s="86"/>
    </row>
    <row r="123" spans="1:135" ht="15" customHeight="1" x14ac:dyDescent="0.25">
      <c r="A123" s="177">
        <v>83399</v>
      </c>
      <c r="B123" s="20" t="s">
        <v>359</v>
      </c>
      <c r="C123" s="86" t="s">
        <v>2</v>
      </c>
      <c r="D123" s="138" t="s">
        <v>78</v>
      </c>
      <c r="E123" s="20" t="s">
        <v>20</v>
      </c>
      <c r="F123" s="20" t="s">
        <v>359</v>
      </c>
      <c r="G123" s="16">
        <v>41616</v>
      </c>
      <c r="H123" s="88" t="s">
        <v>2</v>
      </c>
      <c r="I123" s="88" t="s">
        <v>779</v>
      </c>
      <c r="J123" s="87">
        <v>41277.888888888891</v>
      </c>
      <c r="K123" s="143">
        <f>+COUNTIF($Y123,"&gt;=18")+COUNTIF($AG123,"&gt;=31")+COUNTIF($AP123,"&lt;=15")+COUNTIF($AR123,"&gt;=19")+COUNTIF($BG123,"&gt;=11")+COUNTIF($BI123,"&lt;=21")+COUNTIF($BK123,"&gt;=17")+COUNTIF($BR123,"&gt;=24")+COUNTIF($CA123,"&lt;=11")</f>
        <v>5</v>
      </c>
      <c r="L123" s="140">
        <f>65-(+CH123+CI123+CJ123+CK123+CL123+CM123)</f>
        <v>9</v>
      </c>
      <c r="M123" s="117">
        <v>13</v>
      </c>
      <c r="N123" s="117">
        <v>24</v>
      </c>
      <c r="O123" s="117">
        <v>14</v>
      </c>
      <c r="P123" s="117">
        <v>11</v>
      </c>
      <c r="Q123" s="117">
        <v>11</v>
      </c>
      <c r="R123" s="117">
        <v>14</v>
      </c>
      <c r="S123" s="117">
        <v>12</v>
      </c>
      <c r="T123" s="117">
        <v>12</v>
      </c>
      <c r="U123" s="117">
        <v>12</v>
      </c>
      <c r="V123" s="117">
        <v>13</v>
      </c>
      <c r="W123" s="117">
        <v>12</v>
      </c>
      <c r="X123" s="117">
        <v>16</v>
      </c>
      <c r="Y123" s="117">
        <v>18</v>
      </c>
      <c r="Z123" s="117">
        <v>9</v>
      </c>
      <c r="AA123" s="117">
        <v>9</v>
      </c>
      <c r="AB123" s="117">
        <v>11</v>
      </c>
      <c r="AC123" s="117">
        <v>11</v>
      </c>
      <c r="AD123" s="117">
        <v>25</v>
      </c>
      <c r="AE123" s="117">
        <v>15</v>
      </c>
      <c r="AF123" s="117">
        <v>19</v>
      </c>
      <c r="AG123" s="117">
        <v>31</v>
      </c>
      <c r="AH123" s="117">
        <v>15</v>
      </c>
      <c r="AI123" s="117">
        <v>15</v>
      </c>
      <c r="AJ123" s="117">
        <v>17</v>
      </c>
      <c r="AK123" s="117">
        <v>17</v>
      </c>
      <c r="AL123" s="117">
        <v>11</v>
      </c>
      <c r="AM123" s="117">
        <v>11</v>
      </c>
      <c r="AN123" s="117">
        <v>19</v>
      </c>
      <c r="AO123" s="117">
        <v>24</v>
      </c>
      <c r="AP123" s="117">
        <v>15</v>
      </c>
      <c r="AQ123" s="117">
        <v>15</v>
      </c>
      <c r="AR123" s="117">
        <v>19</v>
      </c>
      <c r="AS123" s="117">
        <v>18</v>
      </c>
      <c r="AT123" s="117">
        <v>38</v>
      </c>
      <c r="AU123" s="117">
        <v>38</v>
      </c>
      <c r="AV123" s="117">
        <v>12</v>
      </c>
      <c r="AW123" s="117">
        <v>12</v>
      </c>
      <c r="AX123" s="117">
        <v>11</v>
      </c>
      <c r="AY123" s="117">
        <v>9</v>
      </c>
      <c r="AZ123" s="117">
        <v>15</v>
      </c>
      <c r="BA123" s="117">
        <v>16</v>
      </c>
      <c r="BB123" s="117">
        <v>8</v>
      </c>
      <c r="BC123" s="117">
        <v>10</v>
      </c>
      <c r="BD123" s="117">
        <v>10</v>
      </c>
      <c r="BE123" s="117">
        <v>8</v>
      </c>
      <c r="BF123" s="117">
        <v>11</v>
      </c>
      <c r="BG123" s="117">
        <v>11</v>
      </c>
      <c r="BH123" s="117">
        <v>12</v>
      </c>
      <c r="BI123" s="117">
        <v>23</v>
      </c>
      <c r="BJ123" s="117">
        <v>23</v>
      </c>
      <c r="BK123" s="117">
        <v>16</v>
      </c>
      <c r="BL123" s="117">
        <v>10</v>
      </c>
      <c r="BM123" s="117">
        <v>12</v>
      </c>
      <c r="BN123" s="117">
        <v>12</v>
      </c>
      <c r="BO123" s="117">
        <v>16</v>
      </c>
      <c r="BP123" s="117">
        <v>8</v>
      </c>
      <c r="BQ123" s="117">
        <v>12</v>
      </c>
      <c r="BR123" s="117">
        <v>22</v>
      </c>
      <c r="BS123" s="117">
        <v>20</v>
      </c>
      <c r="BT123" s="117">
        <v>13</v>
      </c>
      <c r="BU123" s="117">
        <v>12</v>
      </c>
      <c r="BV123" s="117">
        <v>11</v>
      </c>
      <c r="BW123" s="117">
        <v>13</v>
      </c>
      <c r="BX123" s="117">
        <v>11</v>
      </c>
      <c r="BY123" s="117">
        <v>11</v>
      </c>
      <c r="BZ123" s="117">
        <v>12</v>
      </c>
      <c r="CA123" s="117">
        <v>12</v>
      </c>
      <c r="CB123" s="149">
        <f>(2.71828^(-8.3291+4.4859*K123-2.1583*L123))/(1+(2.71828^(-8.3291+4.4859*K123-2.1583*L123)))</f>
        <v>4.8481583519613654E-3</v>
      </c>
      <c r="CC123" s="107" t="s">
        <v>781</v>
      </c>
      <c r="CD123" s="82" t="s">
        <v>53</v>
      </c>
      <c r="CE123" s="20" t="s">
        <v>693</v>
      </c>
      <c r="CF123" s="82" t="s">
        <v>50</v>
      </c>
      <c r="CG123" s="11"/>
      <c r="CH123" s="59">
        <f>COUNTIF($M123,"=13")+COUNTIF($N123,"=24")+COUNTIF($O123,"=14")+COUNTIF($P123,"=11")+COUNTIF($Q123,"=11")+COUNTIF($R123,"=14")+COUNTIF($S123,"=12")+COUNTIF($T123,"=12")+COUNTIF($U123,"=12")+COUNTIF($V123,"=13")+COUNTIF($W123,"=13")+COUNTIF($X123,"=16")</f>
        <v>11</v>
      </c>
      <c r="CI123" s="59">
        <f>COUNTIF($Y123,"=18")+COUNTIF($Z123,"=9")+COUNTIF($AA123,"=10")+COUNTIF($AB123,"=11")+COUNTIF($AC123,"=11")+COUNTIF($AD123,"=25")+COUNTIF($AE123,"=15")+COUNTIF($AF123,"=19")+COUNTIF($AG123,"=31")+COUNTIF($AH123,"=15")+COUNTIF($AI123,"=15")+COUNTIF($AJ123,"=17")+COUNTIF($AK123,"=17")</f>
        <v>12</v>
      </c>
      <c r="CJ123" s="59">
        <f>COUNTIF($AL123,"=11")+COUNTIF($AM123,"=11")+COUNTIF($AN123,"=19")+COUNTIF($AO123,"=23")+COUNTIF($AP123,"=15")+COUNTIF($AQ123,"=15")+COUNTIF($AR123,"=19")+COUNTIF($AS123,"=17")+COUNTIF($AV123,"=12")+COUNTIF($AW123,"=12")</f>
        <v>8</v>
      </c>
      <c r="CK123" s="59">
        <f>COUNTIF($AX123,"=11")+COUNTIF($AY123,"=9")+COUNTIF($AZ123,"=15")+COUNTIF($BA123,"=16")+COUNTIF($BB123,"=8")+COUNTIF($BC123,"=10")+COUNTIF($BD123,"=10")+COUNTIF($BE123,"=8")+COUNTIF($BF123,"=10")+COUNTIF($BG123,"=11")</f>
        <v>9</v>
      </c>
      <c r="CL123" s="59">
        <f>COUNTIF($BH123,"=12")+COUNTIF($BI123,"=21")+COUNTIF($BJ123,"=23")+COUNTIF($BK123,"=16")+COUNTIF($BL123,"=10")+COUNTIF($BM123,"=12")+COUNTIF($BN123,"=12")+COUNTIF($BO123,"=15")+COUNTIF($BP123,"=8")+COUNTIF($BQ123,"=12")+COUNTIF($BR123,"=24")+COUNTIF($BS123,"=20")+COUNTIF($BT123,"=13")</f>
        <v>10</v>
      </c>
      <c r="CM123" s="59">
        <f>COUNTIF($BU123,"=12")+COUNTIF($BV123,"=11")+COUNTIF($BW123,"=13")+COUNTIF($BX123,"=11")+COUNTIF($BY123,"=11")+COUNTIF($BZ123,"=12")+COUNTIF($CA123,"=11")</f>
        <v>6</v>
      </c>
      <c r="CN123" s="86"/>
      <c r="CO123" s="86"/>
      <c r="CP123" s="86"/>
      <c r="CQ123" s="86"/>
      <c r="CR123" s="86"/>
      <c r="CS123" s="86"/>
      <c r="CT123" s="86"/>
      <c r="CU123" s="86"/>
      <c r="CV123" s="86"/>
      <c r="CW123" s="86"/>
      <c r="CX123" s="86"/>
      <c r="CY123" s="86"/>
      <c r="CZ123" s="86"/>
      <c r="DA123" s="86"/>
      <c r="DB123" s="86"/>
      <c r="DC123" s="86"/>
      <c r="DD123" s="86"/>
      <c r="DE123" s="86"/>
      <c r="DF123" s="86"/>
      <c r="DG123" s="86"/>
      <c r="DH123" s="86"/>
      <c r="DI123" s="86"/>
      <c r="DJ123" s="86"/>
      <c r="DK123" s="86"/>
      <c r="DL123" s="86"/>
      <c r="DM123" s="86"/>
      <c r="DN123" s="86"/>
      <c r="DO123" s="86"/>
      <c r="DP123" s="86"/>
      <c r="DQ123" s="86"/>
      <c r="DR123" s="86"/>
      <c r="DS123" s="86"/>
      <c r="DT123" s="86"/>
      <c r="DU123" s="86"/>
      <c r="DV123" s="86"/>
      <c r="DW123" s="86"/>
      <c r="DX123" s="86"/>
      <c r="DY123" s="86"/>
      <c r="DZ123" s="86"/>
      <c r="EA123" s="85"/>
      <c r="EB123" s="85"/>
      <c r="EC123" s="85"/>
      <c r="ED123" s="85"/>
      <c r="EE123" s="85"/>
    </row>
    <row r="124" spans="1:135" ht="15" customHeight="1" x14ac:dyDescent="0.25">
      <c r="A124" s="173">
        <v>99591</v>
      </c>
      <c r="B124" s="3" t="s">
        <v>114</v>
      </c>
      <c r="C124" s="86" t="s">
        <v>2</v>
      </c>
      <c r="D124" s="138" t="s">
        <v>78</v>
      </c>
      <c r="E124" s="38" t="s">
        <v>314</v>
      </c>
      <c r="F124" s="3" t="s">
        <v>26</v>
      </c>
      <c r="G124" s="16">
        <v>41627</v>
      </c>
      <c r="H124" s="88" t="s">
        <v>2</v>
      </c>
      <c r="I124" s="88" t="s">
        <v>779</v>
      </c>
      <c r="J124" s="87">
        <v>41277.888888888891</v>
      </c>
      <c r="K124" s="143">
        <f>+COUNTIF($Y124,"&gt;=18")+COUNTIF($AG124,"&gt;=31")+COUNTIF($AP124,"&lt;=15")+COUNTIF($AR124,"&gt;=19")+COUNTIF($BG124,"&gt;=11")+COUNTIF($BI124,"&lt;=21")+COUNTIF($BK124,"&gt;=17")+COUNTIF($BR124,"&gt;=24")+COUNTIF($CA124,"&lt;=11")</f>
        <v>5</v>
      </c>
      <c r="L124" s="140">
        <f>65-(+CH124+CI124+CJ124+CK124+CL124+CM124)</f>
        <v>9</v>
      </c>
      <c r="M124" s="68">
        <v>13</v>
      </c>
      <c r="N124" s="68">
        <v>24</v>
      </c>
      <c r="O124" s="68">
        <v>14</v>
      </c>
      <c r="P124" s="68">
        <v>11</v>
      </c>
      <c r="Q124" s="68">
        <v>11</v>
      </c>
      <c r="R124" s="68">
        <v>15</v>
      </c>
      <c r="S124" s="68">
        <v>12</v>
      </c>
      <c r="T124" s="68">
        <v>12</v>
      </c>
      <c r="U124" s="68">
        <v>12</v>
      </c>
      <c r="V124" s="68">
        <v>14</v>
      </c>
      <c r="W124" s="68">
        <v>13</v>
      </c>
      <c r="X124" s="68">
        <v>16</v>
      </c>
      <c r="Y124" s="68">
        <v>18</v>
      </c>
      <c r="Z124" s="68">
        <v>9</v>
      </c>
      <c r="AA124" s="68">
        <v>10</v>
      </c>
      <c r="AB124" s="68">
        <v>11</v>
      </c>
      <c r="AC124" s="68">
        <v>11</v>
      </c>
      <c r="AD124" s="68">
        <v>24</v>
      </c>
      <c r="AE124" s="68">
        <v>15</v>
      </c>
      <c r="AF124" s="68">
        <v>18</v>
      </c>
      <c r="AG124" s="68">
        <v>32</v>
      </c>
      <c r="AH124" s="100">
        <v>15</v>
      </c>
      <c r="AI124" s="100">
        <v>15</v>
      </c>
      <c r="AJ124" s="100">
        <v>17</v>
      </c>
      <c r="AK124" s="68">
        <v>17</v>
      </c>
      <c r="AL124" s="68">
        <v>11</v>
      </c>
      <c r="AM124" s="68">
        <v>11</v>
      </c>
      <c r="AN124" s="68">
        <v>19</v>
      </c>
      <c r="AO124" s="68">
        <v>23</v>
      </c>
      <c r="AP124" s="68">
        <v>15</v>
      </c>
      <c r="AQ124" s="68">
        <v>15</v>
      </c>
      <c r="AR124" s="68">
        <v>19</v>
      </c>
      <c r="AS124" s="68">
        <v>17</v>
      </c>
      <c r="AT124" s="68">
        <v>36</v>
      </c>
      <c r="AU124" s="68">
        <v>40</v>
      </c>
      <c r="AV124" s="68">
        <v>12</v>
      </c>
      <c r="AW124" s="68">
        <v>12</v>
      </c>
      <c r="AX124" s="68">
        <v>11</v>
      </c>
      <c r="AY124" s="68">
        <v>9</v>
      </c>
      <c r="AZ124" s="68">
        <v>15</v>
      </c>
      <c r="BA124" s="68">
        <v>16</v>
      </c>
      <c r="BB124" s="68">
        <v>8</v>
      </c>
      <c r="BC124" s="68">
        <v>10</v>
      </c>
      <c r="BD124" s="68">
        <v>10</v>
      </c>
      <c r="BE124" s="68">
        <v>8</v>
      </c>
      <c r="BF124" s="68">
        <v>10</v>
      </c>
      <c r="BG124" s="68">
        <v>10</v>
      </c>
      <c r="BH124" s="68">
        <v>12</v>
      </c>
      <c r="BI124" s="68">
        <v>23</v>
      </c>
      <c r="BJ124" s="68">
        <v>23</v>
      </c>
      <c r="BK124" s="68">
        <v>16</v>
      </c>
      <c r="BL124" s="68">
        <v>10</v>
      </c>
      <c r="BM124" s="68">
        <v>12</v>
      </c>
      <c r="BN124" s="68">
        <v>12</v>
      </c>
      <c r="BO124" s="68">
        <v>15</v>
      </c>
      <c r="BP124" s="68">
        <v>8</v>
      </c>
      <c r="BQ124" s="68">
        <v>13</v>
      </c>
      <c r="BR124" s="68">
        <v>24</v>
      </c>
      <c r="BS124" s="68">
        <v>20</v>
      </c>
      <c r="BT124" s="68">
        <v>13</v>
      </c>
      <c r="BU124" s="68">
        <v>12</v>
      </c>
      <c r="BV124" s="68">
        <v>11</v>
      </c>
      <c r="BW124" s="68">
        <v>13</v>
      </c>
      <c r="BX124" s="68">
        <v>11</v>
      </c>
      <c r="BY124" s="68">
        <v>11</v>
      </c>
      <c r="BZ124" s="68">
        <v>12</v>
      </c>
      <c r="CA124" s="68">
        <v>12</v>
      </c>
      <c r="CB124" s="149">
        <f>(2.71828^(-8.3291+4.4859*K124-2.1583*L124))/(1+(2.71828^(-8.3291+4.4859*K124-2.1583*L124)))</f>
        <v>4.8481583519613654E-3</v>
      </c>
      <c r="CC124" s="107" t="s">
        <v>781</v>
      </c>
      <c r="CD124" s="86" t="s">
        <v>53</v>
      </c>
      <c r="CE124" s="3" t="s">
        <v>707</v>
      </c>
      <c r="CF124" s="86" t="s">
        <v>114</v>
      </c>
      <c r="CG124" s="86"/>
      <c r="CH124" s="59">
        <f>COUNTIF($M124,"=13")+COUNTIF($N124,"=24")+COUNTIF($O124,"=14")+COUNTIF($P124,"=11")+COUNTIF($Q124,"=11")+COUNTIF($R124,"=14")+COUNTIF($S124,"=12")+COUNTIF($T124,"=12")+COUNTIF($U124,"=12")+COUNTIF($V124,"=13")+COUNTIF($W124,"=13")+COUNTIF($X124,"=16")</f>
        <v>10</v>
      </c>
      <c r="CI124" s="59">
        <f>COUNTIF($Y124,"=18")+COUNTIF($Z124,"=9")+COUNTIF($AA124,"=10")+COUNTIF($AB124,"=11")+COUNTIF($AC124,"=11")+COUNTIF($AD124,"=25")+COUNTIF($AE124,"=15")+COUNTIF($AF124,"=19")+COUNTIF($AG124,"=31")+COUNTIF($AH124,"=15")+COUNTIF($AI124,"=15")+COUNTIF($AJ124,"=17")+COUNTIF($AK124,"=17")</f>
        <v>10</v>
      </c>
      <c r="CJ124" s="59">
        <f>COUNTIF($AL124,"=11")+COUNTIF($AM124,"=11")+COUNTIF($AN124,"=19")+COUNTIF($AO124,"=23")+COUNTIF($AP124,"=15")+COUNTIF($AQ124,"=15")+COUNTIF($AR124,"=19")+COUNTIF($AS124,"=17")+COUNTIF($AV124,"=12")+COUNTIF($AW124,"=12")</f>
        <v>10</v>
      </c>
      <c r="CK124" s="59">
        <f>COUNTIF($AX124,"=11")+COUNTIF($AY124,"=9")+COUNTIF($AZ124,"=15")+COUNTIF($BA124,"=16")+COUNTIF($BB124,"=8")+COUNTIF($BC124,"=10")+COUNTIF($BD124,"=10")+COUNTIF($BE124,"=8")+COUNTIF($BF124,"=10")+COUNTIF($BG124,"=11")</f>
        <v>9</v>
      </c>
      <c r="CL124" s="59">
        <f>COUNTIF($BH124,"=12")+COUNTIF($BI124,"=21")+COUNTIF($BJ124,"=23")+COUNTIF($BK124,"=16")+COUNTIF($BL124,"=10")+COUNTIF($BM124,"=12")+COUNTIF($BN124,"=12")+COUNTIF($BO124,"=15")+COUNTIF($BP124,"=8")+COUNTIF($BQ124,"=12")+COUNTIF($BR124,"=24")+COUNTIF($BS124,"=20")+COUNTIF($BT124,"=13")</f>
        <v>11</v>
      </c>
      <c r="CM124" s="59">
        <f>COUNTIF($BU124,"=12")+COUNTIF($BV124,"=11")+COUNTIF($BW124,"=13")+COUNTIF($BX124,"=11")+COUNTIF($BY124,"=11")+COUNTIF($BZ124,"=12")+COUNTIF($CA124,"=11")</f>
        <v>6</v>
      </c>
      <c r="CN124" s="86"/>
      <c r="CO124" s="86"/>
      <c r="CP124" s="86"/>
      <c r="CQ124" s="86"/>
      <c r="CR124" s="86"/>
      <c r="CS124" s="86"/>
      <c r="CT124" s="86"/>
      <c r="CU124" s="86"/>
      <c r="CV124" s="86"/>
      <c r="CW124" s="86"/>
      <c r="CX124" s="86"/>
      <c r="CY124" s="86"/>
      <c r="CZ124" s="86"/>
      <c r="DA124" s="86"/>
      <c r="DB124" s="86"/>
      <c r="DC124" s="86"/>
      <c r="DD124" s="86"/>
      <c r="DE124" s="86"/>
      <c r="DF124" s="86"/>
      <c r="DG124" s="86"/>
      <c r="DH124" s="86"/>
      <c r="DI124" s="86"/>
      <c r="DJ124" s="86"/>
      <c r="DK124" s="86"/>
      <c r="DL124" s="86"/>
      <c r="DM124" s="86"/>
      <c r="DN124" s="86"/>
      <c r="DO124" s="86"/>
      <c r="DP124" s="86"/>
      <c r="DQ124" s="86"/>
      <c r="DR124" s="86"/>
      <c r="DS124" s="86"/>
      <c r="DT124" s="86"/>
      <c r="DU124" s="86"/>
      <c r="DV124" s="86"/>
      <c r="DW124" s="86"/>
      <c r="DX124" s="86"/>
      <c r="DY124" s="86"/>
      <c r="DZ124" s="86"/>
      <c r="EA124" s="85"/>
      <c r="EB124" s="85"/>
      <c r="EC124" s="85"/>
      <c r="ED124" s="85"/>
      <c r="EE124" s="85"/>
    </row>
    <row r="125" spans="1:135" ht="15" customHeight="1" x14ac:dyDescent="0.25">
      <c r="A125" s="167">
        <v>137136</v>
      </c>
      <c r="B125" s="46" t="s">
        <v>252</v>
      </c>
      <c r="C125" s="86" t="s">
        <v>2</v>
      </c>
      <c r="D125" s="138" t="s">
        <v>75</v>
      </c>
      <c r="E125" s="13" t="s">
        <v>314</v>
      </c>
      <c r="F125" s="8" t="s">
        <v>494</v>
      </c>
      <c r="G125" s="7">
        <v>41615</v>
      </c>
      <c r="H125" s="88" t="s">
        <v>2</v>
      </c>
      <c r="I125" s="88" t="s">
        <v>779</v>
      </c>
      <c r="J125" s="87">
        <v>41277.888888888891</v>
      </c>
      <c r="K125" s="143">
        <f>+COUNTIF($Y125,"&gt;=18")+COUNTIF($AG125,"&gt;=31")+COUNTIF($AP125,"&lt;=15")+COUNTIF($AR125,"&gt;=19")+COUNTIF($BG125,"&gt;=11")+COUNTIF($BI125,"&lt;=21")+COUNTIF($BK125,"&gt;=17")+COUNTIF($BR125,"&gt;=24")+COUNTIF($CA125,"&lt;=11")</f>
        <v>5</v>
      </c>
      <c r="L125" s="140">
        <f>65-(+CH125+CI125+CJ125+CK125+CL125+CM125)</f>
        <v>9</v>
      </c>
      <c r="M125" s="28">
        <v>13</v>
      </c>
      <c r="N125" s="28">
        <v>24</v>
      </c>
      <c r="O125" s="28">
        <v>15</v>
      </c>
      <c r="P125" s="6">
        <v>11</v>
      </c>
      <c r="Q125" s="28">
        <v>11</v>
      </c>
      <c r="R125" s="28">
        <v>14</v>
      </c>
      <c r="S125" s="28">
        <v>12</v>
      </c>
      <c r="T125" s="28">
        <v>12</v>
      </c>
      <c r="U125" s="28">
        <v>12</v>
      </c>
      <c r="V125" s="28">
        <v>13</v>
      </c>
      <c r="W125" s="28">
        <v>13</v>
      </c>
      <c r="X125" s="28">
        <v>16</v>
      </c>
      <c r="Y125" s="28">
        <v>19</v>
      </c>
      <c r="Z125" s="6">
        <v>9</v>
      </c>
      <c r="AA125" s="6">
        <v>10</v>
      </c>
      <c r="AB125" s="28">
        <v>11</v>
      </c>
      <c r="AC125" s="28">
        <v>11</v>
      </c>
      <c r="AD125" s="28">
        <v>25</v>
      </c>
      <c r="AE125" s="28">
        <v>15</v>
      </c>
      <c r="AF125" s="28">
        <v>19</v>
      </c>
      <c r="AG125" s="28">
        <v>31</v>
      </c>
      <c r="AH125" s="28">
        <v>15</v>
      </c>
      <c r="AI125" s="28">
        <v>16</v>
      </c>
      <c r="AJ125" s="6">
        <v>16</v>
      </c>
      <c r="AK125" s="28">
        <v>17</v>
      </c>
      <c r="AL125" s="28">
        <v>11</v>
      </c>
      <c r="AM125" s="28">
        <v>11</v>
      </c>
      <c r="AN125" s="6">
        <v>18</v>
      </c>
      <c r="AO125" s="6">
        <v>23</v>
      </c>
      <c r="AP125" s="6">
        <v>16</v>
      </c>
      <c r="AQ125" s="6">
        <v>15</v>
      </c>
      <c r="AR125" s="6">
        <v>19</v>
      </c>
      <c r="AS125" s="6">
        <v>17</v>
      </c>
      <c r="AT125" s="28">
        <v>37</v>
      </c>
      <c r="AU125" s="6">
        <v>39</v>
      </c>
      <c r="AV125" s="6">
        <v>12</v>
      </c>
      <c r="AW125" s="6">
        <v>12</v>
      </c>
      <c r="AX125" s="6">
        <v>11</v>
      </c>
      <c r="AY125" s="6">
        <v>9</v>
      </c>
      <c r="AZ125" s="6">
        <v>15</v>
      </c>
      <c r="BA125" s="6">
        <v>16</v>
      </c>
      <c r="BB125" s="28">
        <v>8</v>
      </c>
      <c r="BC125" s="28">
        <v>10</v>
      </c>
      <c r="BD125" s="28">
        <v>10</v>
      </c>
      <c r="BE125" s="28">
        <v>8</v>
      </c>
      <c r="BF125" s="28">
        <v>10</v>
      </c>
      <c r="BG125" s="28">
        <v>10</v>
      </c>
      <c r="BH125" s="28">
        <v>12</v>
      </c>
      <c r="BI125" s="28">
        <v>21</v>
      </c>
      <c r="BJ125" s="28">
        <v>23</v>
      </c>
      <c r="BK125" s="28">
        <v>16</v>
      </c>
      <c r="BL125" s="28">
        <v>10</v>
      </c>
      <c r="BM125" s="28">
        <v>12</v>
      </c>
      <c r="BN125" s="28">
        <v>12</v>
      </c>
      <c r="BO125" s="28">
        <v>17</v>
      </c>
      <c r="BP125" s="28">
        <v>8</v>
      </c>
      <c r="BQ125" s="28">
        <v>12</v>
      </c>
      <c r="BR125" s="28">
        <v>24</v>
      </c>
      <c r="BS125" s="28">
        <v>20</v>
      </c>
      <c r="BT125" s="28">
        <v>13</v>
      </c>
      <c r="BU125" s="28">
        <v>12</v>
      </c>
      <c r="BV125" s="28">
        <v>11</v>
      </c>
      <c r="BW125" s="28">
        <v>13</v>
      </c>
      <c r="BX125" s="28">
        <v>11</v>
      </c>
      <c r="BY125" s="28">
        <v>11</v>
      </c>
      <c r="BZ125" s="28">
        <v>12</v>
      </c>
      <c r="CA125" s="28">
        <v>12</v>
      </c>
      <c r="CB125" s="149">
        <f>(2.71828^(-8.3291+4.4859*K125-2.1583*L125))/(1+(2.71828^(-8.3291+4.4859*K125-2.1583*L125)))</f>
        <v>4.8481583519613654E-3</v>
      </c>
      <c r="CC125" s="107" t="s">
        <v>781</v>
      </c>
      <c r="CD125" s="55" t="s">
        <v>67</v>
      </c>
      <c r="CE125" s="14" t="s">
        <v>530</v>
      </c>
      <c r="CF125" s="55" t="s">
        <v>252</v>
      </c>
      <c r="CG125" s="5"/>
      <c r="CH125" s="59">
        <f>COUNTIF($M125,"=13")+COUNTIF($N125,"=24")+COUNTIF($O125,"=14")+COUNTIF($P125,"=11")+COUNTIF($Q125,"=11")+COUNTIF($R125,"=14")+COUNTIF($S125,"=12")+COUNTIF($T125,"=12")+COUNTIF($U125,"=12")+COUNTIF($V125,"=13")+COUNTIF($W125,"=13")+COUNTIF($X125,"=16")</f>
        <v>11</v>
      </c>
      <c r="CI125" s="59">
        <f>COUNTIF($Y125,"=18")+COUNTIF($Z125,"=9")+COUNTIF($AA125,"=10")+COUNTIF($AB125,"=11")+COUNTIF($AC125,"=11")+COUNTIF($AD125,"=25")+COUNTIF($AE125,"=15")+COUNTIF($AF125,"=19")+COUNTIF($AG125,"=31")+COUNTIF($AH125,"=15")+COUNTIF($AI125,"=15")+COUNTIF($AJ125,"=17")+COUNTIF($AK125,"=17")</f>
        <v>10</v>
      </c>
      <c r="CJ125" s="59">
        <f>COUNTIF($AL125,"=11")+COUNTIF($AM125,"=11")+COUNTIF($AN125,"=19")+COUNTIF($AO125,"=23")+COUNTIF($AP125,"=15")+COUNTIF($AQ125,"=15")+COUNTIF($AR125,"=19")+COUNTIF($AS125,"=17")+COUNTIF($AV125,"=12")+COUNTIF($AW125,"=12")</f>
        <v>8</v>
      </c>
      <c r="CK125" s="59">
        <f>COUNTIF($AX125,"=11")+COUNTIF($AY125,"=9")+COUNTIF($AZ125,"=15")+COUNTIF($BA125,"=16")+COUNTIF($BB125,"=8")+COUNTIF($BC125,"=10")+COUNTIF($BD125,"=10")+COUNTIF($BE125,"=8")+COUNTIF($BF125,"=10")+COUNTIF($BG125,"=11")</f>
        <v>9</v>
      </c>
      <c r="CL125" s="59">
        <f>COUNTIF($BH125,"=12")+COUNTIF($BI125,"=21")+COUNTIF($BJ125,"=23")+COUNTIF($BK125,"=16")+COUNTIF($BL125,"=10")+COUNTIF($BM125,"=12")+COUNTIF($BN125,"=12")+COUNTIF($BO125,"=15")+COUNTIF($BP125,"=8")+COUNTIF($BQ125,"=12")+COUNTIF($BR125,"=24")+COUNTIF($BS125,"=20")+COUNTIF($BT125,"=13")</f>
        <v>12</v>
      </c>
      <c r="CM125" s="59">
        <f>COUNTIF($BU125,"=12")+COUNTIF($BV125,"=11")+COUNTIF($BW125,"=13")+COUNTIF($BX125,"=11")+COUNTIF($BY125,"=11")+COUNTIF($BZ125,"=12")+COUNTIF($CA125,"=11")</f>
        <v>6</v>
      </c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  <c r="DK125" s="85"/>
      <c r="DL125" s="85"/>
      <c r="DM125" s="85"/>
      <c r="DN125" s="85"/>
      <c r="DO125" s="85"/>
      <c r="DP125" s="85"/>
      <c r="DQ125" s="85"/>
      <c r="DR125" s="85"/>
      <c r="DS125" s="85"/>
      <c r="DT125" s="85"/>
      <c r="DU125" s="85"/>
      <c r="DV125" s="85"/>
      <c r="DW125" s="85"/>
      <c r="DX125" s="85"/>
      <c r="DY125" s="85"/>
      <c r="DZ125" s="85"/>
      <c r="EA125" s="85"/>
      <c r="EB125" s="85"/>
      <c r="EC125" s="85"/>
      <c r="ED125" s="85"/>
      <c r="EE125" s="85"/>
    </row>
    <row r="126" spans="1:135" ht="15" customHeight="1" x14ac:dyDescent="0.25">
      <c r="A126" s="163">
        <v>175468</v>
      </c>
      <c r="B126" s="91" t="s">
        <v>112</v>
      </c>
      <c r="C126" s="86" t="s">
        <v>2</v>
      </c>
      <c r="D126" s="138" t="s">
        <v>78</v>
      </c>
      <c r="E126" s="91" t="s">
        <v>314</v>
      </c>
      <c r="F126" s="91" t="s">
        <v>112</v>
      </c>
      <c r="G126" s="16">
        <v>41622</v>
      </c>
      <c r="H126" s="88" t="s">
        <v>2</v>
      </c>
      <c r="I126" s="88" t="s">
        <v>779</v>
      </c>
      <c r="J126" s="87">
        <v>41277.888888888891</v>
      </c>
      <c r="K126" s="143">
        <f>+COUNTIF($Y126,"&gt;=18")+COUNTIF($AG126,"&gt;=31")+COUNTIF($AP126,"&lt;=15")+COUNTIF($AR126,"&gt;=19")+COUNTIF($BG126,"&gt;=11")+COUNTIF($BI126,"&lt;=21")+COUNTIF($BK126,"&gt;=17")+COUNTIF($BR126,"&gt;=24")+COUNTIF($CA126,"&lt;=11")</f>
        <v>5</v>
      </c>
      <c r="L126" s="140">
        <f>65-(+CH126+CI126+CJ126+CK126+CL126+CM126)</f>
        <v>9</v>
      </c>
      <c r="M126" s="114">
        <v>13</v>
      </c>
      <c r="N126" s="114">
        <v>24</v>
      </c>
      <c r="O126" s="114">
        <v>14</v>
      </c>
      <c r="P126" s="114">
        <v>10</v>
      </c>
      <c r="Q126" s="114">
        <v>11</v>
      </c>
      <c r="R126" s="114">
        <v>14</v>
      </c>
      <c r="S126" s="114">
        <v>12</v>
      </c>
      <c r="T126" s="114">
        <v>12</v>
      </c>
      <c r="U126" s="114">
        <v>12</v>
      </c>
      <c r="V126" s="114">
        <v>13</v>
      </c>
      <c r="W126" s="114">
        <v>13</v>
      </c>
      <c r="X126" s="114">
        <v>16</v>
      </c>
      <c r="Y126" s="114">
        <v>18</v>
      </c>
      <c r="Z126" s="62">
        <v>9</v>
      </c>
      <c r="AA126" s="62">
        <v>10</v>
      </c>
      <c r="AB126" s="114">
        <v>11</v>
      </c>
      <c r="AC126" s="114">
        <v>11</v>
      </c>
      <c r="AD126" s="114">
        <v>26</v>
      </c>
      <c r="AE126" s="114">
        <v>15</v>
      </c>
      <c r="AF126" s="114">
        <v>19</v>
      </c>
      <c r="AG126" s="114">
        <v>32</v>
      </c>
      <c r="AH126" s="62">
        <v>15</v>
      </c>
      <c r="AI126" s="62">
        <v>15</v>
      </c>
      <c r="AJ126" s="62">
        <v>17</v>
      </c>
      <c r="AK126" s="62">
        <v>17</v>
      </c>
      <c r="AL126" s="114">
        <v>11</v>
      </c>
      <c r="AM126" s="114">
        <v>11</v>
      </c>
      <c r="AN126" s="114">
        <v>19</v>
      </c>
      <c r="AO126" s="114">
        <v>24</v>
      </c>
      <c r="AP126" s="114">
        <v>15</v>
      </c>
      <c r="AQ126" s="114">
        <v>15</v>
      </c>
      <c r="AR126" s="114">
        <v>19</v>
      </c>
      <c r="AS126" s="114">
        <v>17</v>
      </c>
      <c r="AT126" s="62">
        <v>37</v>
      </c>
      <c r="AU126" s="114">
        <v>38</v>
      </c>
      <c r="AV126" s="114">
        <v>12</v>
      </c>
      <c r="AW126" s="114">
        <v>12</v>
      </c>
      <c r="AX126" s="114">
        <v>11</v>
      </c>
      <c r="AY126" s="114">
        <v>9</v>
      </c>
      <c r="AZ126" s="114">
        <v>15</v>
      </c>
      <c r="BA126" s="114">
        <v>16</v>
      </c>
      <c r="BB126" s="114">
        <v>8</v>
      </c>
      <c r="BC126" s="114">
        <v>10</v>
      </c>
      <c r="BD126" s="114">
        <v>10</v>
      </c>
      <c r="BE126" s="114">
        <v>8</v>
      </c>
      <c r="BF126" s="114">
        <v>10</v>
      </c>
      <c r="BG126" s="114">
        <v>12</v>
      </c>
      <c r="BH126" s="114">
        <v>12</v>
      </c>
      <c r="BI126" s="114">
        <v>23</v>
      </c>
      <c r="BJ126" s="114">
        <v>23</v>
      </c>
      <c r="BK126" s="114">
        <v>16</v>
      </c>
      <c r="BL126" s="114">
        <v>10</v>
      </c>
      <c r="BM126" s="114">
        <v>12</v>
      </c>
      <c r="BN126" s="114">
        <v>12</v>
      </c>
      <c r="BO126" s="114">
        <v>15</v>
      </c>
      <c r="BP126" s="114">
        <v>8</v>
      </c>
      <c r="BQ126" s="114">
        <v>12</v>
      </c>
      <c r="BR126" s="114">
        <v>22</v>
      </c>
      <c r="BS126" s="114">
        <v>20</v>
      </c>
      <c r="BT126" s="114">
        <v>14</v>
      </c>
      <c r="BU126" s="114">
        <v>12</v>
      </c>
      <c r="BV126" s="114">
        <v>11</v>
      </c>
      <c r="BW126" s="114">
        <v>13</v>
      </c>
      <c r="BX126" s="114">
        <v>11</v>
      </c>
      <c r="BY126" s="114">
        <v>11</v>
      </c>
      <c r="BZ126" s="114">
        <v>12</v>
      </c>
      <c r="CA126" s="114">
        <v>13</v>
      </c>
      <c r="CB126" s="149">
        <f>(2.71828^(-8.3291+4.4859*K126-2.1583*L126))/(1+(2.71828^(-8.3291+4.4859*K126-2.1583*L126)))</f>
        <v>4.8481583519613654E-3</v>
      </c>
      <c r="CC126" s="107" t="s">
        <v>781</v>
      </c>
      <c r="CD126" s="9" t="s">
        <v>53</v>
      </c>
      <c r="CE126" s="91" t="s">
        <v>2</v>
      </c>
      <c r="CF126" s="9" t="s">
        <v>50</v>
      </c>
      <c r="CG126" s="9"/>
      <c r="CH126" s="59">
        <f>COUNTIF($M126,"=13")+COUNTIF($N126,"=24")+COUNTIF($O126,"=14")+COUNTIF($P126,"=11")+COUNTIF($Q126,"=11")+COUNTIF($R126,"=14")+COUNTIF($S126,"=12")+COUNTIF($T126,"=12")+COUNTIF($U126,"=12")+COUNTIF($V126,"=13")+COUNTIF($W126,"=13")+COUNTIF($X126,"=16")</f>
        <v>11</v>
      </c>
      <c r="CI126" s="59">
        <f>COUNTIF($Y126,"=18")+COUNTIF($Z126,"=9")+COUNTIF($AA126,"=10")+COUNTIF($AB126,"=11")+COUNTIF($AC126,"=11")+COUNTIF($AD126,"=25")+COUNTIF($AE126,"=15")+COUNTIF($AF126,"=19")+COUNTIF($AG126,"=31")+COUNTIF($AH126,"=15")+COUNTIF($AI126,"=15")+COUNTIF($AJ126,"=17")+COUNTIF($AK126,"=17")</f>
        <v>11</v>
      </c>
      <c r="CJ126" s="59">
        <f>COUNTIF($AL126,"=11")+COUNTIF($AM126,"=11")+COUNTIF($AN126,"=19")+COUNTIF($AO126,"=23")+COUNTIF($AP126,"=15")+COUNTIF($AQ126,"=15")+COUNTIF($AR126,"=19")+COUNTIF($AS126,"=17")+COUNTIF($AV126,"=12")+COUNTIF($AW126,"=12")</f>
        <v>9</v>
      </c>
      <c r="CK126" s="59">
        <f>COUNTIF($AX126,"=11")+COUNTIF($AY126,"=9")+COUNTIF($AZ126,"=15")+COUNTIF($BA126,"=16")+COUNTIF($BB126,"=8")+COUNTIF($BC126,"=10")+COUNTIF($BD126,"=10")+COUNTIF($BE126,"=8")+COUNTIF($BF126,"=10")+COUNTIF($BG126,"=11")</f>
        <v>9</v>
      </c>
      <c r="CL126" s="59">
        <f>COUNTIF($BH126,"=12")+COUNTIF($BI126,"=21")+COUNTIF($BJ126,"=23")+COUNTIF($BK126,"=16")+COUNTIF($BL126,"=10")+COUNTIF($BM126,"=12")+COUNTIF($BN126,"=12")+COUNTIF($BO126,"=15")+COUNTIF($BP126,"=8")+COUNTIF($BQ126,"=12")+COUNTIF($BR126,"=24")+COUNTIF($BS126,"=20")+COUNTIF($BT126,"=13")</f>
        <v>10</v>
      </c>
      <c r="CM126" s="59">
        <f>COUNTIF($BU126,"=12")+COUNTIF($BV126,"=11")+COUNTIF($BW126,"=13")+COUNTIF($BX126,"=11")+COUNTIF($BY126,"=11")+COUNTIF($BZ126,"=12")+COUNTIF($CA126,"=11")</f>
        <v>6</v>
      </c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  <c r="DK126" s="85"/>
      <c r="DL126" s="85"/>
      <c r="DM126" s="85"/>
      <c r="DN126" s="85"/>
      <c r="DO126" s="85"/>
      <c r="DP126" s="85"/>
      <c r="DQ126" s="85"/>
      <c r="DR126" s="85"/>
      <c r="DS126" s="85"/>
      <c r="DT126" s="85"/>
      <c r="DU126" s="85"/>
      <c r="DV126" s="85"/>
      <c r="DW126" s="85"/>
      <c r="DX126" s="85"/>
      <c r="DY126" s="85"/>
      <c r="DZ126" s="85"/>
      <c r="EA126" s="85"/>
      <c r="EB126" s="85"/>
      <c r="EC126" s="85"/>
      <c r="ED126" s="85"/>
      <c r="EE126" s="85"/>
    </row>
    <row r="127" spans="1:135" ht="15" customHeight="1" x14ac:dyDescent="0.25">
      <c r="A127" s="173">
        <v>209261</v>
      </c>
      <c r="B127" s="86" t="s">
        <v>50</v>
      </c>
      <c r="C127" s="86" t="s">
        <v>2</v>
      </c>
      <c r="D127" s="138" t="s">
        <v>78</v>
      </c>
      <c r="E127" s="49" t="s">
        <v>314</v>
      </c>
      <c r="F127" s="86" t="s">
        <v>178</v>
      </c>
      <c r="G127" s="87">
        <v>42399.623611111114</v>
      </c>
      <c r="H127" s="88" t="s">
        <v>2</v>
      </c>
      <c r="I127" s="88" t="s">
        <v>779</v>
      </c>
      <c r="J127" s="87">
        <v>41277.888888888891</v>
      </c>
      <c r="K127" s="143">
        <f>+COUNTIF($Y127,"&gt;=18")+COUNTIF($AG127,"&gt;=31")+COUNTIF($AP127,"&lt;=15")+COUNTIF($AR127,"&gt;=19")+COUNTIF($BG127,"&gt;=11")+COUNTIF($BI127,"&lt;=21")+COUNTIF($BK127,"&gt;=17")+COUNTIF($BR127,"&gt;=24")+COUNTIF($CA127,"&lt;=11")</f>
        <v>5</v>
      </c>
      <c r="L127" s="140">
        <f>65-(+CH127+CI127+CJ127+CK127+CL127+CM127)</f>
        <v>9</v>
      </c>
      <c r="M127" s="68">
        <v>13</v>
      </c>
      <c r="N127" s="68">
        <v>24</v>
      </c>
      <c r="O127" s="68">
        <v>14</v>
      </c>
      <c r="P127" s="100">
        <v>11</v>
      </c>
      <c r="Q127" s="68">
        <v>11</v>
      </c>
      <c r="R127" s="68">
        <v>15</v>
      </c>
      <c r="S127" s="68">
        <v>12</v>
      </c>
      <c r="T127" s="68">
        <v>12</v>
      </c>
      <c r="U127" s="68">
        <v>12</v>
      </c>
      <c r="V127" s="68">
        <v>13</v>
      </c>
      <c r="W127" s="68">
        <v>14</v>
      </c>
      <c r="X127" s="68">
        <v>17</v>
      </c>
      <c r="Y127" s="68">
        <v>18</v>
      </c>
      <c r="Z127" s="100">
        <v>9</v>
      </c>
      <c r="AA127" s="100">
        <v>10</v>
      </c>
      <c r="AB127" s="68">
        <v>11</v>
      </c>
      <c r="AC127" s="68">
        <v>11</v>
      </c>
      <c r="AD127" s="68">
        <v>25</v>
      </c>
      <c r="AE127" s="68">
        <v>15</v>
      </c>
      <c r="AF127" s="68">
        <v>19</v>
      </c>
      <c r="AG127" s="68">
        <v>31</v>
      </c>
      <c r="AH127" s="68">
        <v>15</v>
      </c>
      <c r="AI127" s="68">
        <v>15</v>
      </c>
      <c r="AJ127" s="100">
        <v>17</v>
      </c>
      <c r="AK127" s="68">
        <v>17</v>
      </c>
      <c r="AL127" s="68">
        <v>11</v>
      </c>
      <c r="AM127" s="68">
        <v>12</v>
      </c>
      <c r="AN127" s="68">
        <v>19</v>
      </c>
      <c r="AO127" s="68">
        <v>23</v>
      </c>
      <c r="AP127" s="68">
        <v>16</v>
      </c>
      <c r="AQ127" s="68">
        <v>15</v>
      </c>
      <c r="AR127" s="68">
        <v>19</v>
      </c>
      <c r="AS127" s="68">
        <v>17</v>
      </c>
      <c r="AT127" s="68">
        <v>36</v>
      </c>
      <c r="AU127" s="100">
        <v>38</v>
      </c>
      <c r="AV127" s="100">
        <v>12</v>
      </c>
      <c r="AW127" s="68">
        <v>12</v>
      </c>
      <c r="AX127" s="68">
        <v>11</v>
      </c>
      <c r="AY127" s="68">
        <v>9</v>
      </c>
      <c r="AZ127" s="68">
        <v>15</v>
      </c>
      <c r="BA127" s="68">
        <v>16</v>
      </c>
      <c r="BB127" s="68">
        <v>8</v>
      </c>
      <c r="BC127" s="68">
        <v>10</v>
      </c>
      <c r="BD127" s="68">
        <v>10</v>
      </c>
      <c r="BE127" s="68">
        <v>8</v>
      </c>
      <c r="BF127" s="68">
        <v>10</v>
      </c>
      <c r="BG127" s="68">
        <v>10</v>
      </c>
      <c r="BH127" s="68">
        <v>12</v>
      </c>
      <c r="BI127" s="68">
        <v>21</v>
      </c>
      <c r="BJ127" s="68">
        <v>23</v>
      </c>
      <c r="BK127" s="68">
        <v>15</v>
      </c>
      <c r="BL127" s="68">
        <v>10</v>
      </c>
      <c r="BM127" s="68">
        <v>12</v>
      </c>
      <c r="BN127" s="68">
        <v>12</v>
      </c>
      <c r="BO127" s="68">
        <v>14</v>
      </c>
      <c r="BP127" s="68">
        <v>8</v>
      </c>
      <c r="BQ127" s="68">
        <v>12</v>
      </c>
      <c r="BR127" s="68">
        <v>24</v>
      </c>
      <c r="BS127" s="68">
        <v>20</v>
      </c>
      <c r="BT127" s="68">
        <v>13</v>
      </c>
      <c r="BU127" s="68">
        <v>12</v>
      </c>
      <c r="BV127" s="68">
        <v>11</v>
      </c>
      <c r="BW127" s="68">
        <v>13</v>
      </c>
      <c r="BX127" s="68">
        <v>11</v>
      </c>
      <c r="BY127" s="68">
        <v>11</v>
      </c>
      <c r="BZ127" s="68">
        <v>12</v>
      </c>
      <c r="CA127" s="68">
        <v>12</v>
      </c>
      <c r="CB127" s="149">
        <f>(2.71828^(-8.3291+4.4859*K127-2.1583*L127))/(1+(2.71828^(-8.3291+4.4859*K127-2.1583*L127)))</f>
        <v>4.8481583519613654E-3</v>
      </c>
      <c r="CC127" s="107" t="s">
        <v>781</v>
      </c>
      <c r="CD127" s="86" t="s">
        <v>58</v>
      </c>
      <c r="CE127" s="86" t="s">
        <v>2</v>
      </c>
      <c r="CF127" s="86" t="s">
        <v>50</v>
      </c>
      <c r="CG127" s="86"/>
      <c r="CH127" s="59">
        <f>COUNTIF($M127,"=13")+COUNTIF($N127,"=24")+COUNTIF($O127,"=14")+COUNTIF($P127,"=11")+COUNTIF($Q127,"=11")+COUNTIF($R127,"=14")+COUNTIF($S127,"=12")+COUNTIF($T127,"=12")+COUNTIF($U127,"=12")+COUNTIF($V127,"=13")+COUNTIF($W127,"=13")+COUNTIF($X127,"=16")</f>
        <v>9</v>
      </c>
      <c r="CI127" s="59">
        <f>COUNTIF($Y127,"=18")+COUNTIF($Z127,"=9")+COUNTIF($AA127,"=10")+COUNTIF($AB127,"=11")+COUNTIF($AC127,"=11")+COUNTIF($AD127,"=25")+COUNTIF($AE127,"=15")+COUNTIF($AF127,"=19")+COUNTIF($AG127,"=31")+COUNTIF($AH127,"=15")+COUNTIF($AI127,"=15")+COUNTIF($AJ127,"=17")+COUNTIF($AK127,"=17")</f>
        <v>13</v>
      </c>
      <c r="CJ127" s="59">
        <f>COUNTIF($AL127,"=11")+COUNTIF($AM127,"=11")+COUNTIF($AN127,"=19")+COUNTIF($AO127,"=23")+COUNTIF($AP127,"=15")+COUNTIF($AQ127,"=15")+COUNTIF($AR127,"=19")+COUNTIF($AS127,"=17")+COUNTIF($AV127,"=12")+COUNTIF($AW127,"=12")</f>
        <v>8</v>
      </c>
      <c r="CK127" s="59">
        <f>COUNTIF($AX127,"=11")+COUNTIF($AY127,"=9")+COUNTIF($AZ127,"=15")+COUNTIF($BA127,"=16")+COUNTIF($BB127,"=8")+COUNTIF($BC127,"=10")+COUNTIF($BD127,"=10")+COUNTIF($BE127,"=8")+COUNTIF($BF127,"=10")+COUNTIF($BG127,"=11")</f>
        <v>9</v>
      </c>
      <c r="CL127" s="59">
        <f>COUNTIF($BH127,"=12")+COUNTIF($BI127,"=21")+COUNTIF($BJ127,"=23")+COUNTIF($BK127,"=16")+COUNTIF($BL127,"=10")+COUNTIF($BM127,"=12")+COUNTIF($BN127,"=12")+COUNTIF($BO127,"=15")+COUNTIF($BP127,"=8")+COUNTIF($BQ127,"=12")+COUNTIF($BR127,"=24")+COUNTIF($BS127,"=20")+COUNTIF($BT127,"=13")</f>
        <v>11</v>
      </c>
      <c r="CM127" s="59">
        <f>COUNTIF($BU127,"=12")+COUNTIF($BV127,"=11")+COUNTIF($BW127,"=13")+COUNTIF($BX127,"=11")+COUNTIF($BY127,"=11")+COUNTIF($BZ127,"=12")+COUNTIF($CA127,"=11")</f>
        <v>6</v>
      </c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</row>
    <row r="128" spans="1:135" ht="15" customHeight="1" x14ac:dyDescent="0.25">
      <c r="A128" s="164">
        <v>257766</v>
      </c>
      <c r="B128" s="86" t="s">
        <v>282</v>
      </c>
      <c r="C128" s="86" t="s">
        <v>2</v>
      </c>
      <c r="D128" s="138" t="s">
        <v>78</v>
      </c>
      <c r="E128" s="86" t="s">
        <v>314</v>
      </c>
      <c r="F128" s="86" t="s">
        <v>179</v>
      </c>
      <c r="G128" s="87">
        <v>42874.970138888886</v>
      </c>
      <c r="H128" s="88" t="s">
        <v>2</v>
      </c>
      <c r="I128" s="86" t="s">
        <v>779</v>
      </c>
      <c r="J128" s="87">
        <v>41277</v>
      </c>
      <c r="K128" s="143">
        <f>+COUNTIF($Y128,"&gt;=18")+COUNTIF($AG128,"&gt;=31")+COUNTIF($AP128,"&lt;=15")+COUNTIF($AR128,"&gt;=19")+COUNTIF($BG128,"&gt;=11")+COUNTIF($BI128,"&lt;=21")+COUNTIF($BK128,"&gt;=17")+COUNTIF($BR128,"&gt;=24")+COUNTIF($CA128,"&lt;=11")</f>
        <v>5</v>
      </c>
      <c r="L128" s="140">
        <f>65-(+CH128+CI128+CJ128+CK128+CL128+CM128)</f>
        <v>9</v>
      </c>
      <c r="M128" s="68">
        <v>13</v>
      </c>
      <c r="N128" s="100">
        <v>24</v>
      </c>
      <c r="O128" s="68">
        <v>14</v>
      </c>
      <c r="P128" s="68">
        <v>11</v>
      </c>
      <c r="Q128" s="68">
        <v>11</v>
      </c>
      <c r="R128" s="68">
        <v>15</v>
      </c>
      <c r="S128" s="68">
        <v>12</v>
      </c>
      <c r="T128" s="68">
        <v>12</v>
      </c>
      <c r="U128" s="100">
        <v>11</v>
      </c>
      <c r="V128" s="68">
        <v>13</v>
      </c>
      <c r="W128" s="68">
        <v>13</v>
      </c>
      <c r="X128" s="68">
        <v>16</v>
      </c>
      <c r="Y128" s="68">
        <v>17</v>
      </c>
      <c r="Z128" s="68">
        <v>9</v>
      </c>
      <c r="AA128" s="68">
        <v>10</v>
      </c>
      <c r="AB128" s="68">
        <v>11</v>
      </c>
      <c r="AC128" s="68">
        <v>11</v>
      </c>
      <c r="AD128" s="100">
        <v>24</v>
      </c>
      <c r="AE128" s="68">
        <v>14</v>
      </c>
      <c r="AF128" s="68">
        <v>19</v>
      </c>
      <c r="AG128" s="68">
        <v>28</v>
      </c>
      <c r="AH128" s="100">
        <v>15</v>
      </c>
      <c r="AI128" s="100">
        <v>15</v>
      </c>
      <c r="AJ128" s="68">
        <v>17</v>
      </c>
      <c r="AK128" s="100">
        <v>17</v>
      </c>
      <c r="AL128" s="68">
        <v>11</v>
      </c>
      <c r="AM128" s="68">
        <v>11</v>
      </c>
      <c r="AN128" s="68">
        <v>19</v>
      </c>
      <c r="AO128" s="68">
        <v>23</v>
      </c>
      <c r="AP128" s="68">
        <v>15</v>
      </c>
      <c r="AQ128" s="68">
        <v>15</v>
      </c>
      <c r="AR128" s="68">
        <v>19</v>
      </c>
      <c r="AS128" s="68">
        <v>17</v>
      </c>
      <c r="AT128" s="68">
        <v>38</v>
      </c>
      <c r="AU128" s="100">
        <v>38</v>
      </c>
      <c r="AV128" s="68">
        <v>13</v>
      </c>
      <c r="AW128" s="68">
        <v>12</v>
      </c>
      <c r="AX128" s="68">
        <v>11</v>
      </c>
      <c r="AY128" s="68">
        <v>9</v>
      </c>
      <c r="AZ128" s="68">
        <v>15</v>
      </c>
      <c r="BA128" s="68">
        <v>16</v>
      </c>
      <c r="BB128" s="68">
        <v>8</v>
      </c>
      <c r="BC128" s="68">
        <v>10</v>
      </c>
      <c r="BD128" s="68">
        <v>10</v>
      </c>
      <c r="BE128" s="68">
        <v>8</v>
      </c>
      <c r="BF128" s="68">
        <v>10</v>
      </c>
      <c r="BG128" s="68">
        <v>11</v>
      </c>
      <c r="BH128" s="68">
        <v>12</v>
      </c>
      <c r="BI128" s="68">
        <v>21</v>
      </c>
      <c r="BJ128" s="68">
        <v>23</v>
      </c>
      <c r="BK128" s="68">
        <v>16</v>
      </c>
      <c r="BL128" s="68">
        <v>10</v>
      </c>
      <c r="BM128" s="68">
        <v>12</v>
      </c>
      <c r="BN128" s="68">
        <v>12</v>
      </c>
      <c r="BO128" s="68">
        <v>15</v>
      </c>
      <c r="BP128" s="68">
        <v>8</v>
      </c>
      <c r="BQ128" s="100">
        <v>12</v>
      </c>
      <c r="BR128" s="68">
        <v>22</v>
      </c>
      <c r="BS128" s="68">
        <v>19</v>
      </c>
      <c r="BT128" s="68">
        <v>13</v>
      </c>
      <c r="BU128" s="68">
        <v>12</v>
      </c>
      <c r="BV128" s="68">
        <v>11</v>
      </c>
      <c r="BW128" s="68">
        <v>13</v>
      </c>
      <c r="BX128" s="68">
        <v>11</v>
      </c>
      <c r="BY128" s="68">
        <v>11</v>
      </c>
      <c r="BZ128" s="68">
        <v>12</v>
      </c>
      <c r="CA128" s="68">
        <v>11</v>
      </c>
      <c r="CB128" s="149">
        <f>(2.71828^(-8.3291+4.4859*K128-2.1583*L128))/(1+(2.71828^(-8.3291+4.4859*K128-2.1583*L128)))</f>
        <v>4.8481583519613654E-3</v>
      </c>
      <c r="CC128" s="112" t="s">
        <v>781</v>
      </c>
      <c r="CD128" s="86" t="s">
        <v>53</v>
      </c>
      <c r="CE128" s="86" t="s">
        <v>782</v>
      </c>
      <c r="CF128" s="86" t="s">
        <v>50</v>
      </c>
      <c r="CG128" s="86"/>
      <c r="CH128" s="59">
        <f>COUNTIF($M128,"=13")+COUNTIF($N128,"=24")+COUNTIF($O128,"=14")+COUNTIF($P128,"=11")+COUNTIF($Q128,"=11")+COUNTIF($R128,"=14")+COUNTIF($S128,"=12")+COUNTIF($T128,"=12")+COUNTIF($U128,"=12")+COUNTIF($V128,"=13")+COUNTIF($W128,"=13")+COUNTIF($X128,"=16")</f>
        <v>10</v>
      </c>
      <c r="CI128" s="59">
        <f>COUNTIF($Y128,"=18")+COUNTIF($Z128,"=9")+COUNTIF($AA128,"=10")+COUNTIF($AB128,"=11")+COUNTIF($AC128,"=11")+COUNTIF($AD128,"=25")+COUNTIF($AE128,"=15")+COUNTIF($AF128,"=19")+COUNTIF($AG128,"=31")+COUNTIF($AH128,"=15")+COUNTIF($AI128,"=15")+COUNTIF($AJ128,"=17")+COUNTIF($AK128,"=17")</f>
        <v>9</v>
      </c>
      <c r="CJ128" s="59">
        <f>COUNTIF($AL128,"=11")+COUNTIF($AM128,"=11")+COUNTIF($AN128,"=19")+COUNTIF($AO128,"=23")+COUNTIF($AP128,"=15")+COUNTIF($AQ128,"=15")+COUNTIF($AR128,"=19")+COUNTIF($AS128,"=17")+COUNTIF($AV128,"=12")+COUNTIF($AW128,"=12")</f>
        <v>9</v>
      </c>
      <c r="CK128" s="59">
        <f>COUNTIF($AX128,"=11")+COUNTIF($AY128,"=9")+COUNTIF($AZ128,"=15")+COUNTIF($BA128,"=16")+COUNTIF($BB128,"=8")+COUNTIF($BC128,"=10")+COUNTIF($BD128,"=10")+COUNTIF($BE128,"=8")+COUNTIF($BF128,"=10")+COUNTIF($BG128,"=11")</f>
        <v>10</v>
      </c>
      <c r="CL128" s="59">
        <f>COUNTIF($BH128,"=12")+COUNTIF($BI128,"=21")+COUNTIF($BJ128,"=23")+COUNTIF($BK128,"=16")+COUNTIF($BL128,"=10")+COUNTIF($BM128,"=12")+COUNTIF($BN128,"=12")+COUNTIF($BO128,"=15")+COUNTIF($BP128,"=8")+COUNTIF($BQ128,"=12")+COUNTIF($BR128,"=24")+COUNTIF($BS128,"=20")+COUNTIF($BT128,"=13")</f>
        <v>11</v>
      </c>
      <c r="CM128" s="59">
        <f>COUNTIF($BU128,"=12")+COUNTIF($BV128,"=11")+COUNTIF($BW128,"=13")+COUNTIF($BX128,"=11")+COUNTIF($BY128,"=11")+COUNTIF($BZ128,"=12")+COUNTIF($CA128,"=11")</f>
        <v>7</v>
      </c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  <c r="DK128" s="85"/>
      <c r="DL128" s="85"/>
      <c r="DM128" s="85"/>
      <c r="DN128" s="85"/>
      <c r="DO128" s="85"/>
      <c r="DP128" s="85"/>
      <c r="DQ128" s="85"/>
      <c r="DR128" s="85"/>
      <c r="DS128" s="85"/>
      <c r="DT128" s="85"/>
      <c r="DU128" s="85"/>
      <c r="DV128" s="85"/>
      <c r="DW128" s="85"/>
      <c r="DX128" s="85"/>
      <c r="DY128" s="85"/>
      <c r="DZ128" s="85"/>
      <c r="EA128" s="86"/>
      <c r="EB128" s="86"/>
      <c r="EC128" s="86"/>
      <c r="ED128" s="86"/>
      <c r="EE128" s="86"/>
    </row>
    <row r="129" spans="1:135" ht="15" customHeight="1" x14ac:dyDescent="0.25">
      <c r="A129" s="164">
        <v>353214</v>
      </c>
      <c r="B129" s="86" t="s">
        <v>49</v>
      </c>
      <c r="C129" s="86" t="s">
        <v>2</v>
      </c>
      <c r="D129" s="138" t="s">
        <v>78</v>
      </c>
      <c r="E129" s="86" t="s">
        <v>8</v>
      </c>
      <c r="F129" s="86" t="s">
        <v>49</v>
      </c>
      <c r="G129" s="87">
        <v>42396.29583333333</v>
      </c>
      <c r="H129" s="88" t="s">
        <v>2</v>
      </c>
      <c r="I129" s="88" t="s">
        <v>779</v>
      </c>
      <c r="J129" s="87">
        <v>41277.888888888891</v>
      </c>
      <c r="K129" s="143">
        <f>+COUNTIF($Y129,"&gt;=18")+COUNTIF($AG129,"&gt;=31")+COUNTIF($AP129,"&lt;=15")+COUNTIF($AR129,"&gt;=19")+COUNTIF($BG129,"&gt;=11")+COUNTIF($BI129,"&lt;=21")+COUNTIF($BK129,"&gt;=17")+COUNTIF($BR129,"&gt;=24")+COUNTIF($CA129,"&lt;=11")</f>
        <v>5</v>
      </c>
      <c r="L129" s="140">
        <f>65-(+CH129+CI129+CJ129+CK129+CL129+CM129)</f>
        <v>9</v>
      </c>
      <c r="M129" s="68">
        <v>13</v>
      </c>
      <c r="N129" s="68">
        <v>24</v>
      </c>
      <c r="O129" s="68">
        <v>14</v>
      </c>
      <c r="P129" s="68">
        <v>11</v>
      </c>
      <c r="Q129" s="68">
        <v>11</v>
      </c>
      <c r="R129" s="68">
        <v>14</v>
      </c>
      <c r="S129" s="68">
        <v>12</v>
      </c>
      <c r="T129" s="68">
        <v>12</v>
      </c>
      <c r="U129" s="68">
        <v>12</v>
      </c>
      <c r="V129" s="68">
        <v>13</v>
      </c>
      <c r="W129" s="68">
        <v>13</v>
      </c>
      <c r="X129" s="68">
        <v>16</v>
      </c>
      <c r="Y129" s="68">
        <v>17</v>
      </c>
      <c r="Z129" s="100">
        <v>9</v>
      </c>
      <c r="AA129" s="100">
        <v>10</v>
      </c>
      <c r="AB129" s="68">
        <v>11</v>
      </c>
      <c r="AC129" s="68">
        <v>11</v>
      </c>
      <c r="AD129" s="68">
        <v>26</v>
      </c>
      <c r="AE129" s="68">
        <v>15</v>
      </c>
      <c r="AF129" s="68">
        <v>19</v>
      </c>
      <c r="AG129" s="68">
        <v>31</v>
      </c>
      <c r="AH129" s="100">
        <v>15</v>
      </c>
      <c r="AI129" s="100">
        <v>15</v>
      </c>
      <c r="AJ129" s="68">
        <v>17</v>
      </c>
      <c r="AK129" s="100">
        <v>17</v>
      </c>
      <c r="AL129" s="68">
        <v>11</v>
      </c>
      <c r="AM129" s="68">
        <v>11</v>
      </c>
      <c r="AN129" s="68">
        <v>19</v>
      </c>
      <c r="AO129" s="68">
        <v>23</v>
      </c>
      <c r="AP129" s="68">
        <v>15</v>
      </c>
      <c r="AQ129" s="68">
        <v>15</v>
      </c>
      <c r="AR129" s="68">
        <v>20</v>
      </c>
      <c r="AS129" s="68">
        <v>17</v>
      </c>
      <c r="AT129" s="68">
        <v>37</v>
      </c>
      <c r="AU129" s="68">
        <v>39</v>
      </c>
      <c r="AV129" s="68">
        <v>13</v>
      </c>
      <c r="AW129" s="68">
        <v>12</v>
      </c>
      <c r="AX129" s="68">
        <v>11</v>
      </c>
      <c r="AY129" s="68">
        <v>9</v>
      </c>
      <c r="AZ129" s="68">
        <v>15</v>
      </c>
      <c r="BA129" s="68">
        <v>16</v>
      </c>
      <c r="BB129" s="68">
        <v>8</v>
      </c>
      <c r="BC129" s="68">
        <v>11</v>
      </c>
      <c r="BD129" s="68">
        <v>10</v>
      </c>
      <c r="BE129" s="68">
        <v>8</v>
      </c>
      <c r="BF129" s="68">
        <v>10</v>
      </c>
      <c r="BG129" s="68">
        <v>11</v>
      </c>
      <c r="BH129" s="68">
        <v>12</v>
      </c>
      <c r="BI129" s="68">
        <v>21</v>
      </c>
      <c r="BJ129" s="68">
        <v>23</v>
      </c>
      <c r="BK129" s="68">
        <v>16</v>
      </c>
      <c r="BL129" s="68">
        <v>10</v>
      </c>
      <c r="BM129" s="68">
        <v>12</v>
      </c>
      <c r="BN129" s="68">
        <v>12</v>
      </c>
      <c r="BO129" s="68">
        <v>14</v>
      </c>
      <c r="BP129" s="68">
        <v>8</v>
      </c>
      <c r="BQ129" s="68">
        <v>12</v>
      </c>
      <c r="BR129" s="68">
        <v>23</v>
      </c>
      <c r="BS129" s="68">
        <v>22</v>
      </c>
      <c r="BT129" s="68">
        <v>13</v>
      </c>
      <c r="BU129" s="68">
        <v>12</v>
      </c>
      <c r="BV129" s="68">
        <v>11</v>
      </c>
      <c r="BW129" s="68">
        <v>13</v>
      </c>
      <c r="BX129" s="68">
        <v>11</v>
      </c>
      <c r="BY129" s="68">
        <v>11</v>
      </c>
      <c r="BZ129" s="68">
        <v>12</v>
      </c>
      <c r="CA129" s="68">
        <v>12</v>
      </c>
      <c r="CB129" s="149">
        <f>(2.71828^(-8.3291+4.4859*K129-2.1583*L129))/(1+(2.71828^(-8.3291+4.4859*K129-2.1583*L129)))</f>
        <v>4.8481583519613654E-3</v>
      </c>
      <c r="CC129" s="107" t="s">
        <v>781</v>
      </c>
      <c r="CD129" s="86" t="s">
        <v>53</v>
      </c>
      <c r="CE129" s="86" t="s">
        <v>2</v>
      </c>
      <c r="CF129" s="86" t="s">
        <v>50</v>
      </c>
      <c r="CG129" s="86"/>
      <c r="CH129" s="59">
        <f>COUNTIF($M129,"=13")+COUNTIF($N129,"=24")+COUNTIF($O129,"=14")+COUNTIF($P129,"=11")+COUNTIF($Q129,"=11")+COUNTIF($R129,"=14")+COUNTIF($S129,"=12")+COUNTIF($T129,"=12")+COUNTIF($U129,"=12")+COUNTIF($V129,"=13")+COUNTIF($W129,"=13")+COUNTIF($X129,"=16")</f>
        <v>12</v>
      </c>
      <c r="CI129" s="59">
        <f>COUNTIF($Y129,"=18")+COUNTIF($Z129,"=9")+COUNTIF($AA129,"=10")+COUNTIF($AB129,"=11")+COUNTIF($AC129,"=11")+COUNTIF($AD129,"=25")+COUNTIF($AE129,"=15")+COUNTIF($AF129,"=19")+COUNTIF($AG129,"=31")+COUNTIF($AH129,"=15")+COUNTIF($AI129,"=15")+COUNTIF($AJ129,"=17")+COUNTIF($AK129,"=17")</f>
        <v>11</v>
      </c>
      <c r="CJ129" s="59">
        <f>COUNTIF($AL129,"=11")+COUNTIF($AM129,"=11")+COUNTIF($AN129,"=19")+COUNTIF($AO129,"=23")+COUNTIF($AP129,"=15")+COUNTIF($AQ129,"=15")+COUNTIF($AR129,"=19")+COUNTIF($AS129,"=17")+COUNTIF($AV129,"=12")+COUNTIF($AW129,"=12")</f>
        <v>8</v>
      </c>
      <c r="CK129" s="59">
        <f>COUNTIF($AX129,"=11")+COUNTIF($AY129,"=9")+COUNTIF($AZ129,"=15")+COUNTIF($BA129,"=16")+COUNTIF($BB129,"=8")+COUNTIF($BC129,"=10")+COUNTIF($BD129,"=10")+COUNTIF($BE129,"=8")+COUNTIF($BF129,"=10")+COUNTIF($BG129,"=11")</f>
        <v>9</v>
      </c>
      <c r="CL129" s="59">
        <f>COUNTIF($BH129,"=12")+COUNTIF($BI129,"=21")+COUNTIF($BJ129,"=23")+COUNTIF($BK129,"=16")+COUNTIF($BL129,"=10")+COUNTIF($BM129,"=12")+COUNTIF($BN129,"=12")+COUNTIF($BO129,"=15")+COUNTIF($BP129,"=8")+COUNTIF($BQ129,"=12")+COUNTIF($BR129,"=24")+COUNTIF($BS129,"=20")+COUNTIF($BT129,"=13")</f>
        <v>10</v>
      </c>
      <c r="CM129" s="59">
        <f>COUNTIF($BU129,"=12")+COUNTIF($BV129,"=11")+COUNTIF($BW129,"=13")+COUNTIF($BX129,"=11")+COUNTIF($BY129,"=11")+COUNTIF($BZ129,"=12")+COUNTIF($CA129,"=11")</f>
        <v>6</v>
      </c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  <c r="DK129" s="85"/>
      <c r="DL129" s="85"/>
      <c r="DM129" s="85"/>
      <c r="DN129" s="85"/>
      <c r="DO129" s="85"/>
      <c r="DP129" s="85"/>
      <c r="DQ129" s="85"/>
      <c r="DR129" s="85"/>
      <c r="DS129" s="85"/>
      <c r="DT129" s="85"/>
      <c r="DU129" s="85"/>
      <c r="DV129" s="85"/>
      <c r="DW129" s="85"/>
      <c r="DX129" s="85"/>
      <c r="DY129" s="85"/>
      <c r="DZ129" s="85"/>
      <c r="EA129" s="86"/>
      <c r="EB129" s="86"/>
      <c r="EC129" s="86"/>
      <c r="ED129" s="86"/>
      <c r="EE129" s="86"/>
    </row>
    <row r="130" spans="1:135" ht="15" customHeight="1" x14ac:dyDescent="0.25">
      <c r="A130" s="164">
        <v>463117</v>
      </c>
      <c r="B130" s="86" t="s">
        <v>45</v>
      </c>
      <c r="C130" s="86" t="s">
        <v>2</v>
      </c>
      <c r="D130" s="138" t="s">
        <v>78</v>
      </c>
      <c r="E130" s="86" t="s">
        <v>314</v>
      </c>
      <c r="F130" s="49" t="s">
        <v>45</v>
      </c>
      <c r="G130" s="87">
        <v>42691.825694444444</v>
      </c>
      <c r="H130" s="88" t="s">
        <v>2</v>
      </c>
      <c r="I130" s="88" t="s">
        <v>779</v>
      </c>
      <c r="J130" s="87">
        <v>41277.888888888891</v>
      </c>
      <c r="K130" s="143">
        <f>+COUNTIF($Y130,"&gt;=18")+COUNTIF($AG130,"&gt;=31")+COUNTIF($AP130,"&lt;=15")+COUNTIF($AR130,"&gt;=19")+COUNTIF($BG130,"&gt;=11")+COUNTIF($BI130,"&lt;=21")+COUNTIF($BK130,"&gt;=17")+COUNTIF($BR130,"&gt;=24")+COUNTIF($CA130,"&lt;=11")</f>
        <v>5</v>
      </c>
      <c r="L130" s="140">
        <f>65-(+CH130+CI130+CJ130+CK130+CL130+CM130)</f>
        <v>9</v>
      </c>
      <c r="M130" s="68">
        <v>13</v>
      </c>
      <c r="N130" s="68">
        <v>24</v>
      </c>
      <c r="O130" s="68">
        <v>14</v>
      </c>
      <c r="P130" s="68">
        <v>11</v>
      </c>
      <c r="Q130" s="68">
        <v>11</v>
      </c>
      <c r="R130" s="68">
        <v>14</v>
      </c>
      <c r="S130" s="68">
        <v>12</v>
      </c>
      <c r="T130" s="68">
        <v>12</v>
      </c>
      <c r="U130" s="68">
        <v>12</v>
      </c>
      <c r="V130" s="68">
        <v>14</v>
      </c>
      <c r="W130" s="68">
        <v>13</v>
      </c>
      <c r="X130" s="68">
        <v>16</v>
      </c>
      <c r="Y130" s="68">
        <v>16</v>
      </c>
      <c r="Z130" s="68">
        <v>9</v>
      </c>
      <c r="AA130" s="68">
        <v>10</v>
      </c>
      <c r="AB130" s="68">
        <v>11</v>
      </c>
      <c r="AC130" s="68">
        <v>11</v>
      </c>
      <c r="AD130" s="68">
        <v>24</v>
      </c>
      <c r="AE130" s="68">
        <v>15</v>
      </c>
      <c r="AF130" s="68">
        <v>19</v>
      </c>
      <c r="AG130" s="68">
        <v>31</v>
      </c>
      <c r="AH130" s="68">
        <v>14</v>
      </c>
      <c r="AI130" s="68">
        <v>15</v>
      </c>
      <c r="AJ130" s="68">
        <v>16</v>
      </c>
      <c r="AK130" s="68">
        <v>17</v>
      </c>
      <c r="AL130" s="68">
        <v>11</v>
      </c>
      <c r="AM130" s="68">
        <v>11</v>
      </c>
      <c r="AN130" s="68">
        <v>19</v>
      </c>
      <c r="AO130" s="68">
        <v>22</v>
      </c>
      <c r="AP130" s="68">
        <v>16</v>
      </c>
      <c r="AQ130" s="68">
        <v>15</v>
      </c>
      <c r="AR130" s="68">
        <v>19</v>
      </c>
      <c r="AS130" s="68">
        <v>17</v>
      </c>
      <c r="AT130" s="68">
        <v>37</v>
      </c>
      <c r="AU130" s="68">
        <v>37</v>
      </c>
      <c r="AV130" s="68">
        <v>13</v>
      </c>
      <c r="AW130" s="68">
        <v>12</v>
      </c>
      <c r="AX130" s="68">
        <v>11</v>
      </c>
      <c r="AY130" s="68">
        <v>9</v>
      </c>
      <c r="AZ130" s="68">
        <v>15</v>
      </c>
      <c r="BA130" s="68">
        <v>16</v>
      </c>
      <c r="BB130" s="68">
        <v>8</v>
      </c>
      <c r="BC130" s="68">
        <v>10</v>
      </c>
      <c r="BD130" s="68">
        <v>10</v>
      </c>
      <c r="BE130" s="68">
        <v>8</v>
      </c>
      <c r="BF130" s="68">
        <v>10</v>
      </c>
      <c r="BG130" s="68">
        <v>11</v>
      </c>
      <c r="BH130" s="68">
        <v>12</v>
      </c>
      <c r="BI130" s="68">
        <v>21</v>
      </c>
      <c r="BJ130" s="68">
        <v>23</v>
      </c>
      <c r="BK130" s="68">
        <v>16</v>
      </c>
      <c r="BL130" s="68">
        <v>10</v>
      </c>
      <c r="BM130" s="68">
        <v>12</v>
      </c>
      <c r="BN130" s="68">
        <v>12</v>
      </c>
      <c r="BO130" s="68">
        <v>15</v>
      </c>
      <c r="BP130" s="68">
        <v>8</v>
      </c>
      <c r="BQ130" s="68">
        <v>12</v>
      </c>
      <c r="BR130" s="68">
        <v>24</v>
      </c>
      <c r="BS130" s="68">
        <v>20</v>
      </c>
      <c r="BT130" s="68">
        <v>13</v>
      </c>
      <c r="BU130" s="68">
        <v>12</v>
      </c>
      <c r="BV130" s="68">
        <v>11</v>
      </c>
      <c r="BW130" s="68">
        <v>13</v>
      </c>
      <c r="BX130" s="68">
        <v>11</v>
      </c>
      <c r="BY130" s="68">
        <v>11</v>
      </c>
      <c r="BZ130" s="68">
        <v>12</v>
      </c>
      <c r="CA130" s="68">
        <v>12</v>
      </c>
      <c r="CB130" s="149">
        <f>(2.71828^(-8.3291+4.4859*K130-2.1583*L130))/(1+(2.71828^(-8.3291+4.4859*K130-2.1583*L130)))</f>
        <v>4.8481583519613654E-3</v>
      </c>
      <c r="CC130" s="112" t="s">
        <v>781</v>
      </c>
      <c r="CD130" s="86" t="s">
        <v>53</v>
      </c>
      <c r="CE130" s="86" t="s">
        <v>782</v>
      </c>
      <c r="CF130" s="86" t="s">
        <v>45</v>
      </c>
      <c r="CG130" s="86"/>
      <c r="CH130" s="59">
        <f>COUNTIF($M130,"=13")+COUNTIF($N130,"=24")+COUNTIF($O130,"=14")+COUNTIF($P130,"=11")+COUNTIF($Q130,"=11")+COUNTIF($R130,"=14")+COUNTIF($S130,"=12")+COUNTIF($T130,"=12")+COUNTIF($U130,"=12")+COUNTIF($V130,"=13")+COUNTIF($W130,"=13")+COUNTIF($X130,"=16")</f>
        <v>11</v>
      </c>
      <c r="CI130" s="59">
        <f>COUNTIF($Y130,"=18")+COUNTIF($Z130,"=9")+COUNTIF($AA130,"=10")+COUNTIF($AB130,"=11")+COUNTIF($AC130,"=11")+COUNTIF($AD130,"=25")+COUNTIF($AE130,"=15")+COUNTIF($AF130,"=19")+COUNTIF($AG130,"=31")+COUNTIF($AH130,"=15")+COUNTIF($AI130,"=15")+COUNTIF($AJ130,"=17")+COUNTIF($AK130,"=17")</f>
        <v>9</v>
      </c>
      <c r="CJ130" s="59">
        <f>COUNTIF($AL130,"=11")+COUNTIF($AM130,"=11")+COUNTIF($AN130,"=19")+COUNTIF($AO130,"=23")+COUNTIF($AP130,"=15")+COUNTIF($AQ130,"=15")+COUNTIF($AR130,"=19")+COUNTIF($AS130,"=17")+COUNTIF($AV130,"=12")+COUNTIF($AW130,"=12")</f>
        <v>7</v>
      </c>
      <c r="CK130" s="59">
        <f>COUNTIF($AX130,"=11")+COUNTIF($AY130,"=9")+COUNTIF($AZ130,"=15")+COUNTIF($BA130,"=16")+COUNTIF($BB130,"=8")+COUNTIF($BC130,"=10")+COUNTIF($BD130,"=10")+COUNTIF($BE130,"=8")+COUNTIF($BF130,"=10")+COUNTIF($BG130,"=11")</f>
        <v>10</v>
      </c>
      <c r="CL130" s="59">
        <f>COUNTIF($BH130,"=12")+COUNTIF($BI130,"=21")+COUNTIF($BJ130,"=23")+COUNTIF($BK130,"=16")+COUNTIF($BL130,"=10")+COUNTIF($BM130,"=12")+COUNTIF($BN130,"=12")+COUNTIF($BO130,"=15")+COUNTIF($BP130,"=8")+COUNTIF($BQ130,"=12")+COUNTIF($BR130,"=24")+COUNTIF($BS130,"=20")+COUNTIF($BT130,"=13")</f>
        <v>13</v>
      </c>
      <c r="CM130" s="59">
        <f>COUNTIF($BU130,"=12")+COUNTIF($BV130,"=11")+COUNTIF($BW130,"=13")+COUNTIF($BX130,"=11")+COUNTIF($BY130,"=11")+COUNTIF($BZ130,"=12")+COUNTIF($CA130,"=11")</f>
        <v>6</v>
      </c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  <c r="DK130" s="85"/>
      <c r="DL130" s="85"/>
      <c r="DM130" s="85"/>
      <c r="DN130" s="85"/>
      <c r="DO130" s="85"/>
      <c r="DP130" s="85"/>
      <c r="DQ130" s="85"/>
      <c r="DR130" s="85"/>
      <c r="DS130" s="85"/>
      <c r="DT130" s="85"/>
      <c r="DU130" s="85"/>
      <c r="DV130" s="85"/>
      <c r="DW130" s="85"/>
      <c r="DX130" s="85"/>
      <c r="DY130" s="85"/>
      <c r="DZ130" s="85"/>
      <c r="EA130" s="86"/>
      <c r="EB130" s="86"/>
      <c r="EC130" s="86"/>
      <c r="ED130" s="86"/>
      <c r="EE130" s="86"/>
    </row>
    <row r="131" spans="1:135" ht="15" customHeight="1" x14ac:dyDescent="0.25">
      <c r="A131" s="33">
        <v>79954</v>
      </c>
      <c r="B131" s="24" t="s">
        <v>765</v>
      </c>
      <c r="C131" s="86" t="s">
        <v>2</v>
      </c>
      <c r="D131" s="139" t="s">
        <v>71</v>
      </c>
      <c r="E131" s="10" t="s">
        <v>23</v>
      </c>
      <c r="F131" s="3" t="s">
        <v>541</v>
      </c>
      <c r="G131" s="7">
        <v>41504.936111111114</v>
      </c>
      <c r="H131" s="88" t="s">
        <v>2</v>
      </c>
      <c r="I131" s="88" t="s">
        <v>779</v>
      </c>
      <c r="J131" s="87">
        <v>41277.888888888891</v>
      </c>
      <c r="K131" s="143">
        <f>+COUNTIF($Y131,"&gt;=18")+COUNTIF($AG131,"&gt;=31")+COUNTIF($AP131,"&lt;=15")+COUNTIF($AR131,"&gt;=19")+COUNTIF($BG131,"&gt;=11")+COUNTIF($BI131,"&lt;=21")+COUNTIF($BK131,"&gt;=17")+COUNTIF($BR131,"&gt;=24")+COUNTIF($CA131,"&lt;=11")</f>
        <v>4</v>
      </c>
      <c r="L131" s="140">
        <f>65-(+CH131+CI131+CJ131+CK131+CL131+CM131)</f>
        <v>7</v>
      </c>
      <c r="M131" s="114">
        <v>13</v>
      </c>
      <c r="N131" s="114">
        <v>25</v>
      </c>
      <c r="O131" s="114">
        <v>14</v>
      </c>
      <c r="P131" s="114">
        <v>11</v>
      </c>
      <c r="Q131" s="114">
        <v>11</v>
      </c>
      <c r="R131" s="114">
        <v>14</v>
      </c>
      <c r="S131" s="114">
        <v>12</v>
      </c>
      <c r="T131" s="114">
        <v>12</v>
      </c>
      <c r="U131" s="114">
        <v>12</v>
      </c>
      <c r="V131" s="114">
        <v>13</v>
      </c>
      <c r="W131" s="114">
        <v>13</v>
      </c>
      <c r="X131" s="114">
        <v>16</v>
      </c>
      <c r="Y131" s="114">
        <v>18</v>
      </c>
      <c r="Z131" s="114">
        <v>9</v>
      </c>
      <c r="AA131" s="114">
        <v>10</v>
      </c>
      <c r="AB131" s="114">
        <v>11</v>
      </c>
      <c r="AC131" s="114">
        <v>11</v>
      </c>
      <c r="AD131" s="114">
        <v>25</v>
      </c>
      <c r="AE131" s="114">
        <v>15</v>
      </c>
      <c r="AF131" s="114">
        <v>19</v>
      </c>
      <c r="AG131" s="114">
        <v>29</v>
      </c>
      <c r="AH131" s="62">
        <v>15</v>
      </c>
      <c r="AI131" s="62">
        <v>15</v>
      </c>
      <c r="AJ131" s="114">
        <v>17</v>
      </c>
      <c r="AK131" s="62">
        <v>18</v>
      </c>
      <c r="AL131" s="114">
        <v>11</v>
      </c>
      <c r="AM131" s="114">
        <v>11</v>
      </c>
      <c r="AN131" s="114">
        <v>19</v>
      </c>
      <c r="AO131" s="114">
        <v>23</v>
      </c>
      <c r="AP131" s="114">
        <v>15</v>
      </c>
      <c r="AQ131" s="114">
        <v>15</v>
      </c>
      <c r="AR131" s="114">
        <v>19</v>
      </c>
      <c r="AS131" s="114">
        <v>17</v>
      </c>
      <c r="AT131" s="62">
        <v>33</v>
      </c>
      <c r="AU131" s="114">
        <v>36</v>
      </c>
      <c r="AV131" s="114">
        <v>12</v>
      </c>
      <c r="AW131" s="114">
        <v>12</v>
      </c>
      <c r="AX131" s="114">
        <v>11</v>
      </c>
      <c r="AY131" s="114">
        <v>9</v>
      </c>
      <c r="AZ131" s="114">
        <v>15</v>
      </c>
      <c r="BA131" s="114">
        <v>16</v>
      </c>
      <c r="BB131" s="114">
        <v>8</v>
      </c>
      <c r="BC131" s="114">
        <v>10</v>
      </c>
      <c r="BD131" s="114">
        <v>10</v>
      </c>
      <c r="BE131" s="114">
        <v>8</v>
      </c>
      <c r="BF131" s="114">
        <v>10</v>
      </c>
      <c r="BG131" s="114">
        <v>10</v>
      </c>
      <c r="BH131" s="114">
        <v>12</v>
      </c>
      <c r="BI131" s="114">
        <v>23</v>
      </c>
      <c r="BJ131" s="114">
        <v>23</v>
      </c>
      <c r="BK131" s="114">
        <v>16</v>
      </c>
      <c r="BL131" s="114">
        <v>10</v>
      </c>
      <c r="BM131" s="114">
        <v>12</v>
      </c>
      <c r="BN131" s="114">
        <v>12</v>
      </c>
      <c r="BO131" s="114">
        <v>15</v>
      </c>
      <c r="BP131" s="114">
        <v>8</v>
      </c>
      <c r="BQ131" s="114">
        <v>12</v>
      </c>
      <c r="BR131" s="114">
        <v>24</v>
      </c>
      <c r="BS131" s="114">
        <v>21</v>
      </c>
      <c r="BT131" s="114">
        <v>13</v>
      </c>
      <c r="BU131" s="114">
        <v>12</v>
      </c>
      <c r="BV131" s="114">
        <v>11</v>
      </c>
      <c r="BW131" s="114">
        <v>13</v>
      </c>
      <c r="BX131" s="114">
        <v>11</v>
      </c>
      <c r="BY131" s="114">
        <v>11</v>
      </c>
      <c r="BZ131" s="114">
        <v>12</v>
      </c>
      <c r="CA131" s="114">
        <v>12</v>
      </c>
      <c r="CB131" s="149">
        <f>(2.71828^(-8.3291+4.4859*K131-2.1583*L131))/(1+(2.71828^(-8.3291+4.4859*K131-2.1583*L131)))</f>
        <v>4.0961781636886978E-3</v>
      </c>
      <c r="CC131" s="107" t="s">
        <v>781</v>
      </c>
      <c r="CD131" s="25" t="s">
        <v>60</v>
      </c>
      <c r="CE131" s="10" t="s">
        <v>2</v>
      </c>
      <c r="CF131" s="25" t="s">
        <v>688</v>
      </c>
      <c r="CG131" s="11"/>
      <c r="CH131" s="59">
        <f>COUNTIF($M131,"=13")+COUNTIF($N131,"=24")+COUNTIF($O131,"=14")+COUNTIF($P131,"=11")+COUNTIF($Q131,"=11")+COUNTIF($R131,"=14")+COUNTIF($S131,"=12")+COUNTIF($T131,"=12")+COUNTIF($U131,"=12")+COUNTIF($V131,"=13")+COUNTIF($W131,"=13")+COUNTIF($X131,"=16")</f>
        <v>11</v>
      </c>
      <c r="CI131" s="59">
        <f>COUNTIF($Y131,"=18")+COUNTIF($Z131,"=9")+COUNTIF($AA131,"=10")+COUNTIF($AB131,"=11")+COUNTIF($AC131,"=11")+COUNTIF($AD131,"=25")+COUNTIF($AE131,"=15")+COUNTIF($AF131,"=19")+COUNTIF($AG131,"=31")+COUNTIF($AH131,"=15")+COUNTIF($AI131,"=15")+COUNTIF($AJ131,"=17")+COUNTIF($AK131,"=17")</f>
        <v>11</v>
      </c>
      <c r="CJ131" s="59">
        <f>COUNTIF($AL131,"=11")+COUNTIF($AM131,"=11")+COUNTIF($AN131,"=19")+COUNTIF($AO131,"=23")+COUNTIF($AP131,"=15")+COUNTIF($AQ131,"=15")+COUNTIF($AR131,"=19")+COUNTIF($AS131,"=17")+COUNTIF($AV131,"=12")+COUNTIF($AW131,"=12")</f>
        <v>10</v>
      </c>
      <c r="CK131" s="59">
        <f>COUNTIF($AX131,"=11")+COUNTIF($AY131,"=9")+COUNTIF($AZ131,"=15")+COUNTIF($BA131,"=16")+COUNTIF($BB131,"=8")+COUNTIF($BC131,"=10")+COUNTIF($BD131,"=10")+COUNTIF($BE131,"=8")+COUNTIF($BF131,"=10")+COUNTIF($BG131,"=11")</f>
        <v>9</v>
      </c>
      <c r="CL131" s="59">
        <f>COUNTIF($BH131,"=12")+COUNTIF($BI131,"=21")+COUNTIF($BJ131,"=23")+COUNTIF($BK131,"=16")+COUNTIF($BL131,"=10")+COUNTIF($BM131,"=12")+COUNTIF($BN131,"=12")+COUNTIF($BO131,"=15")+COUNTIF($BP131,"=8")+COUNTIF($BQ131,"=12")+COUNTIF($BR131,"=24")+COUNTIF($BS131,"=20")+COUNTIF($BT131,"=13")</f>
        <v>11</v>
      </c>
      <c r="CM131" s="59">
        <f>COUNTIF($BU131,"=12")+COUNTIF($BV131,"=11")+COUNTIF($BW131,"=13")+COUNTIF($BX131,"=11")+COUNTIF($BY131,"=11")+COUNTIF($BZ131,"=12")+COUNTIF($CA131,"=11")</f>
        <v>6</v>
      </c>
      <c r="CN131" s="86"/>
      <c r="CO131" s="86"/>
      <c r="CP131" s="86"/>
      <c r="CQ131" s="86"/>
      <c r="CR131" s="86"/>
      <c r="CS131" s="86"/>
      <c r="CT131" s="86"/>
      <c r="CU131" s="86"/>
      <c r="CV131" s="86"/>
      <c r="CW131" s="86"/>
      <c r="CX131" s="86"/>
      <c r="CY131" s="86"/>
      <c r="CZ131" s="86"/>
      <c r="DA131" s="86"/>
      <c r="DB131" s="86"/>
      <c r="DC131" s="86"/>
      <c r="DD131" s="86"/>
      <c r="DE131" s="86"/>
      <c r="DF131" s="86"/>
      <c r="DG131" s="86"/>
      <c r="DH131" s="86"/>
      <c r="DI131" s="86"/>
      <c r="DJ131" s="86"/>
      <c r="DK131" s="86"/>
      <c r="DL131" s="86"/>
      <c r="DM131" s="86"/>
      <c r="DN131" s="86"/>
      <c r="DO131" s="86"/>
      <c r="DP131" s="86"/>
      <c r="DQ131" s="86"/>
      <c r="DR131" s="86"/>
      <c r="DS131" s="86"/>
      <c r="DT131" s="86"/>
      <c r="DU131" s="86"/>
      <c r="DV131" s="86"/>
      <c r="DW131" s="86"/>
      <c r="DX131" s="86"/>
      <c r="DY131" s="86"/>
      <c r="DZ131" s="86"/>
      <c r="EA131" s="85"/>
      <c r="EB131" s="85"/>
      <c r="EC131" s="85"/>
      <c r="ED131" s="85"/>
      <c r="EE131" s="85"/>
    </row>
    <row r="132" spans="1:135" ht="15" customHeight="1" x14ac:dyDescent="0.25">
      <c r="A132" s="27">
        <v>273017</v>
      </c>
      <c r="B132" s="86" t="s">
        <v>50</v>
      </c>
      <c r="C132" s="86" t="s">
        <v>2</v>
      </c>
      <c r="D132" s="139" t="s">
        <v>774</v>
      </c>
      <c r="E132" s="86" t="s">
        <v>314</v>
      </c>
      <c r="F132" s="86" t="s">
        <v>86</v>
      </c>
      <c r="G132" s="87">
        <v>42382.838888888888</v>
      </c>
      <c r="H132" s="88" t="s">
        <v>2</v>
      </c>
      <c r="I132" s="88" t="s">
        <v>779</v>
      </c>
      <c r="J132" s="87">
        <v>41277.888888888891</v>
      </c>
      <c r="K132" s="143">
        <f>+COUNTIF($Y132,"&gt;=18")+COUNTIF($AG132,"&gt;=31")+COUNTIF($AP132,"&lt;=15")+COUNTIF($AR132,"&gt;=19")+COUNTIF($BG132,"&gt;=11")+COUNTIF($BI132,"&lt;=21")+COUNTIF($BK132,"&gt;=17")+COUNTIF($BR132,"&gt;=24")+COUNTIF($CA132,"&lt;=11")</f>
        <v>4</v>
      </c>
      <c r="L132" s="140">
        <f>65-(+CH132+CI132+CJ132+CK132+CL132+CM132)</f>
        <v>7</v>
      </c>
      <c r="M132" s="68">
        <v>13</v>
      </c>
      <c r="N132" s="68">
        <v>26</v>
      </c>
      <c r="O132" s="68">
        <v>14</v>
      </c>
      <c r="P132" s="68">
        <v>11</v>
      </c>
      <c r="Q132" s="68">
        <v>11</v>
      </c>
      <c r="R132" s="68">
        <v>14</v>
      </c>
      <c r="S132" s="68">
        <v>12</v>
      </c>
      <c r="T132" s="68">
        <v>12</v>
      </c>
      <c r="U132" s="68">
        <v>12</v>
      </c>
      <c r="V132" s="68">
        <v>13</v>
      </c>
      <c r="W132" s="68">
        <v>13</v>
      </c>
      <c r="X132" s="68">
        <v>16</v>
      </c>
      <c r="Y132" s="68">
        <v>17</v>
      </c>
      <c r="Z132" s="100">
        <v>9</v>
      </c>
      <c r="AA132" s="100">
        <v>10</v>
      </c>
      <c r="AB132" s="68">
        <v>11</v>
      </c>
      <c r="AC132" s="68">
        <v>11</v>
      </c>
      <c r="AD132" s="68">
        <v>25</v>
      </c>
      <c r="AE132" s="68">
        <v>15</v>
      </c>
      <c r="AF132" s="68">
        <v>19</v>
      </c>
      <c r="AG132" s="68">
        <v>29</v>
      </c>
      <c r="AH132" s="100">
        <v>15</v>
      </c>
      <c r="AI132" s="100">
        <v>15</v>
      </c>
      <c r="AJ132" s="100">
        <v>17</v>
      </c>
      <c r="AK132" s="68">
        <v>17</v>
      </c>
      <c r="AL132" s="68">
        <v>11</v>
      </c>
      <c r="AM132" s="68">
        <v>11</v>
      </c>
      <c r="AN132" s="68">
        <v>19</v>
      </c>
      <c r="AO132" s="68">
        <v>23</v>
      </c>
      <c r="AP132" s="68">
        <v>15</v>
      </c>
      <c r="AQ132" s="68">
        <v>15</v>
      </c>
      <c r="AR132" s="68">
        <v>19</v>
      </c>
      <c r="AS132" s="68">
        <v>17</v>
      </c>
      <c r="AT132" s="68">
        <v>31</v>
      </c>
      <c r="AU132" s="100">
        <v>36</v>
      </c>
      <c r="AV132" s="100">
        <v>12</v>
      </c>
      <c r="AW132" s="68">
        <v>12</v>
      </c>
      <c r="AX132" s="68">
        <v>11</v>
      </c>
      <c r="AY132" s="68">
        <v>9</v>
      </c>
      <c r="AZ132" s="68">
        <v>15</v>
      </c>
      <c r="BA132" s="68">
        <v>16</v>
      </c>
      <c r="BB132" s="68">
        <v>8</v>
      </c>
      <c r="BC132" s="68">
        <v>10</v>
      </c>
      <c r="BD132" s="68">
        <v>10</v>
      </c>
      <c r="BE132" s="68">
        <v>8</v>
      </c>
      <c r="BF132" s="68">
        <v>10</v>
      </c>
      <c r="BG132" s="68">
        <v>10</v>
      </c>
      <c r="BH132" s="68">
        <v>12</v>
      </c>
      <c r="BI132" s="68">
        <v>21</v>
      </c>
      <c r="BJ132" s="68">
        <v>23</v>
      </c>
      <c r="BK132" s="68">
        <v>16</v>
      </c>
      <c r="BL132" s="68">
        <v>10</v>
      </c>
      <c r="BM132" s="68">
        <v>12</v>
      </c>
      <c r="BN132" s="68">
        <v>12</v>
      </c>
      <c r="BO132" s="68">
        <v>16</v>
      </c>
      <c r="BP132" s="68">
        <v>8</v>
      </c>
      <c r="BQ132" s="68">
        <v>12</v>
      </c>
      <c r="BR132" s="68">
        <v>24</v>
      </c>
      <c r="BS132" s="68">
        <v>21</v>
      </c>
      <c r="BT132" s="68">
        <v>13</v>
      </c>
      <c r="BU132" s="68">
        <v>12</v>
      </c>
      <c r="BV132" s="68">
        <v>11</v>
      </c>
      <c r="BW132" s="68">
        <v>13</v>
      </c>
      <c r="BX132" s="68">
        <v>11</v>
      </c>
      <c r="BY132" s="68">
        <v>11</v>
      </c>
      <c r="BZ132" s="68">
        <v>12</v>
      </c>
      <c r="CA132" s="68">
        <v>12</v>
      </c>
      <c r="CB132" s="149">
        <f>(2.71828^(-8.3291+4.4859*K132-2.1583*L132))/(1+(2.71828^(-8.3291+4.4859*K132-2.1583*L132)))</f>
        <v>4.0961781636886978E-3</v>
      </c>
      <c r="CC132" s="107" t="s">
        <v>781</v>
      </c>
      <c r="CD132" s="86" t="s">
        <v>249</v>
      </c>
      <c r="CE132" s="86" t="s">
        <v>2</v>
      </c>
      <c r="CF132" s="86" t="s">
        <v>50</v>
      </c>
      <c r="CG132" s="86"/>
      <c r="CH132" s="59">
        <f>COUNTIF($M132,"=13")+COUNTIF($N132,"=24")+COUNTIF($O132,"=14")+COUNTIF($P132,"=11")+COUNTIF($Q132,"=11")+COUNTIF($R132,"=14")+COUNTIF($S132,"=12")+COUNTIF($T132,"=12")+COUNTIF($U132,"=12")+COUNTIF($V132,"=13")+COUNTIF($W132,"=13")+COUNTIF($X132,"=16")</f>
        <v>11</v>
      </c>
      <c r="CI132" s="59">
        <f>COUNTIF($Y132,"=18")+COUNTIF($Z132,"=9")+COUNTIF($AA132,"=10")+COUNTIF($AB132,"=11")+COUNTIF($AC132,"=11")+COUNTIF($AD132,"=25")+COUNTIF($AE132,"=15")+COUNTIF($AF132,"=19")+COUNTIF($AG132,"=31")+COUNTIF($AH132,"=15")+COUNTIF($AI132,"=15")+COUNTIF($AJ132,"=17")+COUNTIF($AK132,"=17")</f>
        <v>11</v>
      </c>
      <c r="CJ132" s="59">
        <f>COUNTIF($AL132,"=11")+COUNTIF($AM132,"=11")+COUNTIF($AN132,"=19")+COUNTIF($AO132,"=23")+COUNTIF($AP132,"=15")+COUNTIF($AQ132,"=15")+COUNTIF($AR132,"=19")+COUNTIF($AS132,"=17")+COUNTIF($AV132,"=12")+COUNTIF($AW132,"=12")</f>
        <v>10</v>
      </c>
      <c r="CK132" s="59">
        <f>COUNTIF($AX132,"=11")+COUNTIF($AY132,"=9")+COUNTIF($AZ132,"=15")+COUNTIF($BA132,"=16")+COUNTIF($BB132,"=8")+COUNTIF($BC132,"=10")+COUNTIF($BD132,"=10")+COUNTIF($BE132,"=8")+COUNTIF($BF132,"=10")+COUNTIF($BG132,"=11")</f>
        <v>9</v>
      </c>
      <c r="CL132" s="59">
        <f>COUNTIF($BH132,"=12")+COUNTIF($BI132,"=21")+COUNTIF($BJ132,"=23")+COUNTIF($BK132,"=16")+COUNTIF($BL132,"=10")+COUNTIF($BM132,"=12")+COUNTIF($BN132,"=12")+COUNTIF($BO132,"=15")+COUNTIF($BP132,"=8")+COUNTIF($BQ132,"=12")+COUNTIF($BR132,"=24")+COUNTIF($BS132,"=20")+COUNTIF($BT132,"=13")</f>
        <v>11</v>
      </c>
      <c r="CM132" s="59">
        <f>COUNTIF($BU132,"=12")+COUNTIF($BV132,"=11")+COUNTIF($BW132,"=13")+COUNTIF($BX132,"=11")+COUNTIF($BY132,"=11")+COUNTIF($BZ132,"=12")+COUNTIF($CA132,"=11")</f>
        <v>6</v>
      </c>
      <c r="CN132" s="86"/>
      <c r="CO132" s="86"/>
      <c r="CP132" s="86"/>
      <c r="CQ132" s="86"/>
      <c r="CR132" s="86"/>
      <c r="CS132" s="86"/>
      <c r="CT132" s="86"/>
      <c r="CU132" s="86"/>
      <c r="CV132" s="86"/>
      <c r="CW132" s="86"/>
      <c r="CX132" s="86"/>
      <c r="CY132" s="86"/>
      <c r="CZ132" s="86"/>
      <c r="DA132" s="86"/>
      <c r="DB132" s="86"/>
      <c r="DC132" s="86"/>
      <c r="DD132" s="86"/>
      <c r="DE132" s="86"/>
      <c r="DF132" s="86"/>
      <c r="DG132" s="86"/>
      <c r="DH132" s="86"/>
      <c r="DI132" s="86"/>
      <c r="DJ132" s="86"/>
      <c r="DK132" s="86"/>
      <c r="DL132" s="86"/>
      <c r="DM132" s="86"/>
      <c r="DN132" s="86"/>
      <c r="DO132" s="86"/>
      <c r="DP132" s="86"/>
      <c r="DQ132" s="86"/>
      <c r="DR132" s="86"/>
      <c r="DS132" s="86"/>
      <c r="DT132" s="86"/>
      <c r="DU132" s="86"/>
      <c r="DV132" s="86"/>
      <c r="DW132" s="86"/>
      <c r="DX132" s="86"/>
      <c r="DY132" s="86"/>
      <c r="DZ132" s="86"/>
      <c r="EA132" s="86"/>
      <c r="EB132" s="86"/>
      <c r="EC132" s="86"/>
      <c r="ED132" s="86"/>
      <c r="EE132" s="86"/>
    </row>
    <row r="133" spans="1:135" ht="15" customHeight="1" x14ac:dyDescent="0.25">
      <c r="A133" s="63">
        <v>21077</v>
      </c>
      <c r="B133" s="3" t="s">
        <v>583</v>
      </c>
      <c r="C133" s="86" t="s">
        <v>2</v>
      </c>
      <c r="D133" s="138" t="s">
        <v>78</v>
      </c>
      <c r="E133" s="38" t="s">
        <v>23</v>
      </c>
      <c r="F133" s="3" t="s">
        <v>88</v>
      </c>
      <c r="G133" s="7">
        <v>41628</v>
      </c>
      <c r="H133" s="88" t="s">
        <v>2</v>
      </c>
      <c r="I133" s="88" t="s">
        <v>779</v>
      </c>
      <c r="J133" s="87">
        <v>41277.888888888891</v>
      </c>
      <c r="K133" s="143">
        <f>+COUNTIF($Y133,"&gt;=18")+COUNTIF($AG133,"&gt;=31")+COUNTIF($AP133,"&lt;=15")+COUNTIF($AR133,"&gt;=19")+COUNTIF($BG133,"&gt;=11")+COUNTIF($BI133,"&lt;=21")+COUNTIF($BK133,"&gt;=17")+COUNTIF($BR133,"&gt;=24")+COUNTIF($CA133,"&lt;=11")</f>
        <v>4</v>
      </c>
      <c r="L133" s="140">
        <f>65-(+CH133+CI133+CJ133+CK133+CL133+CM133)</f>
        <v>7</v>
      </c>
      <c r="M133" s="100">
        <v>13</v>
      </c>
      <c r="N133" s="68">
        <v>24</v>
      </c>
      <c r="O133" s="100">
        <v>14</v>
      </c>
      <c r="P133" s="68">
        <v>11</v>
      </c>
      <c r="Q133" s="100">
        <v>11</v>
      </c>
      <c r="R133" s="100">
        <v>14</v>
      </c>
      <c r="S133" s="100">
        <v>12</v>
      </c>
      <c r="T133" s="100">
        <v>12</v>
      </c>
      <c r="U133" s="100">
        <v>12</v>
      </c>
      <c r="V133" s="100">
        <v>13</v>
      </c>
      <c r="W133" s="100">
        <v>13</v>
      </c>
      <c r="X133" s="100">
        <v>16</v>
      </c>
      <c r="Y133" s="100">
        <v>18</v>
      </c>
      <c r="Z133" s="100">
        <v>9</v>
      </c>
      <c r="AA133" s="100">
        <v>10</v>
      </c>
      <c r="AB133" s="100">
        <v>11</v>
      </c>
      <c r="AC133" s="100">
        <v>11</v>
      </c>
      <c r="AD133" s="100">
        <v>25</v>
      </c>
      <c r="AE133" s="100">
        <v>15</v>
      </c>
      <c r="AF133" s="100">
        <v>19</v>
      </c>
      <c r="AG133" s="100">
        <v>29</v>
      </c>
      <c r="AH133" s="100">
        <v>15</v>
      </c>
      <c r="AI133" s="100">
        <v>15</v>
      </c>
      <c r="AJ133" s="100">
        <v>15</v>
      </c>
      <c r="AK133" s="100">
        <v>17</v>
      </c>
      <c r="AL133" s="100">
        <v>11</v>
      </c>
      <c r="AM133" s="68">
        <v>11</v>
      </c>
      <c r="AN133" s="68">
        <v>19</v>
      </c>
      <c r="AO133" s="68">
        <v>23</v>
      </c>
      <c r="AP133" s="68">
        <v>15</v>
      </c>
      <c r="AQ133" s="68">
        <v>15</v>
      </c>
      <c r="AR133" s="68">
        <v>19</v>
      </c>
      <c r="AS133" s="68">
        <v>17</v>
      </c>
      <c r="AT133" s="68">
        <v>36</v>
      </c>
      <c r="AU133" s="100">
        <v>38</v>
      </c>
      <c r="AV133" s="68">
        <v>12</v>
      </c>
      <c r="AW133" s="68">
        <v>12</v>
      </c>
      <c r="AX133" s="68">
        <v>11</v>
      </c>
      <c r="AY133" s="68">
        <v>9</v>
      </c>
      <c r="AZ133" s="68">
        <v>15</v>
      </c>
      <c r="BA133" s="68">
        <v>16</v>
      </c>
      <c r="BB133" s="100">
        <v>8</v>
      </c>
      <c r="BC133" s="100">
        <v>10</v>
      </c>
      <c r="BD133" s="100">
        <v>10</v>
      </c>
      <c r="BE133" s="100">
        <v>8</v>
      </c>
      <c r="BF133" s="100">
        <v>10</v>
      </c>
      <c r="BG133" s="100">
        <v>10</v>
      </c>
      <c r="BH133" s="100">
        <v>12</v>
      </c>
      <c r="BI133" s="100">
        <v>23</v>
      </c>
      <c r="BJ133" s="100">
        <v>23</v>
      </c>
      <c r="BK133" s="100">
        <v>17</v>
      </c>
      <c r="BL133" s="100">
        <v>10</v>
      </c>
      <c r="BM133" s="100">
        <v>12</v>
      </c>
      <c r="BN133" s="100">
        <v>12</v>
      </c>
      <c r="BO133" s="100">
        <v>15</v>
      </c>
      <c r="BP133" s="100">
        <v>8</v>
      </c>
      <c r="BQ133" s="100">
        <v>12</v>
      </c>
      <c r="BR133" s="100">
        <v>22</v>
      </c>
      <c r="BS133" s="100">
        <v>20</v>
      </c>
      <c r="BT133" s="100">
        <v>13</v>
      </c>
      <c r="BU133" s="100">
        <v>12</v>
      </c>
      <c r="BV133" s="100">
        <v>11</v>
      </c>
      <c r="BW133" s="100">
        <v>13</v>
      </c>
      <c r="BX133" s="100">
        <v>11</v>
      </c>
      <c r="BY133" s="100">
        <v>11</v>
      </c>
      <c r="BZ133" s="100">
        <v>12</v>
      </c>
      <c r="CA133" s="100">
        <v>12</v>
      </c>
      <c r="CB133" s="149">
        <f>(2.71828^(-8.3291+4.4859*K133-2.1583*L133))/(1+(2.71828^(-8.3291+4.4859*K133-2.1583*L133)))</f>
        <v>4.0961781636886978E-3</v>
      </c>
      <c r="CC133" s="107" t="s">
        <v>781</v>
      </c>
      <c r="CD133" s="86" t="s">
        <v>53</v>
      </c>
      <c r="CE133" s="3" t="s">
        <v>584</v>
      </c>
      <c r="CF133" s="86" t="s">
        <v>583</v>
      </c>
      <c r="CG133" s="86"/>
      <c r="CH133" s="59">
        <f>COUNTIF($M133,"=13")+COUNTIF($N133,"=24")+COUNTIF($O133,"=14")+COUNTIF($P133,"=11")+COUNTIF($Q133,"=11")+COUNTIF($R133,"=14")+COUNTIF($S133,"=12")+COUNTIF($T133,"=12")+COUNTIF($U133,"=12")+COUNTIF($V133,"=13")+COUNTIF($W133,"=13")+COUNTIF($X133,"=16")</f>
        <v>12</v>
      </c>
      <c r="CI133" s="59">
        <f>COUNTIF($Y133,"=18")+COUNTIF($Z133,"=9")+COUNTIF($AA133,"=10")+COUNTIF($AB133,"=11")+COUNTIF($AC133,"=11")+COUNTIF($AD133,"=25")+COUNTIF($AE133,"=15")+COUNTIF($AF133,"=19")+COUNTIF($AG133,"=31")+COUNTIF($AH133,"=15")+COUNTIF($AI133,"=15")+COUNTIF($AJ133,"=17")+COUNTIF($AK133,"=17")</f>
        <v>11</v>
      </c>
      <c r="CJ133" s="59">
        <f>COUNTIF($AL133,"=11")+COUNTIF($AM133,"=11")+COUNTIF($AN133,"=19")+COUNTIF($AO133,"=23")+COUNTIF($AP133,"=15")+COUNTIF($AQ133,"=15")+COUNTIF($AR133,"=19")+COUNTIF($AS133,"=17")+COUNTIF($AV133,"=12")+COUNTIF($AW133,"=12")</f>
        <v>10</v>
      </c>
      <c r="CK133" s="59">
        <f>COUNTIF($AX133,"=11")+COUNTIF($AY133,"=9")+COUNTIF($AZ133,"=15")+COUNTIF($BA133,"=16")+COUNTIF($BB133,"=8")+COUNTIF($BC133,"=10")+COUNTIF($BD133,"=10")+COUNTIF($BE133,"=8")+COUNTIF($BF133,"=10")+COUNTIF($BG133,"=11")</f>
        <v>9</v>
      </c>
      <c r="CL133" s="59">
        <f>COUNTIF($BH133,"=12")+COUNTIF($BI133,"=21")+COUNTIF($BJ133,"=23")+COUNTIF($BK133,"=16")+COUNTIF($BL133,"=10")+COUNTIF($BM133,"=12")+COUNTIF($BN133,"=12")+COUNTIF($BO133,"=15")+COUNTIF($BP133,"=8")+COUNTIF($BQ133,"=12")+COUNTIF($BR133,"=24")+COUNTIF($BS133,"=20")+COUNTIF($BT133,"=13")</f>
        <v>10</v>
      </c>
      <c r="CM133" s="59">
        <f>COUNTIF($BU133,"=12")+COUNTIF($BV133,"=11")+COUNTIF($BW133,"=13")+COUNTIF($BX133,"=11")+COUNTIF($BY133,"=11")+COUNTIF($BZ133,"=12")+COUNTIF($CA133,"=11")</f>
        <v>6</v>
      </c>
      <c r="CN133" s="86"/>
      <c r="CO133" s="86"/>
      <c r="CP133" s="86"/>
      <c r="CQ133" s="86"/>
      <c r="CR133" s="86"/>
      <c r="CS133" s="86"/>
      <c r="CT133" s="86"/>
      <c r="CU133" s="86"/>
      <c r="CV133" s="86"/>
      <c r="CW133" s="86"/>
      <c r="CX133" s="86"/>
      <c r="CY133" s="86"/>
      <c r="CZ133" s="86"/>
      <c r="DA133" s="86"/>
      <c r="DB133" s="86"/>
      <c r="DC133" s="86"/>
      <c r="DD133" s="86"/>
      <c r="DE133" s="86"/>
      <c r="DF133" s="86"/>
      <c r="DG133" s="86"/>
      <c r="DH133" s="86"/>
      <c r="DI133" s="86"/>
      <c r="DJ133" s="86"/>
      <c r="DK133" s="86"/>
      <c r="DL133" s="86"/>
      <c r="DM133" s="86"/>
      <c r="DN133" s="86"/>
      <c r="DO133" s="86"/>
      <c r="DP133" s="86"/>
      <c r="DQ133" s="86"/>
      <c r="DR133" s="86"/>
      <c r="DS133" s="86"/>
      <c r="DT133" s="86"/>
      <c r="DU133" s="86"/>
      <c r="DV133" s="86"/>
      <c r="DW133" s="86"/>
      <c r="DX133" s="86"/>
      <c r="DY133" s="86"/>
      <c r="DZ133" s="86"/>
      <c r="EA133" s="86"/>
      <c r="EB133" s="86"/>
      <c r="EC133" s="86"/>
      <c r="ED133" s="86"/>
      <c r="EE133" s="86"/>
    </row>
    <row r="134" spans="1:135" ht="15" customHeight="1" x14ac:dyDescent="0.25">
      <c r="A134" s="27">
        <v>56584</v>
      </c>
      <c r="B134" s="3" t="s">
        <v>659</v>
      </c>
      <c r="C134" s="86" t="s">
        <v>2</v>
      </c>
      <c r="D134" s="138" t="s">
        <v>78</v>
      </c>
      <c r="E134" s="3" t="s">
        <v>9</v>
      </c>
      <c r="F134" s="3" t="s">
        <v>350</v>
      </c>
      <c r="G134" s="7">
        <v>41445.000694444447</v>
      </c>
      <c r="H134" s="88" t="s">
        <v>2</v>
      </c>
      <c r="I134" s="88" t="s">
        <v>779</v>
      </c>
      <c r="J134" s="87">
        <v>41277.888888888891</v>
      </c>
      <c r="K134" s="143">
        <f>+COUNTIF($Y134,"&gt;=18")+COUNTIF($AG134,"&gt;=31")+COUNTIF($AP134,"&lt;=15")+COUNTIF($AR134,"&gt;=19")+COUNTIF($BG134,"&gt;=11")+COUNTIF($BI134,"&lt;=21")+COUNTIF($BK134,"&gt;=17")+COUNTIF($BR134,"&gt;=24")+COUNTIF($CA134,"&lt;=11")</f>
        <v>4</v>
      </c>
      <c r="L134" s="140">
        <f>65-(+CH134+CI134+CJ134+CK134+CL134+CM134)</f>
        <v>7</v>
      </c>
      <c r="M134" s="68">
        <v>13</v>
      </c>
      <c r="N134" s="68">
        <v>24</v>
      </c>
      <c r="O134" s="68">
        <v>14</v>
      </c>
      <c r="P134" s="68">
        <v>11</v>
      </c>
      <c r="Q134" s="68">
        <v>12</v>
      </c>
      <c r="R134" s="68">
        <v>14</v>
      </c>
      <c r="S134" s="68">
        <v>12</v>
      </c>
      <c r="T134" s="68">
        <v>12</v>
      </c>
      <c r="U134" s="68">
        <v>12</v>
      </c>
      <c r="V134" s="68">
        <v>13</v>
      </c>
      <c r="W134" s="68">
        <v>13</v>
      </c>
      <c r="X134" s="68">
        <v>16</v>
      </c>
      <c r="Y134" s="68">
        <v>18</v>
      </c>
      <c r="Z134" s="100">
        <v>9</v>
      </c>
      <c r="AA134" s="100">
        <v>10</v>
      </c>
      <c r="AB134" s="68">
        <v>11</v>
      </c>
      <c r="AC134" s="68">
        <v>11</v>
      </c>
      <c r="AD134" s="68">
        <v>25</v>
      </c>
      <c r="AE134" s="68">
        <v>15</v>
      </c>
      <c r="AF134" s="68">
        <v>19</v>
      </c>
      <c r="AG134" s="68">
        <v>30</v>
      </c>
      <c r="AH134" s="100">
        <v>15</v>
      </c>
      <c r="AI134" s="100">
        <v>15</v>
      </c>
      <c r="AJ134" s="100">
        <v>17</v>
      </c>
      <c r="AK134" s="100">
        <v>18</v>
      </c>
      <c r="AL134" s="68">
        <v>11</v>
      </c>
      <c r="AM134" s="68">
        <v>11</v>
      </c>
      <c r="AN134" s="68">
        <v>19</v>
      </c>
      <c r="AO134" s="68">
        <v>23</v>
      </c>
      <c r="AP134" s="68">
        <v>15</v>
      </c>
      <c r="AQ134" s="68">
        <v>15</v>
      </c>
      <c r="AR134" s="68">
        <v>18</v>
      </c>
      <c r="AS134" s="68">
        <v>17</v>
      </c>
      <c r="AT134" s="68">
        <v>36</v>
      </c>
      <c r="AU134" s="68">
        <v>39</v>
      </c>
      <c r="AV134" s="68">
        <v>12</v>
      </c>
      <c r="AW134" s="68">
        <v>12</v>
      </c>
      <c r="AX134" s="68">
        <v>11</v>
      </c>
      <c r="AY134" s="68">
        <v>9</v>
      </c>
      <c r="AZ134" s="68">
        <v>15</v>
      </c>
      <c r="BA134" s="68">
        <v>16</v>
      </c>
      <c r="BB134" s="68">
        <v>8</v>
      </c>
      <c r="BC134" s="68">
        <v>10</v>
      </c>
      <c r="BD134" s="68">
        <v>10</v>
      </c>
      <c r="BE134" s="68">
        <v>8</v>
      </c>
      <c r="BF134" s="68">
        <v>10</v>
      </c>
      <c r="BG134" s="68">
        <v>10</v>
      </c>
      <c r="BH134" s="68">
        <v>12</v>
      </c>
      <c r="BI134" s="68">
        <v>21</v>
      </c>
      <c r="BJ134" s="68">
        <v>23</v>
      </c>
      <c r="BK134" s="68">
        <v>16</v>
      </c>
      <c r="BL134" s="68">
        <v>10</v>
      </c>
      <c r="BM134" s="68">
        <v>12</v>
      </c>
      <c r="BN134" s="68">
        <v>12</v>
      </c>
      <c r="BO134" s="68">
        <v>18</v>
      </c>
      <c r="BP134" s="68">
        <v>8</v>
      </c>
      <c r="BQ134" s="68">
        <v>12</v>
      </c>
      <c r="BR134" s="68">
        <v>24</v>
      </c>
      <c r="BS134" s="68">
        <v>20</v>
      </c>
      <c r="BT134" s="68">
        <v>13</v>
      </c>
      <c r="BU134" s="68">
        <v>12</v>
      </c>
      <c r="BV134" s="68">
        <v>11</v>
      </c>
      <c r="BW134" s="68">
        <v>13</v>
      </c>
      <c r="BX134" s="68">
        <v>11</v>
      </c>
      <c r="BY134" s="68">
        <v>11</v>
      </c>
      <c r="BZ134" s="68">
        <v>12</v>
      </c>
      <c r="CA134" s="68">
        <v>13</v>
      </c>
      <c r="CB134" s="149">
        <f>(2.71828^(-8.3291+4.4859*K134-2.1583*L134))/(1+(2.71828^(-8.3291+4.4859*K134-2.1583*L134)))</f>
        <v>4.0961781636886978E-3</v>
      </c>
      <c r="CC134" s="107" t="s">
        <v>781</v>
      </c>
      <c r="CD134" s="86" t="s">
        <v>53</v>
      </c>
      <c r="CE134" s="3" t="s">
        <v>660</v>
      </c>
      <c r="CF134" s="86" t="s">
        <v>50</v>
      </c>
      <c r="CG134" s="86"/>
      <c r="CH134" s="59">
        <f>COUNTIF($M134,"=13")+COUNTIF($N134,"=24")+COUNTIF($O134,"=14")+COUNTIF($P134,"=11")+COUNTIF($Q134,"=11")+COUNTIF($R134,"=14")+COUNTIF($S134,"=12")+COUNTIF($T134,"=12")+COUNTIF($U134,"=12")+COUNTIF($V134,"=13")+COUNTIF($W134,"=13")+COUNTIF($X134,"=16")</f>
        <v>11</v>
      </c>
      <c r="CI134" s="59">
        <f>COUNTIF($Y134,"=18")+COUNTIF($Z134,"=9")+COUNTIF($AA134,"=10")+COUNTIF($AB134,"=11")+COUNTIF($AC134,"=11")+COUNTIF($AD134,"=25")+COUNTIF($AE134,"=15")+COUNTIF($AF134,"=19")+COUNTIF($AG134,"=31")+COUNTIF($AH134,"=15")+COUNTIF($AI134,"=15")+COUNTIF($AJ134,"=17")+COUNTIF($AK134,"=17")</f>
        <v>11</v>
      </c>
      <c r="CJ134" s="59">
        <f>COUNTIF($AL134,"=11")+COUNTIF($AM134,"=11")+COUNTIF($AN134,"=19")+COUNTIF($AO134,"=23")+COUNTIF($AP134,"=15")+COUNTIF($AQ134,"=15")+COUNTIF($AR134,"=19")+COUNTIF($AS134,"=17")+COUNTIF($AV134,"=12")+COUNTIF($AW134,"=12")</f>
        <v>9</v>
      </c>
      <c r="CK134" s="59">
        <f>COUNTIF($AX134,"=11")+COUNTIF($AY134,"=9")+COUNTIF($AZ134,"=15")+COUNTIF($BA134,"=16")+COUNTIF($BB134,"=8")+COUNTIF($BC134,"=10")+COUNTIF($BD134,"=10")+COUNTIF($BE134,"=8")+COUNTIF($BF134,"=10")+COUNTIF($BG134,"=11")</f>
        <v>9</v>
      </c>
      <c r="CL134" s="59">
        <f>COUNTIF($BH134,"=12")+COUNTIF($BI134,"=21")+COUNTIF($BJ134,"=23")+COUNTIF($BK134,"=16")+COUNTIF($BL134,"=10")+COUNTIF($BM134,"=12")+COUNTIF($BN134,"=12")+COUNTIF($BO134,"=15")+COUNTIF($BP134,"=8")+COUNTIF($BQ134,"=12")+COUNTIF($BR134,"=24")+COUNTIF($BS134,"=20")+COUNTIF($BT134,"=13")</f>
        <v>12</v>
      </c>
      <c r="CM134" s="59">
        <f>COUNTIF($BU134,"=12")+COUNTIF($BV134,"=11")+COUNTIF($BW134,"=13")+COUNTIF($BX134,"=11")+COUNTIF($BY134,"=11")+COUNTIF($BZ134,"=12")+COUNTIF($CA134,"=11")</f>
        <v>6</v>
      </c>
      <c r="CN134" s="86"/>
      <c r="CO134" s="86"/>
      <c r="CP134" s="86"/>
      <c r="CQ134" s="86"/>
      <c r="CR134" s="86"/>
      <c r="CS134" s="86"/>
      <c r="CT134" s="86"/>
      <c r="CU134" s="86"/>
      <c r="CV134" s="86"/>
      <c r="CW134" s="86"/>
      <c r="CX134" s="86"/>
      <c r="CY134" s="86"/>
      <c r="CZ134" s="86"/>
      <c r="DA134" s="86"/>
      <c r="DB134" s="86"/>
      <c r="DC134" s="86"/>
      <c r="DD134" s="86"/>
      <c r="DE134" s="86"/>
      <c r="DF134" s="86"/>
      <c r="DG134" s="86"/>
      <c r="DH134" s="86"/>
      <c r="DI134" s="86"/>
      <c r="DJ134" s="86"/>
      <c r="DK134" s="86"/>
      <c r="DL134" s="86"/>
      <c r="DM134" s="86"/>
      <c r="DN134" s="86"/>
      <c r="DO134" s="86"/>
      <c r="DP134" s="86"/>
      <c r="DQ134" s="86"/>
      <c r="DR134" s="86"/>
      <c r="DS134" s="86"/>
      <c r="DT134" s="86"/>
      <c r="DU134" s="86"/>
      <c r="DV134" s="86"/>
      <c r="DW134" s="86"/>
      <c r="DX134" s="86"/>
      <c r="DY134" s="86"/>
      <c r="DZ134" s="86"/>
      <c r="EA134" s="9"/>
      <c r="EB134" s="9"/>
      <c r="EC134" s="9"/>
      <c r="ED134" s="9"/>
      <c r="EE134" s="9"/>
    </row>
    <row r="135" spans="1:135" ht="15" customHeight="1" x14ac:dyDescent="0.25">
      <c r="A135" s="27">
        <v>148230</v>
      </c>
      <c r="B135" s="3" t="s">
        <v>540</v>
      </c>
      <c r="C135" s="86" t="s">
        <v>2</v>
      </c>
      <c r="D135" s="138" t="s">
        <v>78</v>
      </c>
      <c r="E135" s="3" t="s">
        <v>9</v>
      </c>
      <c r="F135" s="3" t="s">
        <v>541</v>
      </c>
      <c r="G135" s="7">
        <v>41504.936111111114</v>
      </c>
      <c r="H135" s="88" t="s">
        <v>2</v>
      </c>
      <c r="I135" s="88" t="s">
        <v>779</v>
      </c>
      <c r="J135" s="87">
        <v>41277.888888888891</v>
      </c>
      <c r="K135" s="143">
        <f>+COUNTIF($Y135,"&gt;=18")+COUNTIF($AG135,"&gt;=31")+COUNTIF($AP135,"&lt;=15")+COUNTIF($AR135,"&gt;=19")+COUNTIF($BG135,"&gt;=11")+COUNTIF($BI135,"&lt;=21")+COUNTIF($BK135,"&gt;=17")+COUNTIF($BR135,"&gt;=24")+COUNTIF($CA135,"&lt;=11")</f>
        <v>4</v>
      </c>
      <c r="L135" s="140">
        <f>65-(+CH135+CI135+CJ135+CK135+CL135+CM135)</f>
        <v>7</v>
      </c>
      <c r="M135" s="68">
        <v>13</v>
      </c>
      <c r="N135" s="100">
        <v>25</v>
      </c>
      <c r="O135" s="68">
        <v>14</v>
      </c>
      <c r="P135" s="68">
        <v>11</v>
      </c>
      <c r="Q135" s="68">
        <v>11</v>
      </c>
      <c r="R135" s="68">
        <v>14</v>
      </c>
      <c r="S135" s="68">
        <v>12</v>
      </c>
      <c r="T135" s="68">
        <v>12</v>
      </c>
      <c r="U135" s="68">
        <v>12</v>
      </c>
      <c r="V135" s="68">
        <v>13</v>
      </c>
      <c r="W135" s="68">
        <v>13</v>
      </c>
      <c r="X135" s="68">
        <v>16</v>
      </c>
      <c r="Y135" s="68">
        <v>18</v>
      </c>
      <c r="Z135" s="100">
        <v>9</v>
      </c>
      <c r="AA135" s="100">
        <v>10</v>
      </c>
      <c r="AB135" s="68">
        <v>11</v>
      </c>
      <c r="AC135" s="68">
        <v>11</v>
      </c>
      <c r="AD135" s="68">
        <v>25</v>
      </c>
      <c r="AE135" s="68">
        <v>15</v>
      </c>
      <c r="AF135" s="68">
        <v>19</v>
      </c>
      <c r="AG135" s="68">
        <v>29</v>
      </c>
      <c r="AH135" s="68">
        <v>15</v>
      </c>
      <c r="AI135" s="68">
        <v>15</v>
      </c>
      <c r="AJ135" s="100">
        <v>17</v>
      </c>
      <c r="AK135" s="68">
        <v>18</v>
      </c>
      <c r="AL135" s="68">
        <v>11</v>
      </c>
      <c r="AM135" s="68">
        <v>11</v>
      </c>
      <c r="AN135" s="68">
        <v>19</v>
      </c>
      <c r="AO135" s="68">
        <v>23</v>
      </c>
      <c r="AP135" s="68">
        <v>15</v>
      </c>
      <c r="AQ135" s="68">
        <v>15</v>
      </c>
      <c r="AR135" s="68">
        <v>19</v>
      </c>
      <c r="AS135" s="68">
        <v>17</v>
      </c>
      <c r="AT135" s="68">
        <v>33</v>
      </c>
      <c r="AU135" s="100">
        <v>36</v>
      </c>
      <c r="AV135" s="68">
        <v>12</v>
      </c>
      <c r="AW135" s="68">
        <v>12</v>
      </c>
      <c r="AX135" s="68">
        <v>11</v>
      </c>
      <c r="AY135" s="68">
        <v>9</v>
      </c>
      <c r="AZ135" s="68">
        <v>15</v>
      </c>
      <c r="BA135" s="68">
        <v>16</v>
      </c>
      <c r="BB135" s="68">
        <v>8</v>
      </c>
      <c r="BC135" s="68">
        <v>10</v>
      </c>
      <c r="BD135" s="68">
        <v>10</v>
      </c>
      <c r="BE135" s="68">
        <v>8</v>
      </c>
      <c r="BF135" s="68">
        <v>10</v>
      </c>
      <c r="BG135" s="68">
        <v>10</v>
      </c>
      <c r="BH135" s="68">
        <v>12</v>
      </c>
      <c r="BI135" s="68">
        <v>23</v>
      </c>
      <c r="BJ135" s="68">
        <v>23</v>
      </c>
      <c r="BK135" s="68">
        <v>16</v>
      </c>
      <c r="BL135" s="68">
        <v>10</v>
      </c>
      <c r="BM135" s="68">
        <v>12</v>
      </c>
      <c r="BN135" s="68">
        <v>12</v>
      </c>
      <c r="BO135" s="68">
        <v>15</v>
      </c>
      <c r="BP135" s="68">
        <v>8</v>
      </c>
      <c r="BQ135" s="68">
        <v>12</v>
      </c>
      <c r="BR135" s="68">
        <v>24</v>
      </c>
      <c r="BS135" s="68">
        <v>21</v>
      </c>
      <c r="BT135" s="68">
        <v>13</v>
      </c>
      <c r="BU135" s="68">
        <v>12</v>
      </c>
      <c r="BV135" s="68">
        <v>11</v>
      </c>
      <c r="BW135" s="68">
        <v>13</v>
      </c>
      <c r="BX135" s="68">
        <v>11</v>
      </c>
      <c r="BY135" s="68">
        <v>11</v>
      </c>
      <c r="BZ135" s="68">
        <v>12</v>
      </c>
      <c r="CA135" s="68">
        <v>12</v>
      </c>
      <c r="CB135" s="149">
        <f>(2.71828^(-8.3291+4.4859*K135-2.1583*L135))/(1+(2.71828^(-8.3291+4.4859*K135-2.1583*L135)))</f>
        <v>4.0961781636886978E-3</v>
      </c>
      <c r="CC135" s="107" t="s">
        <v>781</v>
      </c>
      <c r="CD135" s="86" t="s">
        <v>53</v>
      </c>
      <c r="CE135" s="3" t="s">
        <v>542</v>
      </c>
      <c r="CF135" s="86" t="s">
        <v>540</v>
      </c>
      <c r="CG135" s="86"/>
      <c r="CH135" s="59">
        <f>COUNTIF($M135,"=13")+COUNTIF($N135,"=24")+COUNTIF($O135,"=14")+COUNTIF($P135,"=11")+COUNTIF($Q135,"=11")+COUNTIF($R135,"=14")+COUNTIF($S135,"=12")+COUNTIF($T135,"=12")+COUNTIF($U135,"=12")+COUNTIF($V135,"=13")+COUNTIF($W135,"=13")+COUNTIF($X135,"=16")</f>
        <v>11</v>
      </c>
      <c r="CI135" s="59">
        <f>COUNTIF($Y135,"=18")+COUNTIF($Z135,"=9")+COUNTIF($AA135,"=10")+COUNTIF($AB135,"=11")+COUNTIF($AC135,"=11")+COUNTIF($AD135,"=25")+COUNTIF($AE135,"=15")+COUNTIF($AF135,"=19")+COUNTIF($AG135,"=31")+COUNTIF($AH135,"=15")+COUNTIF($AI135,"=15")+COUNTIF($AJ135,"=17")+COUNTIF($AK135,"=17")</f>
        <v>11</v>
      </c>
      <c r="CJ135" s="59">
        <f>COUNTIF($AL135,"=11")+COUNTIF($AM135,"=11")+COUNTIF($AN135,"=19")+COUNTIF($AO135,"=23")+COUNTIF($AP135,"=15")+COUNTIF($AQ135,"=15")+COUNTIF($AR135,"=19")+COUNTIF($AS135,"=17")+COUNTIF($AV135,"=12")+COUNTIF($AW135,"=12")</f>
        <v>10</v>
      </c>
      <c r="CK135" s="59">
        <f>COUNTIF($AX135,"=11")+COUNTIF($AY135,"=9")+COUNTIF($AZ135,"=15")+COUNTIF($BA135,"=16")+COUNTIF($BB135,"=8")+COUNTIF($BC135,"=10")+COUNTIF($BD135,"=10")+COUNTIF($BE135,"=8")+COUNTIF($BF135,"=10")+COUNTIF($BG135,"=11")</f>
        <v>9</v>
      </c>
      <c r="CL135" s="59">
        <f>COUNTIF($BH135,"=12")+COUNTIF($BI135,"=21")+COUNTIF($BJ135,"=23")+COUNTIF($BK135,"=16")+COUNTIF($BL135,"=10")+COUNTIF($BM135,"=12")+COUNTIF($BN135,"=12")+COUNTIF($BO135,"=15")+COUNTIF($BP135,"=8")+COUNTIF($BQ135,"=12")+COUNTIF($BR135,"=24")+COUNTIF($BS135,"=20")+COUNTIF($BT135,"=13")</f>
        <v>11</v>
      </c>
      <c r="CM135" s="59">
        <f>COUNTIF($BU135,"=12")+COUNTIF($BV135,"=11")+COUNTIF($BW135,"=13")+COUNTIF($BX135,"=11")+COUNTIF($BY135,"=11")+COUNTIF($BZ135,"=12")+COUNTIF($CA135,"=11")</f>
        <v>6</v>
      </c>
      <c r="CN135" s="86"/>
      <c r="CO135" s="86"/>
      <c r="CP135" s="86"/>
      <c r="CQ135" s="86"/>
      <c r="CR135" s="86"/>
      <c r="CS135" s="86"/>
      <c r="CT135" s="86"/>
      <c r="CU135" s="86"/>
      <c r="CV135" s="86"/>
      <c r="CW135" s="86"/>
      <c r="CX135" s="86"/>
      <c r="CY135" s="86"/>
      <c r="CZ135" s="86"/>
      <c r="DA135" s="86"/>
      <c r="DB135" s="86"/>
      <c r="DC135" s="86"/>
      <c r="DD135" s="86"/>
      <c r="DE135" s="86"/>
      <c r="DF135" s="86"/>
      <c r="DG135" s="86"/>
      <c r="DH135" s="86"/>
      <c r="DI135" s="86"/>
      <c r="DJ135" s="86"/>
      <c r="DK135" s="86"/>
      <c r="DL135" s="86"/>
      <c r="DM135" s="86"/>
      <c r="DN135" s="86"/>
      <c r="DO135" s="86"/>
      <c r="DP135" s="86"/>
      <c r="DQ135" s="86"/>
      <c r="DR135" s="86"/>
      <c r="DS135" s="86"/>
      <c r="DT135" s="86"/>
      <c r="DU135" s="86"/>
      <c r="DV135" s="86"/>
      <c r="DW135" s="86"/>
      <c r="DX135" s="86"/>
      <c r="DY135" s="86"/>
      <c r="DZ135" s="86"/>
      <c r="EA135" s="85"/>
      <c r="EB135" s="85"/>
      <c r="EC135" s="85"/>
      <c r="ED135" s="85"/>
      <c r="EE135" s="85"/>
    </row>
    <row r="136" spans="1:135" ht="15" customHeight="1" x14ac:dyDescent="0.25">
      <c r="A136" s="63">
        <v>355914</v>
      </c>
      <c r="B136" s="86" t="s">
        <v>360</v>
      </c>
      <c r="C136" s="86" t="s">
        <v>2</v>
      </c>
      <c r="D136" s="138" t="s">
        <v>78</v>
      </c>
      <c r="E136" s="86" t="s">
        <v>9</v>
      </c>
      <c r="F136" s="86" t="s">
        <v>360</v>
      </c>
      <c r="G136" s="87">
        <v>42403.234722222223</v>
      </c>
      <c r="H136" s="88" t="s">
        <v>2</v>
      </c>
      <c r="I136" s="88" t="s">
        <v>779</v>
      </c>
      <c r="J136" s="87">
        <v>41277.888888888891</v>
      </c>
      <c r="K136" s="143">
        <f>+COUNTIF($Y136,"&gt;=18")+COUNTIF($AG136,"&gt;=31")+COUNTIF($AP136,"&lt;=15")+COUNTIF($AR136,"&gt;=19")+COUNTIF($BG136,"&gt;=11")+COUNTIF($BI136,"&lt;=21")+COUNTIF($BK136,"&gt;=17")+COUNTIF($BR136,"&gt;=24")+COUNTIF($CA136,"&lt;=11")</f>
        <v>4</v>
      </c>
      <c r="L136" s="140">
        <f>65-(+CH136+CI136+CJ136+CK136+CL136+CM136)</f>
        <v>7</v>
      </c>
      <c r="M136" s="68">
        <v>13</v>
      </c>
      <c r="N136" s="68">
        <v>24</v>
      </c>
      <c r="O136" s="68">
        <v>14</v>
      </c>
      <c r="P136" s="68">
        <v>11</v>
      </c>
      <c r="Q136" s="68">
        <v>11</v>
      </c>
      <c r="R136" s="68">
        <v>14</v>
      </c>
      <c r="S136" s="68">
        <v>12</v>
      </c>
      <c r="T136" s="68">
        <v>12</v>
      </c>
      <c r="U136" s="68">
        <v>12</v>
      </c>
      <c r="V136" s="68">
        <v>13</v>
      </c>
      <c r="W136" s="68">
        <v>13</v>
      </c>
      <c r="X136" s="68">
        <v>16</v>
      </c>
      <c r="Y136" s="68">
        <v>17</v>
      </c>
      <c r="Z136" s="68">
        <v>9</v>
      </c>
      <c r="AA136" s="68">
        <v>10</v>
      </c>
      <c r="AB136" s="68">
        <v>11</v>
      </c>
      <c r="AC136" s="68">
        <v>11</v>
      </c>
      <c r="AD136" s="68">
        <v>25</v>
      </c>
      <c r="AE136" s="68">
        <v>15</v>
      </c>
      <c r="AF136" s="68">
        <v>19</v>
      </c>
      <c r="AG136" s="68">
        <v>31</v>
      </c>
      <c r="AH136" s="100">
        <v>15</v>
      </c>
      <c r="AI136" s="100">
        <v>15</v>
      </c>
      <c r="AJ136" s="68">
        <v>16</v>
      </c>
      <c r="AK136" s="68">
        <v>17</v>
      </c>
      <c r="AL136" s="68">
        <v>11</v>
      </c>
      <c r="AM136" s="68">
        <v>11</v>
      </c>
      <c r="AN136" s="68">
        <v>19</v>
      </c>
      <c r="AO136" s="68">
        <v>23</v>
      </c>
      <c r="AP136" s="68">
        <v>15</v>
      </c>
      <c r="AQ136" s="68">
        <v>15</v>
      </c>
      <c r="AR136" s="68">
        <v>17</v>
      </c>
      <c r="AS136" s="68">
        <v>15</v>
      </c>
      <c r="AT136" s="68">
        <v>37</v>
      </c>
      <c r="AU136" s="100">
        <v>39</v>
      </c>
      <c r="AV136" s="68">
        <v>12</v>
      </c>
      <c r="AW136" s="68">
        <v>12</v>
      </c>
      <c r="AX136" s="68">
        <v>11</v>
      </c>
      <c r="AY136" s="68">
        <v>9</v>
      </c>
      <c r="AZ136" s="68">
        <v>15</v>
      </c>
      <c r="BA136" s="68">
        <v>16</v>
      </c>
      <c r="BB136" s="68">
        <v>8</v>
      </c>
      <c r="BC136" s="68">
        <v>10</v>
      </c>
      <c r="BD136" s="68">
        <v>10</v>
      </c>
      <c r="BE136" s="68">
        <v>8</v>
      </c>
      <c r="BF136" s="68">
        <v>11</v>
      </c>
      <c r="BG136" s="68">
        <v>10</v>
      </c>
      <c r="BH136" s="68">
        <v>12</v>
      </c>
      <c r="BI136" s="68">
        <v>21</v>
      </c>
      <c r="BJ136" s="68">
        <v>23</v>
      </c>
      <c r="BK136" s="68">
        <v>16</v>
      </c>
      <c r="BL136" s="68">
        <v>10</v>
      </c>
      <c r="BM136" s="68">
        <v>12</v>
      </c>
      <c r="BN136" s="68">
        <v>12</v>
      </c>
      <c r="BO136" s="68">
        <v>15</v>
      </c>
      <c r="BP136" s="68">
        <v>8</v>
      </c>
      <c r="BQ136" s="68">
        <v>12</v>
      </c>
      <c r="BR136" s="68">
        <v>24</v>
      </c>
      <c r="BS136" s="68">
        <v>20</v>
      </c>
      <c r="BT136" s="68">
        <v>13</v>
      </c>
      <c r="BU136" s="68">
        <v>12</v>
      </c>
      <c r="BV136" s="68">
        <v>11</v>
      </c>
      <c r="BW136" s="68">
        <v>13</v>
      </c>
      <c r="BX136" s="68">
        <v>11</v>
      </c>
      <c r="BY136" s="68">
        <v>11</v>
      </c>
      <c r="BZ136" s="68">
        <v>12</v>
      </c>
      <c r="CA136" s="68">
        <v>12</v>
      </c>
      <c r="CB136" s="149">
        <f>(2.71828^(-8.3291+4.4859*K136-2.1583*L136))/(1+(2.71828^(-8.3291+4.4859*K136-2.1583*L136)))</f>
        <v>4.0961781636886978E-3</v>
      </c>
      <c r="CC136" s="107" t="s">
        <v>781</v>
      </c>
      <c r="CD136" s="86" t="s">
        <v>53</v>
      </c>
      <c r="CE136" s="86" t="s">
        <v>2</v>
      </c>
      <c r="CF136" s="86" t="s">
        <v>360</v>
      </c>
      <c r="CG136" s="86" t="s">
        <v>373</v>
      </c>
      <c r="CH136" s="59">
        <f>COUNTIF($M136,"=13")+COUNTIF($N136,"=24")+COUNTIF($O136,"=14")+COUNTIF($P136,"=11")+COUNTIF($Q136,"=11")+COUNTIF($R136,"=14")+COUNTIF($S136,"=12")+COUNTIF($T136,"=12")+COUNTIF($U136,"=12")+COUNTIF($V136,"=13")+COUNTIF($W136,"=13")+COUNTIF($X136,"=16")</f>
        <v>12</v>
      </c>
      <c r="CI136" s="59">
        <f>COUNTIF($Y136,"=18")+COUNTIF($Z136,"=9")+COUNTIF($AA136,"=10")+COUNTIF($AB136,"=11")+COUNTIF($AC136,"=11")+COUNTIF($AD136,"=25")+COUNTIF($AE136,"=15")+COUNTIF($AF136,"=19")+COUNTIF($AG136,"=31")+COUNTIF($AH136,"=15")+COUNTIF($AI136,"=15")+COUNTIF($AJ136,"=17")+COUNTIF($AK136,"=17")</f>
        <v>11</v>
      </c>
      <c r="CJ136" s="59">
        <f>COUNTIF($AL136,"=11")+COUNTIF($AM136,"=11")+COUNTIF($AN136,"=19")+COUNTIF($AO136,"=23")+COUNTIF($AP136,"=15")+COUNTIF($AQ136,"=15")+COUNTIF($AR136,"=19")+COUNTIF($AS136,"=17")+COUNTIF($AV136,"=12")+COUNTIF($AW136,"=12")</f>
        <v>8</v>
      </c>
      <c r="CK136" s="59">
        <f>COUNTIF($AX136,"=11")+COUNTIF($AY136,"=9")+COUNTIF($AZ136,"=15")+COUNTIF($BA136,"=16")+COUNTIF($BB136,"=8")+COUNTIF($BC136,"=10")+COUNTIF($BD136,"=10")+COUNTIF($BE136,"=8")+COUNTIF($BF136,"=10")+COUNTIF($BG136,"=11")</f>
        <v>8</v>
      </c>
      <c r="CL136" s="59">
        <f>COUNTIF($BH136,"=12")+COUNTIF($BI136,"=21")+COUNTIF($BJ136,"=23")+COUNTIF($BK136,"=16")+COUNTIF($BL136,"=10")+COUNTIF($BM136,"=12")+COUNTIF($BN136,"=12")+COUNTIF($BO136,"=15")+COUNTIF($BP136,"=8")+COUNTIF($BQ136,"=12")+COUNTIF($BR136,"=24")+COUNTIF($BS136,"=20")+COUNTIF($BT136,"=13")</f>
        <v>13</v>
      </c>
      <c r="CM136" s="59">
        <f>COUNTIF($BU136,"=12")+COUNTIF($BV136,"=11")+COUNTIF($BW136,"=13")+COUNTIF($BX136,"=11")+COUNTIF($BY136,"=11")+COUNTIF($BZ136,"=12")+COUNTIF($CA136,"=11")</f>
        <v>6</v>
      </c>
      <c r="CN136" s="86"/>
      <c r="CO136" s="86"/>
      <c r="CP136" s="86"/>
      <c r="CQ136" s="86"/>
      <c r="CR136" s="86"/>
      <c r="CS136" s="86"/>
      <c r="CT136" s="86"/>
      <c r="CU136" s="86"/>
      <c r="CV136" s="86"/>
      <c r="CW136" s="86"/>
      <c r="CX136" s="86"/>
      <c r="CY136" s="86"/>
      <c r="CZ136" s="86"/>
      <c r="DA136" s="86"/>
      <c r="DB136" s="86"/>
      <c r="DC136" s="86"/>
      <c r="DD136" s="86"/>
      <c r="DE136" s="86"/>
      <c r="DF136" s="86"/>
      <c r="DG136" s="86"/>
      <c r="DH136" s="86"/>
      <c r="DI136" s="86"/>
      <c r="DJ136" s="86"/>
      <c r="DK136" s="86"/>
      <c r="DL136" s="86"/>
      <c r="DM136" s="86"/>
      <c r="DN136" s="86"/>
      <c r="DO136" s="86"/>
      <c r="DP136" s="86"/>
      <c r="DQ136" s="86"/>
      <c r="DR136" s="86"/>
      <c r="DS136" s="86"/>
      <c r="DT136" s="86"/>
      <c r="DU136" s="86"/>
      <c r="DV136" s="86"/>
      <c r="DW136" s="86"/>
      <c r="DX136" s="86"/>
      <c r="DY136" s="86"/>
      <c r="DZ136" s="86"/>
      <c r="EA136" s="86"/>
      <c r="EB136" s="86"/>
      <c r="EC136" s="86"/>
      <c r="ED136" s="86"/>
      <c r="EE136" s="86"/>
    </row>
    <row r="137" spans="1:135" ht="15" customHeight="1" x14ac:dyDescent="0.25">
      <c r="A137" s="176">
        <v>248683</v>
      </c>
      <c r="B137" s="38" t="s">
        <v>426</v>
      </c>
      <c r="C137" s="86" t="s">
        <v>2</v>
      </c>
      <c r="D137" s="139" t="s">
        <v>80</v>
      </c>
      <c r="E137" s="3" t="s">
        <v>314</v>
      </c>
      <c r="F137" s="3" t="s">
        <v>426</v>
      </c>
      <c r="G137" s="7">
        <v>41502.135416666664</v>
      </c>
      <c r="H137" s="88" t="s">
        <v>2</v>
      </c>
      <c r="I137" s="88" t="s">
        <v>779</v>
      </c>
      <c r="J137" s="87">
        <v>41277.888888888891</v>
      </c>
      <c r="K137" s="143">
        <f>+COUNTIF($Y137,"&gt;=18")+COUNTIF($AG137,"&gt;=31")+COUNTIF($AP137,"&lt;=15")+COUNTIF($AR137,"&gt;=19")+COUNTIF($BG137,"&gt;=11")+COUNTIF($BI137,"&lt;=21")+COUNTIF($BK137,"&gt;=17")+COUNTIF($BR137,"&gt;=24")+COUNTIF($CA137,"&lt;=11")</f>
        <v>6</v>
      </c>
      <c r="L137" s="140">
        <f>65-(+CH137+CI137+CJ137+CK137+CL137+CM137)</f>
        <v>12</v>
      </c>
      <c r="M137" s="100">
        <v>13</v>
      </c>
      <c r="N137" s="100">
        <v>23</v>
      </c>
      <c r="O137" s="100">
        <v>14</v>
      </c>
      <c r="P137" s="100">
        <v>11</v>
      </c>
      <c r="Q137" s="100">
        <v>11</v>
      </c>
      <c r="R137" s="100">
        <v>14</v>
      </c>
      <c r="S137" s="100">
        <v>12</v>
      </c>
      <c r="T137" s="100">
        <v>12</v>
      </c>
      <c r="U137" s="100">
        <v>10</v>
      </c>
      <c r="V137" s="100">
        <v>12</v>
      </c>
      <c r="W137" s="100">
        <v>13</v>
      </c>
      <c r="X137" s="100">
        <v>16</v>
      </c>
      <c r="Y137" s="100">
        <v>17</v>
      </c>
      <c r="Z137" s="100">
        <v>9</v>
      </c>
      <c r="AA137" s="100">
        <v>10</v>
      </c>
      <c r="AB137" s="100">
        <v>11</v>
      </c>
      <c r="AC137" s="100">
        <v>11</v>
      </c>
      <c r="AD137" s="100">
        <v>25</v>
      </c>
      <c r="AE137" s="100">
        <v>16</v>
      </c>
      <c r="AF137" s="100">
        <v>19</v>
      </c>
      <c r="AG137" s="100">
        <v>31</v>
      </c>
      <c r="AH137" s="100">
        <v>14</v>
      </c>
      <c r="AI137" s="100">
        <v>15</v>
      </c>
      <c r="AJ137" s="100">
        <v>17</v>
      </c>
      <c r="AK137" s="100">
        <v>17</v>
      </c>
      <c r="AL137" s="100">
        <v>11</v>
      </c>
      <c r="AM137" s="100">
        <v>11</v>
      </c>
      <c r="AN137" s="100">
        <v>19</v>
      </c>
      <c r="AO137" s="100">
        <v>24</v>
      </c>
      <c r="AP137" s="100">
        <v>15</v>
      </c>
      <c r="AQ137" s="100">
        <v>15</v>
      </c>
      <c r="AR137" s="100">
        <v>19</v>
      </c>
      <c r="AS137" s="100">
        <v>18</v>
      </c>
      <c r="AT137" s="100">
        <v>37</v>
      </c>
      <c r="AU137" s="100">
        <v>38</v>
      </c>
      <c r="AV137" s="100">
        <v>13</v>
      </c>
      <c r="AW137" s="100">
        <v>12</v>
      </c>
      <c r="AX137" s="100">
        <v>12</v>
      </c>
      <c r="AY137" s="100">
        <v>9</v>
      </c>
      <c r="AZ137" s="100">
        <v>15</v>
      </c>
      <c r="BA137" s="100">
        <v>16</v>
      </c>
      <c r="BB137" s="100">
        <v>8</v>
      </c>
      <c r="BC137" s="100">
        <v>10</v>
      </c>
      <c r="BD137" s="100">
        <v>10</v>
      </c>
      <c r="BE137" s="100">
        <v>8</v>
      </c>
      <c r="BF137" s="100">
        <v>10</v>
      </c>
      <c r="BG137" s="100">
        <v>11</v>
      </c>
      <c r="BH137" s="100">
        <v>12</v>
      </c>
      <c r="BI137" s="100">
        <v>23</v>
      </c>
      <c r="BJ137" s="100">
        <v>23</v>
      </c>
      <c r="BK137" s="100">
        <v>16</v>
      </c>
      <c r="BL137" s="100">
        <v>10</v>
      </c>
      <c r="BM137" s="100">
        <v>12</v>
      </c>
      <c r="BN137" s="100">
        <v>12</v>
      </c>
      <c r="BO137" s="100">
        <v>15</v>
      </c>
      <c r="BP137" s="100">
        <v>8</v>
      </c>
      <c r="BQ137" s="100">
        <v>12</v>
      </c>
      <c r="BR137" s="100">
        <v>24</v>
      </c>
      <c r="BS137" s="100">
        <v>20</v>
      </c>
      <c r="BT137" s="100">
        <v>13</v>
      </c>
      <c r="BU137" s="100">
        <v>12</v>
      </c>
      <c r="BV137" s="100">
        <v>11</v>
      </c>
      <c r="BW137" s="100">
        <v>13</v>
      </c>
      <c r="BX137" s="100">
        <v>11</v>
      </c>
      <c r="BY137" s="100">
        <v>11</v>
      </c>
      <c r="BZ137" s="100">
        <v>13</v>
      </c>
      <c r="CA137" s="100">
        <v>11</v>
      </c>
      <c r="CB137" s="149">
        <f>(2.71828^(-8.3291+4.4859*K137-2.1583*L137))/(1+(2.71828^(-8.3291+4.4859*K137-2.1583*L137)))</f>
        <v>6.6617279077142157E-4</v>
      </c>
      <c r="CC137" s="107" t="s">
        <v>781</v>
      </c>
      <c r="CD137" s="49" t="s">
        <v>66</v>
      </c>
      <c r="CE137" s="38" t="s">
        <v>2</v>
      </c>
      <c r="CF137" s="49" t="s">
        <v>426</v>
      </c>
      <c r="CG137" s="49"/>
      <c r="CH137" s="59">
        <f>COUNTIF($M137,"=13")+COUNTIF($N137,"=24")+COUNTIF($O137,"=14")+COUNTIF($P137,"=11")+COUNTIF($Q137,"=11")+COUNTIF($R137,"=14")+COUNTIF($S137,"=12")+COUNTIF($T137,"=12")+COUNTIF($U137,"=12")+COUNTIF($V137,"=13")+COUNTIF($W137,"=13")+COUNTIF($X137,"=16")</f>
        <v>9</v>
      </c>
      <c r="CI137" s="59">
        <f>COUNTIF($Y137,"=18")+COUNTIF($Z137,"=9")+COUNTIF($AA137,"=10")+COUNTIF($AB137,"=11")+COUNTIF($AC137,"=11")+COUNTIF($AD137,"=25")+COUNTIF($AE137,"=15")+COUNTIF($AF137,"=19")+COUNTIF($AG137,"=31")+COUNTIF($AH137,"=15")+COUNTIF($AI137,"=15")+COUNTIF($AJ137,"=17")+COUNTIF($AK137,"=17")</f>
        <v>10</v>
      </c>
      <c r="CJ137" s="59">
        <f>COUNTIF($AL137,"=11")+COUNTIF($AM137,"=11")+COUNTIF($AN137,"=19")+COUNTIF($AO137,"=23")+COUNTIF($AP137,"=15")+COUNTIF($AQ137,"=15")+COUNTIF($AR137,"=19")+COUNTIF($AS137,"=17")+COUNTIF($AV137,"=12")+COUNTIF($AW137,"=12")</f>
        <v>7</v>
      </c>
      <c r="CK137" s="59">
        <f>COUNTIF($AX137,"=11")+COUNTIF($AY137,"=9")+COUNTIF($AZ137,"=15")+COUNTIF($BA137,"=16")+COUNTIF($BB137,"=8")+COUNTIF($BC137,"=10")+COUNTIF($BD137,"=10")+COUNTIF($BE137,"=8")+COUNTIF($BF137,"=10")+COUNTIF($BG137,"=11")</f>
        <v>9</v>
      </c>
      <c r="CL137" s="59">
        <f>COUNTIF($BH137,"=12")+COUNTIF($BI137,"=21")+COUNTIF($BJ137,"=23")+COUNTIF($BK137,"=16")+COUNTIF($BL137,"=10")+COUNTIF($BM137,"=12")+COUNTIF($BN137,"=12")+COUNTIF($BO137,"=15")+COUNTIF($BP137,"=8")+COUNTIF($BQ137,"=12")+COUNTIF($BR137,"=24")+COUNTIF($BS137,"=20")+COUNTIF($BT137,"=13")</f>
        <v>12</v>
      </c>
      <c r="CM137" s="59">
        <f>COUNTIF($BU137,"=12")+COUNTIF($BV137,"=11")+COUNTIF($BW137,"=13")+COUNTIF($BX137,"=11")+COUNTIF($BY137,"=11")+COUNTIF($BZ137,"=12")+COUNTIF($CA137,"=11")</f>
        <v>6</v>
      </c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  <c r="DK137" s="85"/>
      <c r="DL137" s="85"/>
      <c r="DM137" s="85"/>
      <c r="DN137" s="85"/>
      <c r="DO137" s="85"/>
      <c r="DP137" s="85"/>
      <c r="DQ137" s="85"/>
      <c r="DR137" s="85"/>
      <c r="DS137" s="85"/>
      <c r="DT137" s="85"/>
      <c r="DU137" s="85"/>
      <c r="DV137" s="85"/>
      <c r="DW137" s="85"/>
      <c r="DX137" s="85"/>
      <c r="DY137" s="85"/>
      <c r="DZ137" s="85"/>
      <c r="EA137" s="85"/>
      <c r="EB137" s="85"/>
      <c r="EC137" s="85"/>
      <c r="ED137" s="85"/>
      <c r="EE137" s="85"/>
    </row>
    <row r="138" spans="1:135" ht="15" customHeight="1" x14ac:dyDescent="0.25">
      <c r="A138" s="176">
        <v>250522</v>
      </c>
      <c r="B138" s="86" t="s">
        <v>426</v>
      </c>
      <c r="C138" s="86" t="s">
        <v>2</v>
      </c>
      <c r="D138" s="139" t="s">
        <v>77</v>
      </c>
      <c r="E138" s="49" t="s">
        <v>798</v>
      </c>
      <c r="F138" s="86" t="s">
        <v>426</v>
      </c>
      <c r="G138" s="75">
        <v>42876.133333333331</v>
      </c>
      <c r="H138" s="86" t="s">
        <v>785</v>
      </c>
      <c r="I138" s="86" t="s">
        <v>779</v>
      </c>
      <c r="J138" s="75">
        <v>41277</v>
      </c>
      <c r="K138" s="143">
        <f>+COUNTIF($Y138,"&gt;=18")+COUNTIF($AG138,"&gt;=31")+COUNTIF($AP138,"&lt;=15")+COUNTIF($AR138,"&gt;=19")+COUNTIF($BG138,"&gt;=11")+COUNTIF($BI138,"&lt;=21")+COUNTIF($BK138,"&gt;=17")+COUNTIF($BR138,"&gt;=24")+COUNTIF($CA138,"&lt;=11")</f>
        <v>6</v>
      </c>
      <c r="L138" s="140">
        <f>65-(+CH138+CI138+CJ138+CK138+CL138+CM138)</f>
        <v>12</v>
      </c>
      <c r="M138" s="100">
        <v>13</v>
      </c>
      <c r="N138" s="100">
        <v>23</v>
      </c>
      <c r="O138" s="100">
        <v>14</v>
      </c>
      <c r="P138" s="100">
        <v>11</v>
      </c>
      <c r="Q138" s="100">
        <v>11</v>
      </c>
      <c r="R138" s="100">
        <v>14</v>
      </c>
      <c r="S138" s="100">
        <v>12</v>
      </c>
      <c r="T138" s="100">
        <v>12</v>
      </c>
      <c r="U138" s="100">
        <v>10</v>
      </c>
      <c r="V138" s="100">
        <v>12</v>
      </c>
      <c r="W138" s="100">
        <v>13</v>
      </c>
      <c r="X138" s="100">
        <v>16</v>
      </c>
      <c r="Y138" s="100">
        <v>17</v>
      </c>
      <c r="Z138" s="100">
        <v>9</v>
      </c>
      <c r="AA138" s="100">
        <v>10</v>
      </c>
      <c r="AB138" s="100">
        <v>11</v>
      </c>
      <c r="AC138" s="100">
        <v>11</v>
      </c>
      <c r="AD138" s="100">
        <v>25</v>
      </c>
      <c r="AE138" s="100">
        <v>16</v>
      </c>
      <c r="AF138" s="100">
        <v>19</v>
      </c>
      <c r="AG138" s="100">
        <v>31</v>
      </c>
      <c r="AH138" s="100">
        <v>14</v>
      </c>
      <c r="AI138" s="100">
        <v>15</v>
      </c>
      <c r="AJ138" s="100">
        <v>17</v>
      </c>
      <c r="AK138" s="100">
        <v>17</v>
      </c>
      <c r="AL138" s="100">
        <v>11</v>
      </c>
      <c r="AM138" s="100">
        <v>11</v>
      </c>
      <c r="AN138" s="100">
        <v>19</v>
      </c>
      <c r="AO138" s="100">
        <v>24</v>
      </c>
      <c r="AP138" s="100">
        <v>15</v>
      </c>
      <c r="AQ138" s="100">
        <v>15</v>
      </c>
      <c r="AR138" s="100">
        <v>19</v>
      </c>
      <c r="AS138" s="100">
        <v>18</v>
      </c>
      <c r="AT138" s="100">
        <v>37</v>
      </c>
      <c r="AU138" s="100">
        <v>38</v>
      </c>
      <c r="AV138" s="100">
        <v>13</v>
      </c>
      <c r="AW138" s="100">
        <v>12</v>
      </c>
      <c r="AX138" s="100">
        <v>12</v>
      </c>
      <c r="AY138" s="100">
        <v>9</v>
      </c>
      <c r="AZ138" s="100">
        <v>15</v>
      </c>
      <c r="BA138" s="100">
        <v>16</v>
      </c>
      <c r="BB138" s="100">
        <v>8</v>
      </c>
      <c r="BC138" s="100">
        <v>10</v>
      </c>
      <c r="BD138" s="100">
        <v>10</v>
      </c>
      <c r="BE138" s="100">
        <v>8</v>
      </c>
      <c r="BF138" s="100">
        <v>10</v>
      </c>
      <c r="BG138" s="100">
        <v>11</v>
      </c>
      <c r="BH138" s="100">
        <v>12</v>
      </c>
      <c r="BI138" s="100">
        <v>23</v>
      </c>
      <c r="BJ138" s="100">
        <v>23</v>
      </c>
      <c r="BK138" s="100">
        <v>16</v>
      </c>
      <c r="BL138" s="100">
        <v>10</v>
      </c>
      <c r="BM138" s="100">
        <v>12</v>
      </c>
      <c r="BN138" s="100">
        <v>12</v>
      </c>
      <c r="BO138" s="100">
        <v>15</v>
      </c>
      <c r="BP138" s="100">
        <v>8</v>
      </c>
      <c r="BQ138" s="100">
        <v>12</v>
      </c>
      <c r="BR138" s="100">
        <v>24</v>
      </c>
      <c r="BS138" s="100">
        <v>20</v>
      </c>
      <c r="BT138" s="100">
        <v>13</v>
      </c>
      <c r="BU138" s="100">
        <v>12</v>
      </c>
      <c r="BV138" s="100">
        <v>11</v>
      </c>
      <c r="BW138" s="100">
        <v>13</v>
      </c>
      <c r="BX138" s="100">
        <v>11</v>
      </c>
      <c r="BY138" s="100">
        <v>11</v>
      </c>
      <c r="BZ138" s="100">
        <v>13</v>
      </c>
      <c r="CA138" s="100">
        <v>11</v>
      </c>
      <c r="CB138" s="149">
        <f>(2.71828^(-8.3291+4.4859*K138-2.1583*L138))/(1+(2.71828^(-8.3291+4.4859*K138-2.1583*L138)))</f>
        <v>6.6617279077142157E-4</v>
      </c>
      <c r="CC138" s="112" t="s">
        <v>781</v>
      </c>
      <c r="CD138" s="49" t="s">
        <v>64</v>
      </c>
      <c r="CE138" s="86" t="s">
        <v>782</v>
      </c>
      <c r="CF138" s="49" t="s">
        <v>426</v>
      </c>
      <c r="CG138" s="49"/>
      <c r="CH138" s="59">
        <f>COUNTIF($M138,"=13")+COUNTIF($N138,"=24")+COUNTIF($O138,"=14")+COUNTIF($P138,"=11")+COUNTIF($Q138,"=11")+COUNTIF($R138,"=14")+COUNTIF($S138,"=12")+COUNTIF($T138,"=12")+COUNTIF($U138,"=12")+COUNTIF($V138,"=13")+COUNTIF($W138,"=13")+COUNTIF($X138,"=16")</f>
        <v>9</v>
      </c>
      <c r="CI138" s="59">
        <f>COUNTIF($Y138,"=18")+COUNTIF($Z138,"=9")+COUNTIF($AA138,"=10")+COUNTIF($AB138,"=11")+COUNTIF($AC138,"=11")+COUNTIF($AD138,"=25")+COUNTIF($AE138,"=15")+COUNTIF($AF138,"=19")+COUNTIF($AG138,"=31")+COUNTIF($AH138,"=15")+COUNTIF($AI138,"=15")+COUNTIF($AJ138,"=17")+COUNTIF($AK138,"=17")</f>
        <v>10</v>
      </c>
      <c r="CJ138" s="59">
        <f>COUNTIF($AL138,"=11")+COUNTIF($AM138,"=11")+COUNTIF($AN138,"=19")+COUNTIF($AO138,"=23")+COUNTIF($AP138,"=15")+COUNTIF($AQ138,"=15")+COUNTIF($AR138,"=19")+COUNTIF($AS138,"=17")+COUNTIF($AV138,"=12")+COUNTIF($AW138,"=12")</f>
        <v>7</v>
      </c>
      <c r="CK138" s="59">
        <f>COUNTIF($AX138,"=11")+COUNTIF($AY138,"=9")+COUNTIF($AZ138,"=15")+COUNTIF($BA138,"=16")+COUNTIF($BB138,"=8")+COUNTIF($BC138,"=10")+COUNTIF($BD138,"=10")+COUNTIF($BE138,"=8")+COUNTIF($BF138,"=10")+COUNTIF($BG138,"=11")</f>
        <v>9</v>
      </c>
      <c r="CL138" s="59">
        <f>COUNTIF($BH138,"=12")+COUNTIF($BI138,"=21")+COUNTIF($BJ138,"=23")+COUNTIF($BK138,"=16")+COUNTIF($BL138,"=10")+COUNTIF($BM138,"=12")+COUNTIF($BN138,"=12")+COUNTIF($BO138,"=15")+COUNTIF($BP138,"=8")+COUNTIF($BQ138,"=12")+COUNTIF($BR138,"=24")+COUNTIF($BS138,"=20")+COUNTIF($BT138,"=13")</f>
        <v>12</v>
      </c>
      <c r="CM138" s="59">
        <f>COUNTIF($BU138,"=12")+COUNTIF($BV138,"=11")+COUNTIF($BW138,"=13")+COUNTIF($BX138,"=11")+COUNTIF($BY138,"=11")+COUNTIF($BZ138,"=12")+COUNTIF($CA138,"=11")</f>
        <v>6</v>
      </c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  <c r="DK138" s="85"/>
      <c r="DL138" s="85"/>
      <c r="DM138" s="85"/>
      <c r="DN138" s="85"/>
      <c r="DO138" s="85"/>
      <c r="DP138" s="85"/>
      <c r="DQ138" s="85"/>
      <c r="DR138" s="85"/>
      <c r="DS138" s="85"/>
      <c r="DT138" s="85"/>
      <c r="DU138" s="85"/>
      <c r="DV138" s="85"/>
      <c r="DW138" s="85"/>
      <c r="DX138" s="85"/>
      <c r="DY138" s="85"/>
      <c r="DZ138" s="85"/>
      <c r="EA138" s="85"/>
      <c r="EB138" s="85"/>
      <c r="EC138" s="85"/>
      <c r="ED138" s="85"/>
      <c r="EE138" s="85"/>
    </row>
    <row r="139" spans="1:135" ht="15" customHeight="1" x14ac:dyDescent="0.25">
      <c r="A139" s="176">
        <v>250531</v>
      </c>
      <c r="B139" s="86" t="s">
        <v>426</v>
      </c>
      <c r="C139" s="86" t="s">
        <v>2</v>
      </c>
      <c r="D139" s="139" t="s">
        <v>77</v>
      </c>
      <c r="E139" s="49" t="s">
        <v>314</v>
      </c>
      <c r="F139" s="49" t="s">
        <v>426</v>
      </c>
      <c r="G139" s="75">
        <v>42408.501388888886</v>
      </c>
      <c r="H139" s="88" t="s">
        <v>2</v>
      </c>
      <c r="I139" s="64" t="s">
        <v>779</v>
      </c>
      <c r="J139" s="75">
        <v>41277.888888888891</v>
      </c>
      <c r="K139" s="143">
        <f>+COUNTIF($Y139,"&gt;=18")+COUNTIF($AG139,"&gt;=31")+COUNTIF($AP139,"&lt;=15")+COUNTIF($AR139,"&gt;=19")+COUNTIF($BG139,"&gt;=11")+COUNTIF($BI139,"&lt;=21")+COUNTIF($BK139,"&gt;=17")+COUNTIF($BR139,"&gt;=24")+COUNTIF($CA139,"&lt;=11")</f>
        <v>6</v>
      </c>
      <c r="L139" s="140">
        <f>65-(+CH139+CI139+CJ139+CK139+CL139+CM139)</f>
        <v>12</v>
      </c>
      <c r="M139" s="100">
        <v>13</v>
      </c>
      <c r="N139" s="100">
        <v>23</v>
      </c>
      <c r="O139" s="100">
        <v>14</v>
      </c>
      <c r="P139" s="100">
        <v>11</v>
      </c>
      <c r="Q139" s="100">
        <v>11</v>
      </c>
      <c r="R139" s="100">
        <v>14</v>
      </c>
      <c r="S139" s="100">
        <v>12</v>
      </c>
      <c r="T139" s="100">
        <v>12</v>
      </c>
      <c r="U139" s="100">
        <v>10</v>
      </c>
      <c r="V139" s="100">
        <v>12</v>
      </c>
      <c r="W139" s="100">
        <v>13</v>
      </c>
      <c r="X139" s="100">
        <v>16</v>
      </c>
      <c r="Y139" s="100">
        <v>17</v>
      </c>
      <c r="Z139" s="100">
        <v>9</v>
      </c>
      <c r="AA139" s="100">
        <v>10</v>
      </c>
      <c r="AB139" s="100">
        <v>11</v>
      </c>
      <c r="AC139" s="100">
        <v>11</v>
      </c>
      <c r="AD139" s="100">
        <v>25</v>
      </c>
      <c r="AE139" s="100">
        <v>16</v>
      </c>
      <c r="AF139" s="100">
        <v>19</v>
      </c>
      <c r="AG139" s="100">
        <v>31</v>
      </c>
      <c r="AH139" s="100">
        <v>14</v>
      </c>
      <c r="AI139" s="100">
        <v>15</v>
      </c>
      <c r="AJ139" s="100">
        <v>17</v>
      </c>
      <c r="AK139" s="100">
        <v>17</v>
      </c>
      <c r="AL139" s="100">
        <v>11</v>
      </c>
      <c r="AM139" s="100">
        <v>11</v>
      </c>
      <c r="AN139" s="100">
        <v>19</v>
      </c>
      <c r="AO139" s="100">
        <v>24</v>
      </c>
      <c r="AP139" s="100">
        <v>15</v>
      </c>
      <c r="AQ139" s="100">
        <v>15</v>
      </c>
      <c r="AR139" s="100">
        <v>19</v>
      </c>
      <c r="AS139" s="100">
        <v>18</v>
      </c>
      <c r="AT139" s="100">
        <v>37</v>
      </c>
      <c r="AU139" s="100">
        <v>38</v>
      </c>
      <c r="AV139" s="100">
        <v>13</v>
      </c>
      <c r="AW139" s="100">
        <v>12</v>
      </c>
      <c r="AX139" s="100">
        <v>12</v>
      </c>
      <c r="AY139" s="100">
        <v>9</v>
      </c>
      <c r="AZ139" s="100">
        <v>15</v>
      </c>
      <c r="BA139" s="100">
        <v>16</v>
      </c>
      <c r="BB139" s="100">
        <v>8</v>
      </c>
      <c r="BC139" s="100">
        <v>10</v>
      </c>
      <c r="BD139" s="100">
        <v>10</v>
      </c>
      <c r="BE139" s="100">
        <v>8</v>
      </c>
      <c r="BF139" s="100">
        <v>10</v>
      </c>
      <c r="BG139" s="100">
        <v>11</v>
      </c>
      <c r="BH139" s="100">
        <v>12</v>
      </c>
      <c r="BI139" s="100">
        <v>23</v>
      </c>
      <c r="BJ139" s="100">
        <v>23</v>
      </c>
      <c r="BK139" s="100">
        <v>16</v>
      </c>
      <c r="BL139" s="100">
        <v>10</v>
      </c>
      <c r="BM139" s="100">
        <v>12</v>
      </c>
      <c r="BN139" s="100">
        <v>12</v>
      </c>
      <c r="BO139" s="100">
        <v>15</v>
      </c>
      <c r="BP139" s="100">
        <v>8</v>
      </c>
      <c r="BQ139" s="100">
        <v>12</v>
      </c>
      <c r="BR139" s="100">
        <v>24</v>
      </c>
      <c r="BS139" s="100">
        <v>20</v>
      </c>
      <c r="BT139" s="100">
        <v>13</v>
      </c>
      <c r="BU139" s="100">
        <v>12</v>
      </c>
      <c r="BV139" s="100">
        <v>11</v>
      </c>
      <c r="BW139" s="100">
        <v>13</v>
      </c>
      <c r="BX139" s="100">
        <v>11</v>
      </c>
      <c r="BY139" s="100">
        <v>11</v>
      </c>
      <c r="BZ139" s="100">
        <v>13</v>
      </c>
      <c r="CA139" s="100">
        <v>11</v>
      </c>
      <c r="CB139" s="149">
        <f>(2.71828^(-8.3291+4.4859*K139-2.1583*L139))/(1+(2.71828^(-8.3291+4.4859*K139-2.1583*L139)))</f>
        <v>6.6617279077142157E-4</v>
      </c>
      <c r="CC139" s="107" t="s">
        <v>781</v>
      </c>
      <c r="CD139" s="86" t="s">
        <v>64</v>
      </c>
      <c r="CE139" s="86" t="s">
        <v>2</v>
      </c>
      <c r="CF139" s="49" t="s">
        <v>426</v>
      </c>
      <c r="CG139" s="49"/>
      <c r="CH139" s="59">
        <f>COUNTIF($M139,"=13")+COUNTIF($N139,"=24")+COUNTIF($O139,"=14")+COUNTIF($P139,"=11")+COUNTIF($Q139,"=11")+COUNTIF($R139,"=14")+COUNTIF($S139,"=12")+COUNTIF($T139,"=12")+COUNTIF($U139,"=12")+COUNTIF($V139,"=13")+COUNTIF($W139,"=13")+COUNTIF($X139,"=16")</f>
        <v>9</v>
      </c>
      <c r="CI139" s="59">
        <f>COUNTIF($Y139,"=18")+COUNTIF($Z139,"=9")+COUNTIF($AA139,"=10")+COUNTIF($AB139,"=11")+COUNTIF($AC139,"=11")+COUNTIF($AD139,"=25")+COUNTIF($AE139,"=15")+COUNTIF($AF139,"=19")+COUNTIF($AG139,"=31")+COUNTIF($AH139,"=15")+COUNTIF($AI139,"=15")+COUNTIF($AJ139,"=17")+COUNTIF($AK139,"=17")</f>
        <v>10</v>
      </c>
      <c r="CJ139" s="59">
        <f>COUNTIF($AL139,"=11")+COUNTIF($AM139,"=11")+COUNTIF($AN139,"=19")+COUNTIF($AO139,"=23")+COUNTIF($AP139,"=15")+COUNTIF($AQ139,"=15")+COUNTIF($AR139,"=19")+COUNTIF($AS139,"=17")+COUNTIF($AV139,"=12")+COUNTIF($AW139,"=12")</f>
        <v>7</v>
      </c>
      <c r="CK139" s="59">
        <f>COUNTIF($AX139,"=11")+COUNTIF($AY139,"=9")+COUNTIF($AZ139,"=15")+COUNTIF($BA139,"=16")+COUNTIF($BB139,"=8")+COUNTIF($BC139,"=10")+COUNTIF($BD139,"=10")+COUNTIF($BE139,"=8")+COUNTIF($BF139,"=10")+COUNTIF($BG139,"=11")</f>
        <v>9</v>
      </c>
      <c r="CL139" s="59">
        <f>COUNTIF($BH139,"=12")+COUNTIF($BI139,"=21")+COUNTIF($BJ139,"=23")+COUNTIF($BK139,"=16")+COUNTIF($BL139,"=10")+COUNTIF($BM139,"=12")+COUNTIF($BN139,"=12")+COUNTIF($BO139,"=15")+COUNTIF($BP139,"=8")+COUNTIF($BQ139,"=12")+COUNTIF($BR139,"=24")+COUNTIF($BS139,"=20")+COUNTIF($BT139,"=13")</f>
        <v>12</v>
      </c>
      <c r="CM139" s="59">
        <f>COUNTIF($BU139,"=12")+COUNTIF($BV139,"=11")+COUNTIF($BW139,"=13")+COUNTIF($BX139,"=11")+COUNTIF($BY139,"=11")+COUNTIF($BZ139,"=12")+COUNTIF($CA139,"=11")</f>
        <v>6</v>
      </c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  <c r="DK139" s="85"/>
      <c r="DL139" s="85"/>
      <c r="DM139" s="85"/>
      <c r="DN139" s="85"/>
      <c r="DO139" s="85"/>
      <c r="DP139" s="85"/>
      <c r="DQ139" s="85"/>
      <c r="DR139" s="85"/>
      <c r="DS139" s="85"/>
      <c r="DT139" s="85"/>
      <c r="DU139" s="85"/>
      <c r="DV139" s="85"/>
      <c r="DW139" s="85"/>
      <c r="DX139" s="85"/>
      <c r="DY139" s="85"/>
      <c r="DZ139" s="85"/>
      <c r="EA139" s="85"/>
      <c r="EB139" s="85"/>
      <c r="EC139" s="85"/>
      <c r="ED139" s="85"/>
      <c r="EE139" s="85"/>
    </row>
    <row r="140" spans="1:135" ht="15" customHeight="1" x14ac:dyDescent="0.25">
      <c r="A140" s="165">
        <v>187458</v>
      </c>
      <c r="B140" s="46" t="s">
        <v>270</v>
      </c>
      <c r="C140" s="86" t="s">
        <v>2</v>
      </c>
      <c r="D140" s="198" t="s">
        <v>82</v>
      </c>
      <c r="E140" s="29" t="s">
        <v>23</v>
      </c>
      <c r="F140" s="91" t="s">
        <v>270</v>
      </c>
      <c r="G140" s="87">
        <v>41516.199999999997</v>
      </c>
      <c r="H140" s="88" t="s">
        <v>2</v>
      </c>
      <c r="I140" s="88" t="s">
        <v>779</v>
      </c>
      <c r="J140" s="87">
        <v>41277.888888888891</v>
      </c>
      <c r="K140" s="143">
        <f>+COUNTIF($Y140,"&gt;=18")+COUNTIF($AG140,"&gt;=31")+COUNTIF($AP140,"&lt;=15")+COUNTIF($AR140,"&gt;=19")+COUNTIF($BG140,"&gt;=11")+COUNTIF($BI140,"&lt;=21")+COUNTIF($BK140,"&gt;=17")+COUNTIF($BR140,"&gt;=24")+COUNTIF($CA140,"&lt;=11")</f>
        <v>6</v>
      </c>
      <c r="L140" s="140">
        <f>65-(+CH140+CI140+CJ140+CK140+CL140+CM140)</f>
        <v>12</v>
      </c>
      <c r="M140" s="6">
        <v>13</v>
      </c>
      <c r="N140" s="6">
        <v>24</v>
      </c>
      <c r="O140" s="6">
        <v>14</v>
      </c>
      <c r="P140" s="28">
        <v>10</v>
      </c>
      <c r="Q140" s="6">
        <v>11</v>
      </c>
      <c r="R140" s="6">
        <v>14</v>
      </c>
      <c r="S140" s="6">
        <v>12</v>
      </c>
      <c r="T140" s="6">
        <v>12</v>
      </c>
      <c r="U140" s="6">
        <v>13</v>
      </c>
      <c r="V140" s="6">
        <v>13</v>
      </c>
      <c r="W140" s="6">
        <v>13</v>
      </c>
      <c r="X140" s="6">
        <v>16</v>
      </c>
      <c r="Y140" s="6">
        <v>18</v>
      </c>
      <c r="Z140" s="6">
        <v>9</v>
      </c>
      <c r="AA140" s="6">
        <v>10</v>
      </c>
      <c r="AB140" s="6">
        <v>11</v>
      </c>
      <c r="AC140" s="6">
        <v>11</v>
      </c>
      <c r="AD140" s="6">
        <v>25</v>
      </c>
      <c r="AE140" s="6">
        <v>15</v>
      </c>
      <c r="AF140" s="6">
        <v>19</v>
      </c>
      <c r="AG140" s="6">
        <v>30</v>
      </c>
      <c r="AH140" s="6">
        <v>14</v>
      </c>
      <c r="AI140" s="6">
        <v>15</v>
      </c>
      <c r="AJ140" s="6">
        <v>16</v>
      </c>
      <c r="AK140" s="6">
        <v>17</v>
      </c>
      <c r="AL140" s="6">
        <v>11</v>
      </c>
      <c r="AM140" s="6">
        <v>11</v>
      </c>
      <c r="AN140" s="6">
        <v>19</v>
      </c>
      <c r="AO140" s="6">
        <v>23</v>
      </c>
      <c r="AP140" s="6">
        <v>15</v>
      </c>
      <c r="AQ140" s="6">
        <v>15</v>
      </c>
      <c r="AR140" s="6">
        <v>18</v>
      </c>
      <c r="AS140" s="6">
        <v>16</v>
      </c>
      <c r="AT140" s="6">
        <v>38</v>
      </c>
      <c r="AU140" s="6">
        <v>38</v>
      </c>
      <c r="AV140" s="6">
        <v>14</v>
      </c>
      <c r="AW140" s="6">
        <v>12</v>
      </c>
      <c r="AX140" s="6">
        <v>11</v>
      </c>
      <c r="AY140" s="6">
        <v>9</v>
      </c>
      <c r="AZ140" s="6">
        <v>15</v>
      </c>
      <c r="BA140" s="6">
        <v>16</v>
      </c>
      <c r="BB140" s="6">
        <v>8</v>
      </c>
      <c r="BC140" s="6">
        <v>10</v>
      </c>
      <c r="BD140" s="6">
        <v>10</v>
      </c>
      <c r="BE140" s="6">
        <v>8</v>
      </c>
      <c r="BF140" s="6">
        <v>10</v>
      </c>
      <c r="BG140" s="6">
        <v>11</v>
      </c>
      <c r="BH140" s="6">
        <v>12</v>
      </c>
      <c r="BI140" s="6">
        <v>21</v>
      </c>
      <c r="BJ140" s="6">
        <v>23</v>
      </c>
      <c r="BK140" s="6">
        <v>17</v>
      </c>
      <c r="BL140" s="6">
        <v>10</v>
      </c>
      <c r="BM140" s="6">
        <v>12</v>
      </c>
      <c r="BN140" s="6">
        <v>12</v>
      </c>
      <c r="BO140" s="6">
        <v>14</v>
      </c>
      <c r="BP140" s="6">
        <v>8</v>
      </c>
      <c r="BQ140" s="6">
        <v>12</v>
      </c>
      <c r="BR140" s="6">
        <v>22</v>
      </c>
      <c r="BS140" s="6">
        <v>20</v>
      </c>
      <c r="BT140" s="6">
        <v>14</v>
      </c>
      <c r="BU140" s="6">
        <v>12</v>
      </c>
      <c r="BV140" s="6">
        <v>11</v>
      </c>
      <c r="BW140" s="6">
        <v>13</v>
      </c>
      <c r="BX140" s="6">
        <v>11</v>
      </c>
      <c r="BY140" s="6">
        <v>11</v>
      </c>
      <c r="BZ140" s="6">
        <v>12</v>
      </c>
      <c r="CA140" s="6">
        <v>11</v>
      </c>
      <c r="CB140" s="149">
        <f>(2.71828^(-8.3291+4.4859*K140-2.1583*L140))/(1+(2.71828^(-8.3291+4.4859*K140-2.1583*L140)))</f>
        <v>6.6617279077142157E-4</v>
      </c>
      <c r="CC140" s="107" t="s">
        <v>781</v>
      </c>
      <c r="CD140" s="86" t="s">
        <v>67</v>
      </c>
      <c r="CE140" s="10" t="s">
        <v>571</v>
      </c>
      <c r="CF140" s="86" t="s">
        <v>270</v>
      </c>
      <c r="CG140" s="11"/>
      <c r="CH140" s="59">
        <f>COUNTIF($M140,"=13")+COUNTIF($N140,"=24")+COUNTIF($O140,"=14")+COUNTIF($P140,"=11")+COUNTIF($Q140,"=11")+COUNTIF($R140,"=14")+COUNTIF($S140,"=12")+COUNTIF($T140,"=12")+COUNTIF($U140,"=12")+COUNTIF($V140,"=13")+COUNTIF($W140,"=13")+COUNTIF($X140,"=16")</f>
        <v>10</v>
      </c>
      <c r="CI140" s="59">
        <f>COUNTIF($Y140,"=18")+COUNTIF($Z140,"=9")+COUNTIF($AA140,"=10")+COUNTIF($AB140,"=11")+COUNTIF($AC140,"=11")+COUNTIF($AD140,"=25")+COUNTIF($AE140,"=15")+COUNTIF($AF140,"=19")+COUNTIF($AG140,"=31")+COUNTIF($AH140,"=15")+COUNTIF($AI140,"=15")+COUNTIF($AJ140,"=17")+COUNTIF($AK140,"=17")</f>
        <v>10</v>
      </c>
      <c r="CJ140" s="59">
        <f>COUNTIF($AL140,"=11")+COUNTIF($AM140,"=11")+COUNTIF($AN140,"=19")+COUNTIF($AO140,"=23")+COUNTIF($AP140,"=15")+COUNTIF($AQ140,"=15")+COUNTIF($AR140,"=19")+COUNTIF($AS140,"=17")+COUNTIF($AV140,"=12")+COUNTIF($AW140,"=12")</f>
        <v>7</v>
      </c>
      <c r="CK140" s="59">
        <f>COUNTIF($AX140,"=11")+COUNTIF($AY140,"=9")+COUNTIF($AZ140,"=15")+COUNTIF($BA140,"=16")+COUNTIF($BB140,"=8")+COUNTIF($BC140,"=10")+COUNTIF($BD140,"=10")+COUNTIF($BE140,"=8")+COUNTIF($BF140,"=10")+COUNTIF($BG140,"=11")</f>
        <v>10</v>
      </c>
      <c r="CL140" s="59">
        <f>COUNTIF($BH140,"=12")+COUNTIF($BI140,"=21")+COUNTIF($BJ140,"=23")+COUNTIF($BK140,"=16")+COUNTIF($BL140,"=10")+COUNTIF($BM140,"=12")+COUNTIF($BN140,"=12")+COUNTIF($BO140,"=15")+COUNTIF($BP140,"=8")+COUNTIF($BQ140,"=12")+COUNTIF($BR140,"=24")+COUNTIF($BS140,"=20")+COUNTIF($BT140,"=13")</f>
        <v>9</v>
      </c>
      <c r="CM140" s="59">
        <f>COUNTIF($BU140,"=12")+COUNTIF($BV140,"=11")+COUNTIF($BW140,"=13")+COUNTIF($BX140,"=11")+COUNTIF($BY140,"=11")+COUNTIF($BZ140,"=12")+COUNTIF($CA140,"=11")</f>
        <v>7</v>
      </c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  <c r="DK140" s="85"/>
      <c r="DL140" s="85"/>
      <c r="DM140" s="85"/>
      <c r="DN140" s="85"/>
      <c r="DO140" s="85"/>
      <c r="DP140" s="85"/>
      <c r="DQ140" s="85"/>
      <c r="DR140" s="85"/>
      <c r="DS140" s="85"/>
      <c r="DT140" s="85"/>
      <c r="DU140" s="85"/>
      <c r="DV140" s="85"/>
      <c r="DW140" s="85"/>
      <c r="DX140" s="85"/>
      <c r="DY140" s="85"/>
      <c r="DZ140" s="85"/>
      <c r="EA140" s="85"/>
      <c r="EB140" s="85"/>
      <c r="EC140" s="85"/>
      <c r="ED140" s="85"/>
      <c r="EE140" s="85"/>
    </row>
    <row r="141" spans="1:135" ht="15" customHeight="1" x14ac:dyDescent="0.25">
      <c r="A141" s="164">
        <v>269389</v>
      </c>
      <c r="B141" s="49" t="s">
        <v>402</v>
      </c>
      <c r="C141" s="86" t="s">
        <v>2</v>
      </c>
      <c r="D141" s="174" t="s">
        <v>1096</v>
      </c>
      <c r="E141" s="49" t="s">
        <v>23</v>
      </c>
      <c r="F141" s="86" t="s">
        <v>403</v>
      </c>
      <c r="G141" s="87">
        <v>42408.53402777778</v>
      </c>
      <c r="H141" s="88" t="s">
        <v>2</v>
      </c>
      <c r="I141" s="88" t="s">
        <v>779</v>
      </c>
      <c r="J141" s="87">
        <v>41277.888888888891</v>
      </c>
      <c r="K141" s="143">
        <f>+COUNTIF($Y141,"&gt;=18")+COUNTIF($AG141,"&gt;=31")+COUNTIF($AP141,"&lt;=15")+COUNTIF($AR141,"&gt;=19")+COUNTIF($BG141,"&gt;=11")+COUNTIF($BI141,"&lt;=21")+COUNTIF($BK141,"&gt;=17")+COUNTIF($BR141,"&gt;=24")+COUNTIF($CA141,"&lt;=11")</f>
        <v>6</v>
      </c>
      <c r="L141" s="140">
        <f>65-(+CH141+CI141+CJ141+CK141+CL141+CM141)</f>
        <v>12</v>
      </c>
      <c r="M141" s="68">
        <v>13</v>
      </c>
      <c r="N141" s="68">
        <v>24</v>
      </c>
      <c r="O141" s="68">
        <v>14</v>
      </c>
      <c r="P141" s="68">
        <v>10</v>
      </c>
      <c r="Q141" s="68">
        <v>11</v>
      </c>
      <c r="R141" s="68">
        <v>14</v>
      </c>
      <c r="S141" s="68">
        <v>12</v>
      </c>
      <c r="T141" s="68">
        <v>12</v>
      </c>
      <c r="U141" s="68">
        <v>13</v>
      </c>
      <c r="V141" s="68">
        <v>13</v>
      </c>
      <c r="W141" s="68">
        <v>13</v>
      </c>
      <c r="X141" s="68">
        <v>16</v>
      </c>
      <c r="Y141" s="68">
        <v>18</v>
      </c>
      <c r="Z141" s="100">
        <v>9</v>
      </c>
      <c r="AA141" s="100">
        <v>10</v>
      </c>
      <c r="AB141" s="68">
        <v>11</v>
      </c>
      <c r="AC141" s="68">
        <v>11</v>
      </c>
      <c r="AD141" s="68">
        <v>25</v>
      </c>
      <c r="AE141" s="68">
        <v>15</v>
      </c>
      <c r="AF141" s="68">
        <v>19</v>
      </c>
      <c r="AG141" s="68">
        <v>30</v>
      </c>
      <c r="AH141" s="68">
        <v>14</v>
      </c>
      <c r="AI141" s="68">
        <v>15</v>
      </c>
      <c r="AJ141" s="100">
        <v>16</v>
      </c>
      <c r="AK141" s="100">
        <v>17</v>
      </c>
      <c r="AL141" s="68">
        <v>11</v>
      </c>
      <c r="AM141" s="100">
        <v>11</v>
      </c>
      <c r="AN141" s="68">
        <v>19</v>
      </c>
      <c r="AO141" s="68">
        <v>23</v>
      </c>
      <c r="AP141" s="68">
        <v>16</v>
      </c>
      <c r="AQ141" s="68">
        <v>15</v>
      </c>
      <c r="AR141" s="68">
        <v>20</v>
      </c>
      <c r="AS141" s="68">
        <v>16</v>
      </c>
      <c r="AT141" s="100">
        <v>39</v>
      </c>
      <c r="AU141" s="68">
        <v>39</v>
      </c>
      <c r="AV141" s="68">
        <v>13</v>
      </c>
      <c r="AW141" s="68">
        <v>12</v>
      </c>
      <c r="AX141" s="68">
        <v>11</v>
      </c>
      <c r="AY141" s="68">
        <v>9</v>
      </c>
      <c r="AZ141" s="68">
        <v>15</v>
      </c>
      <c r="BA141" s="68">
        <v>16</v>
      </c>
      <c r="BB141" s="68">
        <v>8</v>
      </c>
      <c r="BC141" s="68">
        <v>10</v>
      </c>
      <c r="BD141" s="68">
        <v>10</v>
      </c>
      <c r="BE141" s="68">
        <v>8</v>
      </c>
      <c r="BF141" s="68">
        <v>10</v>
      </c>
      <c r="BG141" s="68">
        <v>11</v>
      </c>
      <c r="BH141" s="68">
        <v>12</v>
      </c>
      <c r="BI141" s="68">
        <v>21</v>
      </c>
      <c r="BJ141" s="68">
        <v>23</v>
      </c>
      <c r="BK141" s="68">
        <v>17</v>
      </c>
      <c r="BL141" s="68">
        <v>10</v>
      </c>
      <c r="BM141" s="68">
        <v>12</v>
      </c>
      <c r="BN141" s="68">
        <v>12</v>
      </c>
      <c r="BO141" s="68">
        <v>15</v>
      </c>
      <c r="BP141" s="68">
        <v>8</v>
      </c>
      <c r="BQ141" s="68">
        <v>12</v>
      </c>
      <c r="BR141" s="68">
        <v>22</v>
      </c>
      <c r="BS141" s="68">
        <v>20</v>
      </c>
      <c r="BT141" s="68">
        <v>14</v>
      </c>
      <c r="BU141" s="68">
        <v>12</v>
      </c>
      <c r="BV141" s="68">
        <v>11</v>
      </c>
      <c r="BW141" s="68">
        <v>13</v>
      </c>
      <c r="BX141" s="68">
        <v>11</v>
      </c>
      <c r="BY141" s="68">
        <v>11</v>
      </c>
      <c r="BZ141" s="68">
        <v>12</v>
      </c>
      <c r="CA141" s="68">
        <v>11</v>
      </c>
      <c r="CB141" s="149">
        <f>(2.71828^(-8.3291+4.4859*K141-2.1583*L141))/(1+(2.71828^(-8.3291+4.4859*K141-2.1583*L141)))</f>
        <v>6.6617279077142157E-4</v>
      </c>
      <c r="CC141" s="107" t="s">
        <v>781</v>
      </c>
      <c r="CD141" s="86" t="s">
        <v>53</v>
      </c>
      <c r="CE141" s="86" t="s">
        <v>2</v>
      </c>
      <c r="CF141" s="86" t="s">
        <v>50</v>
      </c>
      <c r="CG141" s="86"/>
      <c r="CH141" s="59">
        <f>COUNTIF($M141,"=13")+COUNTIF($N141,"=24")+COUNTIF($O141,"=14")+COUNTIF($P141,"=11")+COUNTIF($Q141,"=11")+COUNTIF($R141,"=14")+COUNTIF($S141,"=12")+COUNTIF($T141,"=12")+COUNTIF($U141,"=12")+COUNTIF($V141,"=13")+COUNTIF($W141,"=13")+COUNTIF($X141,"=16")</f>
        <v>10</v>
      </c>
      <c r="CI141" s="59">
        <f>COUNTIF($Y141,"=18")+COUNTIF($Z141,"=9")+COUNTIF($AA141,"=10")+COUNTIF($AB141,"=11")+COUNTIF($AC141,"=11")+COUNTIF($AD141,"=25")+COUNTIF($AE141,"=15")+COUNTIF($AF141,"=19")+COUNTIF($AG141,"=31")+COUNTIF($AH141,"=15")+COUNTIF($AI141,"=15")+COUNTIF($AJ141,"=17")+COUNTIF($AK141,"=17")</f>
        <v>10</v>
      </c>
      <c r="CJ141" s="59">
        <f>COUNTIF($AL141,"=11")+COUNTIF($AM141,"=11")+COUNTIF($AN141,"=19")+COUNTIF($AO141,"=23")+COUNTIF($AP141,"=15")+COUNTIF($AQ141,"=15")+COUNTIF($AR141,"=19")+COUNTIF($AS141,"=17")+COUNTIF($AV141,"=12")+COUNTIF($AW141,"=12")</f>
        <v>6</v>
      </c>
      <c r="CK141" s="59">
        <f>COUNTIF($AX141,"=11")+COUNTIF($AY141,"=9")+COUNTIF($AZ141,"=15")+COUNTIF($BA141,"=16")+COUNTIF($BB141,"=8")+COUNTIF($BC141,"=10")+COUNTIF($BD141,"=10")+COUNTIF($BE141,"=8")+COUNTIF($BF141,"=10")+COUNTIF($BG141,"=11")</f>
        <v>10</v>
      </c>
      <c r="CL141" s="59">
        <f>COUNTIF($BH141,"=12")+COUNTIF($BI141,"=21")+COUNTIF($BJ141,"=23")+COUNTIF($BK141,"=16")+COUNTIF($BL141,"=10")+COUNTIF($BM141,"=12")+COUNTIF($BN141,"=12")+COUNTIF($BO141,"=15")+COUNTIF($BP141,"=8")+COUNTIF($BQ141,"=12")+COUNTIF($BR141,"=24")+COUNTIF($BS141,"=20")+COUNTIF($BT141,"=13")</f>
        <v>10</v>
      </c>
      <c r="CM141" s="59">
        <f>COUNTIF($BU141,"=12")+COUNTIF($BV141,"=11")+COUNTIF($BW141,"=13")+COUNTIF($BX141,"=11")+COUNTIF($BY141,"=11")+COUNTIF($BZ141,"=12")+COUNTIF($CA141,"=11")</f>
        <v>7</v>
      </c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  <c r="DK141" s="85"/>
      <c r="DL141" s="85"/>
      <c r="DM141" s="85"/>
      <c r="DN141" s="85"/>
      <c r="DO141" s="85"/>
      <c r="DP141" s="85"/>
      <c r="DQ141" s="85"/>
      <c r="DR141" s="85"/>
      <c r="DS141" s="85"/>
      <c r="DT141" s="85"/>
      <c r="DU141" s="85"/>
      <c r="DV141" s="85"/>
      <c r="DW141" s="85"/>
      <c r="DX141" s="85"/>
      <c r="DY141" s="85"/>
      <c r="DZ141" s="85"/>
      <c r="EA141" s="86"/>
      <c r="EB141" s="86"/>
      <c r="EC141" s="86"/>
      <c r="ED141" s="86"/>
      <c r="EE141" s="86"/>
    </row>
    <row r="142" spans="1:135" ht="15" customHeight="1" x14ac:dyDescent="0.25">
      <c r="A142" s="173">
        <v>298603</v>
      </c>
      <c r="B142" s="49" t="s">
        <v>214</v>
      </c>
      <c r="C142" s="86" t="s">
        <v>2</v>
      </c>
      <c r="D142" s="198" t="s">
        <v>1125</v>
      </c>
      <c r="E142" s="49" t="s">
        <v>8</v>
      </c>
      <c r="F142" s="86" t="s">
        <v>214</v>
      </c>
      <c r="G142" s="87">
        <v>42396.305555555555</v>
      </c>
      <c r="H142" s="88" t="s">
        <v>2</v>
      </c>
      <c r="I142" s="88" t="s">
        <v>779</v>
      </c>
      <c r="J142" s="87">
        <v>41277.888888888891</v>
      </c>
      <c r="K142" s="143">
        <f>+COUNTIF($Y142,"&gt;=18")+COUNTIF($AG142,"&gt;=31")+COUNTIF($AP142,"&lt;=15")+COUNTIF($AR142,"&gt;=19")+COUNTIF($BG142,"&gt;=11")+COUNTIF($BI142,"&lt;=21")+COUNTIF($BK142,"&gt;=17")+COUNTIF($BR142,"&gt;=24")+COUNTIF($CA142,"&lt;=11")</f>
        <v>6</v>
      </c>
      <c r="L142" s="140">
        <f>65-(+CH142+CI142+CJ142+CK142+CL142+CM142)</f>
        <v>12</v>
      </c>
      <c r="M142" s="68">
        <v>13</v>
      </c>
      <c r="N142" s="68">
        <v>24</v>
      </c>
      <c r="O142" s="68">
        <v>14</v>
      </c>
      <c r="P142" s="68">
        <v>11</v>
      </c>
      <c r="Q142" s="68">
        <v>11</v>
      </c>
      <c r="R142" s="68">
        <v>14</v>
      </c>
      <c r="S142" s="68">
        <v>12</v>
      </c>
      <c r="T142" s="68">
        <v>12</v>
      </c>
      <c r="U142" s="68">
        <v>11</v>
      </c>
      <c r="V142" s="68">
        <v>13</v>
      </c>
      <c r="W142" s="68">
        <v>13</v>
      </c>
      <c r="X142" s="68">
        <v>16</v>
      </c>
      <c r="Y142" s="68">
        <v>18</v>
      </c>
      <c r="Z142" s="100">
        <v>9</v>
      </c>
      <c r="AA142" s="100">
        <v>10</v>
      </c>
      <c r="AB142" s="68">
        <v>11</v>
      </c>
      <c r="AC142" s="68">
        <v>11</v>
      </c>
      <c r="AD142" s="68">
        <v>25</v>
      </c>
      <c r="AE142" s="68">
        <v>15</v>
      </c>
      <c r="AF142" s="68">
        <v>19</v>
      </c>
      <c r="AG142" s="68">
        <v>31</v>
      </c>
      <c r="AH142" s="68">
        <v>15</v>
      </c>
      <c r="AI142" s="68">
        <v>15</v>
      </c>
      <c r="AJ142" s="100">
        <v>16</v>
      </c>
      <c r="AK142" s="100">
        <v>16</v>
      </c>
      <c r="AL142" s="68">
        <v>11</v>
      </c>
      <c r="AM142" s="68">
        <v>10</v>
      </c>
      <c r="AN142" s="68">
        <v>19</v>
      </c>
      <c r="AO142" s="68">
        <v>23</v>
      </c>
      <c r="AP142" s="68">
        <v>15</v>
      </c>
      <c r="AQ142" s="68">
        <v>15</v>
      </c>
      <c r="AR142" s="68">
        <v>19</v>
      </c>
      <c r="AS142" s="68">
        <v>18</v>
      </c>
      <c r="AT142" s="100">
        <v>37</v>
      </c>
      <c r="AU142" s="100">
        <v>39</v>
      </c>
      <c r="AV142" s="68">
        <v>11</v>
      </c>
      <c r="AW142" s="68">
        <v>12</v>
      </c>
      <c r="AX142" s="68">
        <v>11</v>
      </c>
      <c r="AY142" s="68">
        <v>9</v>
      </c>
      <c r="AZ142" s="68">
        <v>15</v>
      </c>
      <c r="BA142" s="68">
        <v>16</v>
      </c>
      <c r="BB142" s="68">
        <v>8</v>
      </c>
      <c r="BC142" s="68">
        <v>10</v>
      </c>
      <c r="BD142" s="68">
        <v>10</v>
      </c>
      <c r="BE142" s="68">
        <v>8</v>
      </c>
      <c r="BF142" s="68">
        <v>10</v>
      </c>
      <c r="BG142" s="68">
        <v>9</v>
      </c>
      <c r="BH142" s="68">
        <v>12</v>
      </c>
      <c r="BI142" s="68">
        <v>23</v>
      </c>
      <c r="BJ142" s="68">
        <v>23</v>
      </c>
      <c r="BK142" s="68">
        <v>17</v>
      </c>
      <c r="BL142" s="68">
        <v>11</v>
      </c>
      <c r="BM142" s="68">
        <v>12</v>
      </c>
      <c r="BN142" s="68">
        <v>12</v>
      </c>
      <c r="BO142" s="68">
        <v>17</v>
      </c>
      <c r="BP142" s="68">
        <v>8</v>
      </c>
      <c r="BQ142" s="68">
        <v>12</v>
      </c>
      <c r="BR142" s="100">
        <v>22</v>
      </c>
      <c r="BS142" s="68">
        <v>20</v>
      </c>
      <c r="BT142" s="68">
        <v>13</v>
      </c>
      <c r="BU142" s="68">
        <v>12</v>
      </c>
      <c r="BV142" s="68">
        <v>11</v>
      </c>
      <c r="BW142" s="68">
        <v>13</v>
      </c>
      <c r="BX142" s="68">
        <v>11</v>
      </c>
      <c r="BY142" s="68">
        <v>11</v>
      </c>
      <c r="BZ142" s="68">
        <v>12</v>
      </c>
      <c r="CA142" s="68">
        <v>11</v>
      </c>
      <c r="CB142" s="149">
        <f>(2.71828^(-8.3291+4.4859*K142-2.1583*L142))/(1+(2.71828^(-8.3291+4.4859*K142-2.1583*L142)))</f>
        <v>6.6617279077142157E-4</v>
      </c>
      <c r="CC142" s="107" t="s">
        <v>781</v>
      </c>
      <c r="CD142" s="86" t="s">
        <v>53</v>
      </c>
      <c r="CE142" s="86" t="s">
        <v>2</v>
      </c>
      <c r="CF142" s="86" t="s">
        <v>214</v>
      </c>
      <c r="CG142" s="86"/>
      <c r="CH142" s="59">
        <f>COUNTIF($M142,"=13")+COUNTIF($N142,"=24")+COUNTIF($O142,"=14")+COUNTIF($P142,"=11")+COUNTIF($Q142,"=11")+COUNTIF($R142,"=14")+COUNTIF($S142,"=12")+COUNTIF($T142,"=12")+COUNTIF($U142,"=12")+COUNTIF($V142,"=13")+COUNTIF($W142,"=13")+COUNTIF($X142,"=16")</f>
        <v>11</v>
      </c>
      <c r="CI142" s="59">
        <f>COUNTIF($Y142,"=18")+COUNTIF($Z142,"=9")+COUNTIF($AA142,"=10")+COUNTIF($AB142,"=11")+COUNTIF($AC142,"=11")+COUNTIF($AD142,"=25")+COUNTIF($AE142,"=15")+COUNTIF($AF142,"=19")+COUNTIF($AG142,"=31")+COUNTIF($AH142,"=15")+COUNTIF($AI142,"=15")+COUNTIF($AJ142,"=17")+COUNTIF($AK142,"=17")</f>
        <v>11</v>
      </c>
      <c r="CJ142" s="59">
        <f>COUNTIF($AL142,"=11")+COUNTIF($AM142,"=11")+COUNTIF($AN142,"=19")+COUNTIF($AO142,"=23")+COUNTIF($AP142,"=15")+COUNTIF($AQ142,"=15")+COUNTIF($AR142,"=19")+COUNTIF($AS142,"=17")+COUNTIF($AV142,"=12")+COUNTIF($AW142,"=12")</f>
        <v>7</v>
      </c>
      <c r="CK142" s="59">
        <f>COUNTIF($AX142,"=11")+COUNTIF($AY142,"=9")+COUNTIF($AZ142,"=15")+COUNTIF($BA142,"=16")+COUNTIF($BB142,"=8")+COUNTIF($BC142,"=10")+COUNTIF($BD142,"=10")+COUNTIF($BE142,"=8")+COUNTIF($BF142,"=10")+COUNTIF($BG142,"=11")</f>
        <v>9</v>
      </c>
      <c r="CL142" s="59">
        <f>COUNTIF($BH142,"=12")+COUNTIF($BI142,"=21")+COUNTIF($BJ142,"=23")+COUNTIF($BK142,"=16")+COUNTIF($BL142,"=10")+COUNTIF($BM142,"=12")+COUNTIF($BN142,"=12")+COUNTIF($BO142,"=15")+COUNTIF($BP142,"=8")+COUNTIF($BQ142,"=12")+COUNTIF($BR142,"=24")+COUNTIF($BS142,"=20")+COUNTIF($BT142,"=13")</f>
        <v>8</v>
      </c>
      <c r="CM142" s="59">
        <f>COUNTIF($BU142,"=12")+COUNTIF($BV142,"=11")+COUNTIF($BW142,"=13")+COUNTIF($BX142,"=11")+COUNTIF($BY142,"=11")+COUNTIF($BZ142,"=12")+COUNTIF($CA142,"=11")</f>
        <v>7</v>
      </c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  <c r="DK142" s="85"/>
      <c r="DL142" s="85"/>
      <c r="DM142" s="85"/>
      <c r="DN142" s="85"/>
      <c r="DO142" s="85"/>
      <c r="DP142" s="85"/>
      <c r="DQ142" s="85"/>
      <c r="DR142" s="85"/>
      <c r="DS142" s="85"/>
      <c r="DT142" s="85"/>
      <c r="DU142" s="85"/>
      <c r="DV142" s="85"/>
      <c r="DW142" s="85"/>
      <c r="DX142" s="85"/>
      <c r="DY142" s="85"/>
      <c r="DZ142" s="85"/>
      <c r="EA142" s="86"/>
      <c r="EB142" s="86"/>
      <c r="EC142" s="86"/>
      <c r="ED142" s="86"/>
      <c r="EE142" s="86"/>
    </row>
    <row r="143" spans="1:135" ht="15" customHeight="1" x14ac:dyDescent="0.25">
      <c r="A143" s="167">
        <v>57753</v>
      </c>
      <c r="B143" s="12" t="s">
        <v>158</v>
      </c>
      <c r="C143" s="86" t="s">
        <v>2</v>
      </c>
      <c r="D143" s="138" t="s">
        <v>75</v>
      </c>
      <c r="E143" s="29" t="s">
        <v>23</v>
      </c>
      <c r="F143" s="23" t="s">
        <v>158</v>
      </c>
      <c r="G143" s="16">
        <v>41622</v>
      </c>
      <c r="H143" s="88" t="s">
        <v>2</v>
      </c>
      <c r="I143" s="88" t="s">
        <v>779</v>
      </c>
      <c r="J143" s="87">
        <v>41277.888888888891</v>
      </c>
      <c r="K143" s="143">
        <f>+COUNTIF($Y143,"&gt;=18")+COUNTIF($AG143,"&gt;=31")+COUNTIF($AP143,"&lt;=15")+COUNTIF($AR143,"&gt;=19")+COUNTIF($BG143,"&gt;=11")+COUNTIF($BI143,"&lt;=21")+COUNTIF($BK143,"&gt;=17")+COUNTIF($BR143,"&gt;=24")+COUNTIF($CA143,"&lt;=11")</f>
        <v>6</v>
      </c>
      <c r="L143" s="140">
        <f>65-(+CH143+CI143+CJ143+CK143+CL143+CM143)</f>
        <v>12</v>
      </c>
      <c r="M143" s="6">
        <v>13</v>
      </c>
      <c r="N143" s="28">
        <v>24</v>
      </c>
      <c r="O143" s="6">
        <v>14</v>
      </c>
      <c r="P143" s="6">
        <v>10</v>
      </c>
      <c r="Q143" s="6">
        <v>11</v>
      </c>
      <c r="R143" s="6">
        <v>14</v>
      </c>
      <c r="S143" s="6">
        <v>12</v>
      </c>
      <c r="T143" s="6">
        <v>12</v>
      </c>
      <c r="U143" s="6">
        <v>12</v>
      </c>
      <c r="V143" s="28">
        <v>13</v>
      </c>
      <c r="W143" s="6">
        <v>13</v>
      </c>
      <c r="X143" s="6">
        <v>16</v>
      </c>
      <c r="Y143" s="6">
        <v>17</v>
      </c>
      <c r="Z143" s="6">
        <v>8</v>
      </c>
      <c r="AA143" s="6">
        <v>10</v>
      </c>
      <c r="AB143" s="6">
        <v>11</v>
      </c>
      <c r="AC143" s="6">
        <v>11</v>
      </c>
      <c r="AD143" s="6">
        <v>25</v>
      </c>
      <c r="AE143" s="6">
        <v>15</v>
      </c>
      <c r="AF143" s="6">
        <v>20</v>
      </c>
      <c r="AG143" s="6">
        <v>30</v>
      </c>
      <c r="AH143" s="6">
        <v>15</v>
      </c>
      <c r="AI143" s="6">
        <v>15</v>
      </c>
      <c r="AJ143" s="6">
        <v>17</v>
      </c>
      <c r="AK143" s="6">
        <v>18</v>
      </c>
      <c r="AL143" s="28">
        <v>11</v>
      </c>
      <c r="AM143" s="28">
        <v>11</v>
      </c>
      <c r="AN143" s="6">
        <v>19</v>
      </c>
      <c r="AO143" s="6">
        <v>23</v>
      </c>
      <c r="AP143" s="6">
        <v>15</v>
      </c>
      <c r="AQ143" s="6">
        <v>17</v>
      </c>
      <c r="AR143" s="6">
        <v>20</v>
      </c>
      <c r="AS143" s="6">
        <v>17</v>
      </c>
      <c r="AT143" s="6">
        <v>36</v>
      </c>
      <c r="AU143" s="6">
        <v>37</v>
      </c>
      <c r="AV143" s="6">
        <v>12</v>
      </c>
      <c r="AW143" s="6">
        <v>12</v>
      </c>
      <c r="AX143" s="6">
        <v>11</v>
      </c>
      <c r="AY143" s="6">
        <v>9</v>
      </c>
      <c r="AZ143" s="6">
        <v>16</v>
      </c>
      <c r="BA143" s="6">
        <v>16</v>
      </c>
      <c r="BB143" s="6">
        <v>8</v>
      </c>
      <c r="BC143" s="6">
        <v>10</v>
      </c>
      <c r="BD143" s="6">
        <v>10</v>
      </c>
      <c r="BE143" s="6">
        <v>8</v>
      </c>
      <c r="BF143" s="6">
        <v>10</v>
      </c>
      <c r="BG143" s="6">
        <v>11</v>
      </c>
      <c r="BH143" s="6">
        <v>12</v>
      </c>
      <c r="BI143" s="6">
        <v>21</v>
      </c>
      <c r="BJ143" s="6">
        <v>23</v>
      </c>
      <c r="BK143" s="6">
        <v>17</v>
      </c>
      <c r="BL143" s="6">
        <v>10</v>
      </c>
      <c r="BM143" s="6">
        <v>12</v>
      </c>
      <c r="BN143" s="6">
        <v>12</v>
      </c>
      <c r="BO143" s="6">
        <v>17</v>
      </c>
      <c r="BP143" s="6">
        <v>8</v>
      </c>
      <c r="BQ143" s="6">
        <v>12</v>
      </c>
      <c r="BR143" s="6">
        <v>22</v>
      </c>
      <c r="BS143" s="6">
        <v>20</v>
      </c>
      <c r="BT143" s="6">
        <v>13</v>
      </c>
      <c r="BU143" s="6">
        <v>12</v>
      </c>
      <c r="BV143" s="6">
        <v>11</v>
      </c>
      <c r="BW143" s="6">
        <v>13</v>
      </c>
      <c r="BX143" s="6">
        <v>11</v>
      </c>
      <c r="BY143" s="6">
        <v>11</v>
      </c>
      <c r="BZ143" s="6">
        <v>12</v>
      </c>
      <c r="CA143" s="6">
        <v>11</v>
      </c>
      <c r="CB143" s="149">
        <f>(2.71828^(-8.3291+4.4859*K143-2.1583*L143))/(1+(2.71828^(-8.3291+4.4859*K143-2.1583*L143)))</f>
        <v>6.6617279077142157E-4</v>
      </c>
      <c r="CC143" s="107" t="s">
        <v>781</v>
      </c>
      <c r="CD143" s="55" t="s">
        <v>67</v>
      </c>
      <c r="CE143" s="14" t="s">
        <v>2</v>
      </c>
      <c r="CF143" s="49" t="s">
        <v>158</v>
      </c>
      <c r="CG143" s="5"/>
      <c r="CH143" s="59">
        <f>COUNTIF($M143,"=13")+COUNTIF($N143,"=24")+COUNTIF($O143,"=14")+COUNTIF($P143,"=11")+COUNTIF($Q143,"=11")+COUNTIF($R143,"=14")+COUNTIF($S143,"=12")+COUNTIF($T143,"=12")+COUNTIF($U143,"=12")+COUNTIF($V143,"=13")+COUNTIF($W143,"=13")+COUNTIF($X143,"=16")</f>
        <v>11</v>
      </c>
      <c r="CI143" s="59">
        <f>COUNTIF($Y143,"=18")+COUNTIF($Z143,"=9")+COUNTIF($AA143,"=10")+COUNTIF($AB143,"=11")+COUNTIF($AC143,"=11")+COUNTIF($AD143,"=25")+COUNTIF($AE143,"=15")+COUNTIF($AF143,"=19")+COUNTIF($AG143,"=31")+COUNTIF($AH143,"=15")+COUNTIF($AI143,"=15")+COUNTIF($AJ143,"=17")+COUNTIF($AK143,"=17")</f>
        <v>8</v>
      </c>
      <c r="CJ143" s="59">
        <f>COUNTIF($AL143,"=11")+COUNTIF($AM143,"=11")+COUNTIF($AN143,"=19")+COUNTIF($AO143,"=23")+COUNTIF($AP143,"=15")+COUNTIF($AQ143,"=15")+COUNTIF($AR143,"=19")+COUNTIF($AS143,"=17")+COUNTIF($AV143,"=12")+COUNTIF($AW143,"=12")</f>
        <v>8</v>
      </c>
      <c r="CK143" s="59">
        <f>COUNTIF($AX143,"=11")+COUNTIF($AY143,"=9")+COUNTIF($AZ143,"=15")+COUNTIF($BA143,"=16")+COUNTIF($BB143,"=8")+COUNTIF($BC143,"=10")+COUNTIF($BD143,"=10")+COUNTIF($BE143,"=8")+COUNTIF($BF143,"=10")+COUNTIF($BG143,"=11")</f>
        <v>9</v>
      </c>
      <c r="CL143" s="59">
        <f>COUNTIF($BH143,"=12")+COUNTIF($BI143,"=21")+COUNTIF($BJ143,"=23")+COUNTIF($BK143,"=16")+COUNTIF($BL143,"=10")+COUNTIF($BM143,"=12")+COUNTIF($BN143,"=12")+COUNTIF($BO143,"=15")+COUNTIF($BP143,"=8")+COUNTIF($BQ143,"=12")+COUNTIF($BR143,"=24")+COUNTIF($BS143,"=20")+COUNTIF($BT143,"=13")</f>
        <v>10</v>
      </c>
      <c r="CM143" s="59">
        <f>COUNTIF($BU143,"=12")+COUNTIF($BV143,"=11")+COUNTIF($BW143,"=13")+COUNTIF($BX143,"=11")+COUNTIF($BY143,"=11")+COUNTIF($BZ143,"=12")+COUNTIF($CA143,"=11")</f>
        <v>7</v>
      </c>
      <c r="CN143" s="86"/>
      <c r="CO143" s="86"/>
      <c r="CP143" s="86"/>
      <c r="CQ143" s="86"/>
      <c r="CR143" s="86"/>
      <c r="CS143" s="86"/>
      <c r="CT143" s="86"/>
      <c r="CU143" s="86"/>
      <c r="CV143" s="86"/>
      <c r="CW143" s="86"/>
      <c r="CX143" s="86"/>
      <c r="CY143" s="86"/>
      <c r="CZ143" s="86"/>
      <c r="DA143" s="86"/>
      <c r="DB143" s="86"/>
      <c r="DC143" s="86"/>
      <c r="DD143" s="86"/>
      <c r="DE143" s="86"/>
      <c r="DF143" s="86"/>
      <c r="DG143" s="86"/>
      <c r="DH143" s="86"/>
      <c r="DI143" s="86"/>
      <c r="DJ143" s="86"/>
      <c r="DK143" s="86"/>
      <c r="DL143" s="86"/>
      <c r="DM143" s="86"/>
      <c r="DN143" s="86"/>
      <c r="DO143" s="86"/>
      <c r="DP143" s="86"/>
      <c r="DQ143" s="86"/>
      <c r="DR143" s="86"/>
      <c r="DS143" s="86"/>
      <c r="DT143" s="86"/>
      <c r="DU143" s="86"/>
      <c r="DV143" s="86"/>
      <c r="DW143" s="86"/>
      <c r="DX143" s="86"/>
      <c r="DY143" s="86"/>
      <c r="DZ143" s="86"/>
      <c r="EA143" s="9"/>
      <c r="EB143" s="9"/>
      <c r="EC143" s="9"/>
      <c r="ED143" s="9"/>
      <c r="EE143" s="9"/>
    </row>
    <row r="144" spans="1:135" ht="15" customHeight="1" x14ac:dyDescent="0.25">
      <c r="A144" s="167">
        <v>167278</v>
      </c>
      <c r="B144" s="46" t="s">
        <v>207</v>
      </c>
      <c r="C144" s="86" t="s">
        <v>2</v>
      </c>
      <c r="D144" s="138" t="s">
        <v>78</v>
      </c>
      <c r="E144" s="38" t="s">
        <v>28</v>
      </c>
      <c r="F144" s="10" t="s">
        <v>207</v>
      </c>
      <c r="G144" s="74">
        <v>41504.945138888892</v>
      </c>
      <c r="H144" s="88" t="s">
        <v>2</v>
      </c>
      <c r="I144" s="88" t="s">
        <v>779</v>
      </c>
      <c r="J144" s="75">
        <v>41277.888888888891</v>
      </c>
      <c r="K144" s="143">
        <f>+COUNTIF($Y144,"&gt;=18")+COUNTIF($AG144,"&gt;=31")+COUNTIF($AP144,"&lt;=15")+COUNTIF($AR144,"&gt;=19")+COUNTIF($BG144,"&gt;=11")+COUNTIF($BI144,"&lt;=21")+COUNTIF($BK144,"&gt;=17")+COUNTIF($BR144,"&gt;=24")+COUNTIF($CA144,"&lt;=11")</f>
        <v>6</v>
      </c>
      <c r="L144" s="140">
        <f>65-(+CH144+CI144+CJ144+CK144+CL144+CM144)</f>
        <v>12</v>
      </c>
      <c r="M144" s="6">
        <v>13</v>
      </c>
      <c r="N144" s="28">
        <v>24</v>
      </c>
      <c r="O144" s="6">
        <v>14</v>
      </c>
      <c r="P144" s="6">
        <v>11</v>
      </c>
      <c r="Q144" s="6">
        <v>11</v>
      </c>
      <c r="R144" s="6">
        <v>14</v>
      </c>
      <c r="S144" s="6">
        <v>12</v>
      </c>
      <c r="T144" s="6">
        <v>12</v>
      </c>
      <c r="U144" s="28">
        <v>13</v>
      </c>
      <c r="V144" s="28">
        <v>13</v>
      </c>
      <c r="W144" s="6">
        <v>13</v>
      </c>
      <c r="X144" s="6">
        <v>16</v>
      </c>
      <c r="Y144" s="6">
        <v>20</v>
      </c>
      <c r="Z144" s="6">
        <v>10</v>
      </c>
      <c r="AA144" s="6">
        <v>10</v>
      </c>
      <c r="AB144" s="6">
        <v>11</v>
      </c>
      <c r="AC144" s="6">
        <v>11</v>
      </c>
      <c r="AD144" s="28">
        <v>23</v>
      </c>
      <c r="AE144" s="6">
        <v>15</v>
      </c>
      <c r="AF144" s="6">
        <v>19</v>
      </c>
      <c r="AG144" s="6">
        <v>32</v>
      </c>
      <c r="AH144" s="6">
        <v>15</v>
      </c>
      <c r="AI144" s="6">
        <v>15</v>
      </c>
      <c r="AJ144" s="6">
        <v>17</v>
      </c>
      <c r="AK144" s="6">
        <v>17</v>
      </c>
      <c r="AL144" s="28">
        <v>11</v>
      </c>
      <c r="AM144" s="6">
        <v>11</v>
      </c>
      <c r="AN144" s="6">
        <v>19</v>
      </c>
      <c r="AO144" s="6">
        <v>23</v>
      </c>
      <c r="AP144" s="28">
        <v>17</v>
      </c>
      <c r="AQ144" s="28">
        <v>15</v>
      </c>
      <c r="AR144" s="28">
        <v>19</v>
      </c>
      <c r="AS144" s="28">
        <v>17</v>
      </c>
      <c r="AT144" s="6">
        <v>38</v>
      </c>
      <c r="AU144" s="6">
        <v>38</v>
      </c>
      <c r="AV144" s="6">
        <v>12</v>
      </c>
      <c r="AW144" s="6">
        <v>12</v>
      </c>
      <c r="AX144" s="6">
        <v>11</v>
      </c>
      <c r="AY144" s="6">
        <v>9</v>
      </c>
      <c r="AZ144" s="6">
        <v>15</v>
      </c>
      <c r="BA144" s="6">
        <v>16</v>
      </c>
      <c r="BB144" s="6">
        <v>8</v>
      </c>
      <c r="BC144" s="6">
        <v>11</v>
      </c>
      <c r="BD144" s="6">
        <v>10</v>
      </c>
      <c r="BE144" s="6">
        <v>8</v>
      </c>
      <c r="BF144" s="6">
        <v>10</v>
      </c>
      <c r="BG144" s="6">
        <v>11</v>
      </c>
      <c r="BH144" s="6">
        <v>12</v>
      </c>
      <c r="BI144" s="6">
        <v>22</v>
      </c>
      <c r="BJ144" s="6">
        <v>23</v>
      </c>
      <c r="BK144" s="6">
        <v>17</v>
      </c>
      <c r="BL144" s="6">
        <v>10</v>
      </c>
      <c r="BM144" s="6">
        <v>12</v>
      </c>
      <c r="BN144" s="6">
        <v>12</v>
      </c>
      <c r="BO144" s="28">
        <v>16</v>
      </c>
      <c r="BP144" s="6">
        <v>8</v>
      </c>
      <c r="BQ144" s="28">
        <v>12</v>
      </c>
      <c r="BR144" s="6">
        <v>24</v>
      </c>
      <c r="BS144" s="6">
        <v>21</v>
      </c>
      <c r="BT144" s="6">
        <v>13</v>
      </c>
      <c r="BU144" s="6">
        <v>12</v>
      </c>
      <c r="BV144" s="6">
        <v>11</v>
      </c>
      <c r="BW144" s="6">
        <v>13</v>
      </c>
      <c r="BX144" s="6">
        <v>11</v>
      </c>
      <c r="BY144" s="6">
        <v>11</v>
      </c>
      <c r="BZ144" s="6">
        <v>12</v>
      </c>
      <c r="CA144" s="6">
        <v>12</v>
      </c>
      <c r="CB144" s="149">
        <f>(2.71828^(-8.3291+4.4859*K144-2.1583*L144))/(1+(2.71828^(-8.3291+4.4859*K144-2.1583*L144)))</f>
        <v>6.6617279077142157E-4</v>
      </c>
      <c r="CC144" s="107" t="s">
        <v>781</v>
      </c>
      <c r="CD144" s="49" t="s">
        <v>53</v>
      </c>
      <c r="CE144" s="14" t="s">
        <v>560</v>
      </c>
      <c r="CF144" s="49" t="s">
        <v>207</v>
      </c>
      <c r="CG144" s="5"/>
      <c r="CH144" s="59">
        <f>COUNTIF($M144,"=13")+COUNTIF($N144,"=24")+COUNTIF($O144,"=14")+COUNTIF($P144,"=11")+COUNTIF($Q144,"=11")+COUNTIF($R144,"=14")+COUNTIF($S144,"=12")+COUNTIF($T144,"=12")+COUNTIF($U144,"=12")+COUNTIF($V144,"=13")+COUNTIF($W144,"=13")+COUNTIF($X144,"=16")</f>
        <v>11</v>
      </c>
      <c r="CI144" s="59">
        <f>COUNTIF($Y144,"=18")+COUNTIF($Z144,"=9")+COUNTIF($AA144,"=10")+COUNTIF($AB144,"=11")+COUNTIF($AC144,"=11")+COUNTIF($AD144,"=25")+COUNTIF($AE144,"=15")+COUNTIF($AF144,"=19")+COUNTIF($AG144,"=31")+COUNTIF($AH144,"=15")+COUNTIF($AI144,"=15")+COUNTIF($AJ144,"=17")+COUNTIF($AK144,"=17")</f>
        <v>9</v>
      </c>
      <c r="CJ144" s="59">
        <f>COUNTIF($AL144,"=11")+COUNTIF($AM144,"=11")+COUNTIF($AN144,"=19")+COUNTIF($AO144,"=23")+COUNTIF($AP144,"=15")+COUNTIF($AQ144,"=15")+COUNTIF($AR144,"=19")+COUNTIF($AS144,"=17")+COUNTIF($AV144,"=12")+COUNTIF($AW144,"=12")</f>
        <v>9</v>
      </c>
      <c r="CK144" s="59">
        <f>COUNTIF($AX144,"=11")+COUNTIF($AY144,"=9")+COUNTIF($AZ144,"=15")+COUNTIF($BA144,"=16")+COUNTIF($BB144,"=8")+COUNTIF($BC144,"=10")+COUNTIF($BD144,"=10")+COUNTIF($BE144,"=8")+COUNTIF($BF144,"=10")+COUNTIF($BG144,"=11")</f>
        <v>9</v>
      </c>
      <c r="CL144" s="59">
        <f>COUNTIF($BH144,"=12")+COUNTIF($BI144,"=21")+COUNTIF($BJ144,"=23")+COUNTIF($BK144,"=16")+COUNTIF($BL144,"=10")+COUNTIF($BM144,"=12")+COUNTIF($BN144,"=12")+COUNTIF($BO144,"=15")+COUNTIF($BP144,"=8")+COUNTIF($BQ144,"=12")+COUNTIF($BR144,"=24")+COUNTIF($BS144,"=20")+COUNTIF($BT144,"=13")</f>
        <v>9</v>
      </c>
      <c r="CM144" s="59">
        <f>COUNTIF($BU144,"=12")+COUNTIF($BV144,"=11")+COUNTIF($BW144,"=13")+COUNTIF($BX144,"=11")+COUNTIF($BY144,"=11")+COUNTIF($BZ144,"=12")+COUNTIF($CA144,"=11")</f>
        <v>6</v>
      </c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  <c r="DK144" s="85"/>
      <c r="DL144" s="85"/>
      <c r="DM144" s="85"/>
      <c r="DN144" s="85"/>
      <c r="DO144" s="85"/>
      <c r="DP144" s="85"/>
      <c r="DQ144" s="85"/>
      <c r="DR144" s="85"/>
      <c r="DS144" s="85"/>
      <c r="DT144" s="85"/>
      <c r="DU144" s="85"/>
      <c r="DV144" s="85"/>
      <c r="DW144" s="85"/>
      <c r="DX144" s="85"/>
      <c r="DY144" s="85"/>
      <c r="DZ144" s="85"/>
      <c r="EA144" s="85"/>
      <c r="EB144" s="85"/>
      <c r="EC144" s="85"/>
      <c r="ED144" s="85"/>
      <c r="EE144" s="85"/>
    </row>
    <row r="145" spans="1:135" ht="15" customHeight="1" x14ac:dyDescent="0.25">
      <c r="A145" s="167">
        <v>178343</v>
      </c>
      <c r="B145" s="46" t="s">
        <v>568</v>
      </c>
      <c r="C145" s="86" t="s">
        <v>2</v>
      </c>
      <c r="D145" s="138" t="s">
        <v>75</v>
      </c>
      <c r="E145" s="29" t="s">
        <v>314</v>
      </c>
      <c r="F145" s="3" t="s">
        <v>88</v>
      </c>
      <c r="G145" s="7">
        <v>41628</v>
      </c>
      <c r="H145" s="88" t="s">
        <v>2</v>
      </c>
      <c r="I145" s="88" t="s">
        <v>779</v>
      </c>
      <c r="J145" s="87">
        <v>41277.888888888891</v>
      </c>
      <c r="K145" s="143">
        <f>+COUNTIF($Y145,"&gt;=18")+COUNTIF($AG145,"&gt;=31")+COUNTIF($AP145,"&lt;=15")+COUNTIF($AR145,"&gt;=19")+COUNTIF($BG145,"&gt;=11")+COUNTIF($BI145,"&lt;=21")+COUNTIF($BK145,"&gt;=17")+COUNTIF($BR145,"&gt;=24")+COUNTIF($CA145,"&lt;=11")</f>
        <v>6</v>
      </c>
      <c r="L145" s="140">
        <f>65-(+CH145+CI145+CJ145+CK145+CL145+CM145)</f>
        <v>12</v>
      </c>
      <c r="M145" s="6">
        <v>13</v>
      </c>
      <c r="N145" s="28">
        <v>24</v>
      </c>
      <c r="O145" s="6">
        <v>14</v>
      </c>
      <c r="P145" s="6">
        <v>10</v>
      </c>
      <c r="Q145" s="6">
        <v>11</v>
      </c>
      <c r="R145" s="6">
        <v>14</v>
      </c>
      <c r="S145" s="6">
        <v>12</v>
      </c>
      <c r="T145" s="6">
        <v>12</v>
      </c>
      <c r="U145" s="28">
        <v>13</v>
      </c>
      <c r="V145" s="6">
        <v>13</v>
      </c>
      <c r="W145" s="6">
        <v>13</v>
      </c>
      <c r="X145" s="6">
        <v>16</v>
      </c>
      <c r="Y145" s="6">
        <v>18</v>
      </c>
      <c r="Z145" s="6">
        <v>9</v>
      </c>
      <c r="AA145" s="6">
        <v>10</v>
      </c>
      <c r="AB145" s="6">
        <v>11</v>
      </c>
      <c r="AC145" s="6">
        <v>11</v>
      </c>
      <c r="AD145" s="28">
        <v>25</v>
      </c>
      <c r="AE145" s="6">
        <v>15</v>
      </c>
      <c r="AF145" s="6">
        <v>19</v>
      </c>
      <c r="AG145" s="6">
        <v>30</v>
      </c>
      <c r="AH145" s="6">
        <v>14</v>
      </c>
      <c r="AI145" s="6">
        <v>15</v>
      </c>
      <c r="AJ145" s="6">
        <v>16</v>
      </c>
      <c r="AK145" s="6">
        <v>17</v>
      </c>
      <c r="AL145" s="6">
        <v>11</v>
      </c>
      <c r="AM145" s="6">
        <v>11</v>
      </c>
      <c r="AN145" s="6">
        <v>19</v>
      </c>
      <c r="AO145" s="6">
        <v>23</v>
      </c>
      <c r="AP145" s="6">
        <v>16</v>
      </c>
      <c r="AQ145" s="6">
        <v>15</v>
      </c>
      <c r="AR145" s="6">
        <v>20</v>
      </c>
      <c r="AS145" s="6">
        <v>16</v>
      </c>
      <c r="AT145" s="6">
        <v>38</v>
      </c>
      <c r="AU145" s="6">
        <v>39</v>
      </c>
      <c r="AV145" s="6">
        <v>13</v>
      </c>
      <c r="AW145" s="6">
        <v>12</v>
      </c>
      <c r="AX145" s="6">
        <v>11</v>
      </c>
      <c r="AY145" s="6">
        <v>9</v>
      </c>
      <c r="AZ145" s="6">
        <v>15</v>
      </c>
      <c r="BA145" s="6">
        <v>16</v>
      </c>
      <c r="BB145" s="6">
        <v>8</v>
      </c>
      <c r="BC145" s="6">
        <v>10</v>
      </c>
      <c r="BD145" s="6">
        <v>10</v>
      </c>
      <c r="BE145" s="6">
        <v>8</v>
      </c>
      <c r="BF145" s="6">
        <v>10</v>
      </c>
      <c r="BG145" s="6">
        <v>11</v>
      </c>
      <c r="BH145" s="6">
        <v>12</v>
      </c>
      <c r="BI145" s="6">
        <v>21</v>
      </c>
      <c r="BJ145" s="6">
        <v>23</v>
      </c>
      <c r="BK145" s="6">
        <v>17</v>
      </c>
      <c r="BL145" s="6">
        <v>10</v>
      </c>
      <c r="BM145" s="6">
        <v>12</v>
      </c>
      <c r="BN145" s="6">
        <v>12</v>
      </c>
      <c r="BO145" s="6">
        <v>15</v>
      </c>
      <c r="BP145" s="6">
        <v>8</v>
      </c>
      <c r="BQ145" s="28">
        <v>12</v>
      </c>
      <c r="BR145" s="6">
        <v>22</v>
      </c>
      <c r="BS145" s="6">
        <v>20</v>
      </c>
      <c r="BT145" s="6">
        <v>14</v>
      </c>
      <c r="BU145" s="6">
        <v>12</v>
      </c>
      <c r="BV145" s="6">
        <v>11</v>
      </c>
      <c r="BW145" s="6">
        <v>13</v>
      </c>
      <c r="BX145" s="6">
        <v>11</v>
      </c>
      <c r="BY145" s="6">
        <v>11</v>
      </c>
      <c r="BZ145" s="6">
        <v>12</v>
      </c>
      <c r="CA145" s="6">
        <v>11</v>
      </c>
      <c r="CB145" s="149">
        <f>(2.71828^(-8.3291+4.4859*K145-2.1583*L145))/(1+(2.71828^(-8.3291+4.4859*K145-2.1583*L145)))</f>
        <v>6.6617279077142157E-4</v>
      </c>
      <c r="CC145" s="107" t="s">
        <v>781</v>
      </c>
      <c r="CD145" s="49" t="s">
        <v>67</v>
      </c>
      <c r="CE145" s="14" t="s">
        <v>2</v>
      </c>
      <c r="CF145" s="49" t="s">
        <v>568</v>
      </c>
      <c r="CG145" s="5"/>
      <c r="CH145" s="59">
        <f>COUNTIF($M145,"=13")+COUNTIF($N145,"=24")+COUNTIF($O145,"=14")+COUNTIF($P145,"=11")+COUNTIF($Q145,"=11")+COUNTIF($R145,"=14")+COUNTIF($S145,"=12")+COUNTIF($T145,"=12")+COUNTIF($U145,"=12")+COUNTIF($V145,"=13")+COUNTIF($W145,"=13")+COUNTIF($X145,"=16")</f>
        <v>10</v>
      </c>
      <c r="CI145" s="59">
        <f>COUNTIF($Y145,"=18")+COUNTIF($Z145,"=9")+COUNTIF($AA145,"=10")+COUNTIF($AB145,"=11")+COUNTIF($AC145,"=11")+COUNTIF($AD145,"=25")+COUNTIF($AE145,"=15")+COUNTIF($AF145,"=19")+COUNTIF($AG145,"=31")+COUNTIF($AH145,"=15")+COUNTIF($AI145,"=15")+COUNTIF($AJ145,"=17")+COUNTIF($AK145,"=17")</f>
        <v>10</v>
      </c>
      <c r="CJ145" s="59">
        <f>COUNTIF($AL145,"=11")+COUNTIF($AM145,"=11")+COUNTIF($AN145,"=19")+COUNTIF($AO145,"=23")+COUNTIF($AP145,"=15")+COUNTIF($AQ145,"=15")+COUNTIF($AR145,"=19")+COUNTIF($AS145,"=17")+COUNTIF($AV145,"=12")+COUNTIF($AW145,"=12")</f>
        <v>6</v>
      </c>
      <c r="CK145" s="59">
        <f>COUNTIF($AX145,"=11")+COUNTIF($AY145,"=9")+COUNTIF($AZ145,"=15")+COUNTIF($BA145,"=16")+COUNTIF($BB145,"=8")+COUNTIF($BC145,"=10")+COUNTIF($BD145,"=10")+COUNTIF($BE145,"=8")+COUNTIF($BF145,"=10")+COUNTIF($BG145,"=11")</f>
        <v>10</v>
      </c>
      <c r="CL145" s="59">
        <f>COUNTIF($BH145,"=12")+COUNTIF($BI145,"=21")+COUNTIF($BJ145,"=23")+COUNTIF($BK145,"=16")+COUNTIF($BL145,"=10")+COUNTIF($BM145,"=12")+COUNTIF($BN145,"=12")+COUNTIF($BO145,"=15")+COUNTIF($BP145,"=8")+COUNTIF($BQ145,"=12")+COUNTIF($BR145,"=24")+COUNTIF($BS145,"=20")+COUNTIF($BT145,"=13")</f>
        <v>10</v>
      </c>
      <c r="CM145" s="59">
        <f>COUNTIF($BU145,"=12")+COUNTIF($BV145,"=11")+COUNTIF($BW145,"=13")+COUNTIF($BX145,"=11")+COUNTIF($BY145,"=11")+COUNTIF($BZ145,"=12")+COUNTIF($CA145,"=11")</f>
        <v>7</v>
      </c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</row>
    <row r="146" spans="1:135" ht="15" customHeight="1" x14ac:dyDescent="0.25">
      <c r="A146" s="164">
        <v>183805</v>
      </c>
      <c r="B146" s="3" t="s">
        <v>403</v>
      </c>
      <c r="C146" s="86" t="s">
        <v>2</v>
      </c>
      <c r="D146" s="138" t="s">
        <v>108</v>
      </c>
      <c r="E146" s="3" t="s">
        <v>23</v>
      </c>
      <c r="F146" s="3" t="s">
        <v>403</v>
      </c>
      <c r="G146" s="75">
        <v>41516.194444444445</v>
      </c>
      <c r="H146" s="88" t="s">
        <v>2</v>
      </c>
      <c r="I146" s="88" t="s">
        <v>779</v>
      </c>
      <c r="J146" s="75">
        <v>41277.888888888891</v>
      </c>
      <c r="K146" s="143">
        <f>+COUNTIF($Y146,"&gt;=18")+COUNTIF($AG146,"&gt;=31")+COUNTIF($AP146,"&lt;=15")+COUNTIF($AR146,"&gt;=19")+COUNTIF($BG146,"&gt;=11")+COUNTIF($BI146,"&lt;=21")+COUNTIF($BK146,"&gt;=17")+COUNTIF($BR146,"&gt;=24")+COUNTIF($CA146,"&lt;=11")</f>
        <v>6</v>
      </c>
      <c r="L146" s="140">
        <f>65-(+CH146+CI146+CJ146+CK146+CL146+CM146)</f>
        <v>12</v>
      </c>
      <c r="M146" s="100">
        <v>13</v>
      </c>
      <c r="N146" s="100">
        <v>24</v>
      </c>
      <c r="O146" s="100">
        <v>14</v>
      </c>
      <c r="P146" s="68">
        <v>10</v>
      </c>
      <c r="Q146" s="100">
        <v>11</v>
      </c>
      <c r="R146" s="100">
        <v>14</v>
      </c>
      <c r="S146" s="100">
        <v>12</v>
      </c>
      <c r="T146" s="100">
        <v>12</v>
      </c>
      <c r="U146" s="100">
        <v>13</v>
      </c>
      <c r="V146" s="100">
        <v>13</v>
      </c>
      <c r="W146" s="100">
        <v>13</v>
      </c>
      <c r="X146" s="100">
        <v>16</v>
      </c>
      <c r="Y146" s="100">
        <v>18</v>
      </c>
      <c r="Z146" s="100">
        <v>9</v>
      </c>
      <c r="AA146" s="100">
        <v>10</v>
      </c>
      <c r="AB146" s="100">
        <v>11</v>
      </c>
      <c r="AC146" s="100">
        <v>11</v>
      </c>
      <c r="AD146" s="100">
        <v>25</v>
      </c>
      <c r="AE146" s="100">
        <v>15</v>
      </c>
      <c r="AF146" s="100">
        <v>19</v>
      </c>
      <c r="AG146" s="100">
        <v>30</v>
      </c>
      <c r="AH146" s="100">
        <v>14</v>
      </c>
      <c r="AI146" s="100">
        <v>15</v>
      </c>
      <c r="AJ146" s="100">
        <v>16</v>
      </c>
      <c r="AK146" s="100">
        <v>17</v>
      </c>
      <c r="AL146" s="100">
        <v>11</v>
      </c>
      <c r="AM146" s="100">
        <v>11</v>
      </c>
      <c r="AN146" s="100">
        <v>19</v>
      </c>
      <c r="AO146" s="100">
        <v>23</v>
      </c>
      <c r="AP146" s="100">
        <v>16</v>
      </c>
      <c r="AQ146" s="100">
        <v>15</v>
      </c>
      <c r="AR146" s="100">
        <v>20</v>
      </c>
      <c r="AS146" s="100">
        <v>16</v>
      </c>
      <c r="AT146" s="100">
        <v>38</v>
      </c>
      <c r="AU146" s="100">
        <v>39</v>
      </c>
      <c r="AV146" s="100">
        <v>13</v>
      </c>
      <c r="AW146" s="100">
        <v>12</v>
      </c>
      <c r="AX146" s="100">
        <v>11</v>
      </c>
      <c r="AY146" s="100">
        <v>9</v>
      </c>
      <c r="AZ146" s="100">
        <v>15</v>
      </c>
      <c r="BA146" s="100">
        <v>16</v>
      </c>
      <c r="BB146" s="100">
        <v>8</v>
      </c>
      <c r="BC146" s="100">
        <v>10</v>
      </c>
      <c r="BD146" s="100">
        <v>10</v>
      </c>
      <c r="BE146" s="100">
        <v>8</v>
      </c>
      <c r="BF146" s="100">
        <v>10</v>
      </c>
      <c r="BG146" s="100">
        <v>11</v>
      </c>
      <c r="BH146" s="100">
        <v>12</v>
      </c>
      <c r="BI146" s="100">
        <v>21</v>
      </c>
      <c r="BJ146" s="100">
        <v>23</v>
      </c>
      <c r="BK146" s="100">
        <v>17</v>
      </c>
      <c r="BL146" s="100">
        <v>10</v>
      </c>
      <c r="BM146" s="100">
        <v>12</v>
      </c>
      <c r="BN146" s="100">
        <v>12</v>
      </c>
      <c r="BO146" s="100">
        <v>15</v>
      </c>
      <c r="BP146" s="100">
        <v>8</v>
      </c>
      <c r="BQ146" s="100">
        <v>12</v>
      </c>
      <c r="BR146" s="100">
        <v>22</v>
      </c>
      <c r="BS146" s="100">
        <v>20</v>
      </c>
      <c r="BT146" s="100">
        <v>14</v>
      </c>
      <c r="BU146" s="100">
        <v>12</v>
      </c>
      <c r="BV146" s="100">
        <v>11</v>
      </c>
      <c r="BW146" s="100">
        <v>13</v>
      </c>
      <c r="BX146" s="100">
        <v>11</v>
      </c>
      <c r="BY146" s="100">
        <v>11</v>
      </c>
      <c r="BZ146" s="100">
        <v>12</v>
      </c>
      <c r="CA146" s="100">
        <v>11</v>
      </c>
      <c r="CB146" s="149">
        <f>(2.71828^(-8.3291+4.4859*K146-2.1583*L146))/(1+(2.71828^(-8.3291+4.4859*K146-2.1583*L146)))</f>
        <v>6.6617279077142157E-4</v>
      </c>
      <c r="CC146" s="107" t="s">
        <v>781</v>
      </c>
      <c r="CD146" s="86" t="s">
        <v>56</v>
      </c>
      <c r="CE146" s="3" t="s">
        <v>2</v>
      </c>
      <c r="CF146" s="86" t="s">
        <v>50</v>
      </c>
      <c r="CG146" s="86"/>
      <c r="CH146" s="59">
        <f>COUNTIF($M146,"=13")+COUNTIF($N146,"=24")+COUNTIF($O146,"=14")+COUNTIF($P146,"=11")+COUNTIF($Q146,"=11")+COUNTIF($R146,"=14")+COUNTIF($S146,"=12")+COUNTIF($T146,"=12")+COUNTIF($U146,"=12")+COUNTIF($V146,"=13")+COUNTIF($W146,"=13")+COUNTIF($X146,"=16")</f>
        <v>10</v>
      </c>
      <c r="CI146" s="59">
        <f>COUNTIF($Y146,"=18")+COUNTIF($Z146,"=9")+COUNTIF($AA146,"=10")+COUNTIF($AB146,"=11")+COUNTIF($AC146,"=11")+COUNTIF($AD146,"=25")+COUNTIF($AE146,"=15")+COUNTIF($AF146,"=19")+COUNTIF($AG146,"=31")+COUNTIF($AH146,"=15")+COUNTIF($AI146,"=15")+COUNTIF($AJ146,"=17")+COUNTIF($AK146,"=17")</f>
        <v>10</v>
      </c>
      <c r="CJ146" s="59">
        <f>COUNTIF($AL146,"=11")+COUNTIF($AM146,"=11")+COUNTIF($AN146,"=19")+COUNTIF($AO146,"=23")+COUNTIF($AP146,"=15")+COUNTIF($AQ146,"=15")+COUNTIF($AR146,"=19")+COUNTIF($AS146,"=17")+COUNTIF($AV146,"=12")+COUNTIF($AW146,"=12")</f>
        <v>6</v>
      </c>
      <c r="CK146" s="59">
        <f>COUNTIF($AX146,"=11")+COUNTIF($AY146,"=9")+COUNTIF($AZ146,"=15")+COUNTIF($BA146,"=16")+COUNTIF($BB146,"=8")+COUNTIF($BC146,"=10")+COUNTIF($BD146,"=10")+COUNTIF($BE146,"=8")+COUNTIF($BF146,"=10")+COUNTIF($BG146,"=11")</f>
        <v>10</v>
      </c>
      <c r="CL146" s="59">
        <f>COUNTIF($BH146,"=12")+COUNTIF($BI146,"=21")+COUNTIF($BJ146,"=23")+COUNTIF($BK146,"=16")+COUNTIF($BL146,"=10")+COUNTIF($BM146,"=12")+COUNTIF($BN146,"=12")+COUNTIF($BO146,"=15")+COUNTIF($BP146,"=8")+COUNTIF($BQ146,"=12")+COUNTIF($BR146,"=24")+COUNTIF($BS146,"=20")+COUNTIF($BT146,"=13")</f>
        <v>10</v>
      </c>
      <c r="CM146" s="59">
        <f>COUNTIF($BU146,"=12")+COUNTIF($BV146,"=11")+COUNTIF($BW146,"=13")+COUNTIF($BX146,"=11")+COUNTIF($BY146,"=11")+COUNTIF($BZ146,"=12")+COUNTIF($CA146,"=11")</f>
        <v>7</v>
      </c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</row>
    <row r="147" spans="1:135" ht="15" customHeight="1" x14ac:dyDescent="0.25">
      <c r="A147" s="168">
        <v>192835</v>
      </c>
      <c r="B147" s="10" t="s">
        <v>207</v>
      </c>
      <c r="C147" s="86" t="s">
        <v>2</v>
      </c>
      <c r="D147" s="138" t="s">
        <v>78</v>
      </c>
      <c r="E147" s="10" t="s">
        <v>314</v>
      </c>
      <c r="F147" s="10" t="s">
        <v>207</v>
      </c>
      <c r="G147" s="7">
        <v>41504.945138888892</v>
      </c>
      <c r="H147" s="88" t="s">
        <v>2</v>
      </c>
      <c r="I147" s="88" t="s">
        <v>779</v>
      </c>
      <c r="J147" s="87">
        <v>41277.888888888891</v>
      </c>
      <c r="K147" s="143">
        <f>+COUNTIF($Y147,"&gt;=18")+COUNTIF($AG147,"&gt;=31")+COUNTIF($AP147,"&lt;=15")+COUNTIF($AR147,"&gt;=19")+COUNTIF($BG147,"&gt;=11")+COUNTIF($BI147,"&lt;=21")+COUNTIF($BK147,"&gt;=17")+COUNTIF($BR147,"&gt;=24")+COUNTIF($CA147,"&lt;=11")</f>
        <v>6</v>
      </c>
      <c r="L147" s="140">
        <f>65-(+CH147+CI147+CJ147+CK147+CL147+CM147)</f>
        <v>12</v>
      </c>
      <c r="M147" s="34">
        <v>13</v>
      </c>
      <c r="N147" s="34">
        <v>24</v>
      </c>
      <c r="O147" s="34">
        <v>14</v>
      </c>
      <c r="P147" s="43">
        <v>11</v>
      </c>
      <c r="Q147" s="34">
        <v>11</v>
      </c>
      <c r="R147" s="34">
        <v>14</v>
      </c>
      <c r="S147" s="34">
        <v>12</v>
      </c>
      <c r="T147" s="34">
        <v>12</v>
      </c>
      <c r="U147" s="34">
        <v>12</v>
      </c>
      <c r="V147" s="34">
        <v>13</v>
      </c>
      <c r="W147" s="34">
        <v>13</v>
      </c>
      <c r="X147" s="34">
        <v>16</v>
      </c>
      <c r="Y147" s="34">
        <v>19</v>
      </c>
      <c r="Z147" s="34">
        <v>10</v>
      </c>
      <c r="AA147" s="34">
        <v>10</v>
      </c>
      <c r="AB147" s="34">
        <v>11</v>
      </c>
      <c r="AC147" s="34">
        <v>11</v>
      </c>
      <c r="AD147" s="34">
        <v>23</v>
      </c>
      <c r="AE147" s="34">
        <v>15</v>
      </c>
      <c r="AF147" s="34">
        <v>19</v>
      </c>
      <c r="AG147" s="34">
        <v>32</v>
      </c>
      <c r="AH147" s="34">
        <v>15</v>
      </c>
      <c r="AI147" s="34">
        <v>15</v>
      </c>
      <c r="AJ147" s="34">
        <v>17</v>
      </c>
      <c r="AK147" s="34">
        <v>17</v>
      </c>
      <c r="AL147" s="34">
        <v>11</v>
      </c>
      <c r="AM147" s="34">
        <v>11</v>
      </c>
      <c r="AN147" s="34">
        <v>19</v>
      </c>
      <c r="AO147" s="34">
        <v>23</v>
      </c>
      <c r="AP147" s="34">
        <v>17</v>
      </c>
      <c r="AQ147" s="34">
        <v>15</v>
      </c>
      <c r="AR147" s="34">
        <v>19</v>
      </c>
      <c r="AS147" s="34">
        <v>17</v>
      </c>
      <c r="AT147" s="34">
        <v>34</v>
      </c>
      <c r="AU147" s="34">
        <v>38</v>
      </c>
      <c r="AV147" s="34">
        <v>12</v>
      </c>
      <c r="AW147" s="34">
        <v>12</v>
      </c>
      <c r="AX147" s="34">
        <v>11</v>
      </c>
      <c r="AY147" s="34">
        <v>9</v>
      </c>
      <c r="AZ147" s="34">
        <v>15</v>
      </c>
      <c r="BA147" s="34">
        <v>16</v>
      </c>
      <c r="BB147" s="34">
        <v>8</v>
      </c>
      <c r="BC147" s="34">
        <v>11</v>
      </c>
      <c r="BD147" s="34">
        <v>10</v>
      </c>
      <c r="BE147" s="34">
        <v>8</v>
      </c>
      <c r="BF147" s="34">
        <v>10</v>
      </c>
      <c r="BG147" s="34">
        <v>11</v>
      </c>
      <c r="BH147" s="34">
        <v>12</v>
      </c>
      <c r="BI147" s="34">
        <v>20</v>
      </c>
      <c r="BJ147" s="34">
        <v>23</v>
      </c>
      <c r="BK147" s="34">
        <v>17</v>
      </c>
      <c r="BL147" s="34">
        <v>10</v>
      </c>
      <c r="BM147" s="34">
        <v>12</v>
      </c>
      <c r="BN147" s="34">
        <v>12</v>
      </c>
      <c r="BO147" s="34">
        <v>16</v>
      </c>
      <c r="BP147" s="34">
        <v>8</v>
      </c>
      <c r="BQ147" s="34">
        <v>12</v>
      </c>
      <c r="BR147" s="34">
        <v>22</v>
      </c>
      <c r="BS147" s="34">
        <v>21</v>
      </c>
      <c r="BT147" s="34">
        <v>13</v>
      </c>
      <c r="BU147" s="34">
        <v>12</v>
      </c>
      <c r="BV147" s="34">
        <v>11</v>
      </c>
      <c r="BW147" s="34">
        <v>13</v>
      </c>
      <c r="BX147" s="34">
        <v>11</v>
      </c>
      <c r="BY147" s="34">
        <v>11</v>
      </c>
      <c r="BZ147" s="34">
        <v>12</v>
      </c>
      <c r="CA147" s="34">
        <v>12</v>
      </c>
      <c r="CB147" s="149">
        <f>(2.71828^(-8.3291+4.4859*K147-2.1583*L147))/(1+(2.71828^(-8.3291+4.4859*K147-2.1583*L147)))</f>
        <v>6.6617279077142157E-4</v>
      </c>
      <c r="CC147" s="107" t="s">
        <v>781</v>
      </c>
      <c r="CD147" s="25" t="s">
        <v>53</v>
      </c>
      <c r="CE147" s="10" t="s">
        <v>574</v>
      </c>
      <c r="CF147" s="86" t="s">
        <v>50</v>
      </c>
      <c r="CG147" s="11"/>
      <c r="CH147" s="59">
        <f>COUNTIF($M147,"=13")+COUNTIF($N147,"=24")+COUNTIF($O147,"=14")+COUNTIF($P147,"=11")+COUNTIF($Q147,"=11")+COUNTIF($R147,"=14")+COUNTIF($S147,"=12")+COUNTIF($T147,"=12")+COUNTIF($U147,"=12")+COUNTIF($V147,"=13")+COUNTIF($W147,"=13")+COUNTIF($X147,"=16")</f>
        <v>12</v>
      </c>
      <c r="CI147" s="59">
        <f>COUNTIF($Y147,"=18")+COUNTIF($Z147,"=9")+COUNTIF($AA147,"=10")+COUNTIF($AB147,"=11")+COUNTIF($AC147,"=11")+COUNTIF($AD147,"=25")+COUNTIF($AE147,"=15")+COUNTIF($AF147,"=19")+COUNTIF($AG147,"=31")+COUNTIF($AH147,"=15")+COUNTIF($AI147,"=15")+COUNTIF($AJ147,"=17")+COUNTIF($AK147,"=17")</f>
        <v>9</v>
      </c>
      <c r="CJ147" s="59">
        <f>COUNTIF($AL147,"=11")+COUNTIF($AM147,"=11")+COUNTIF($AN147,"=19")+COUNTIF($AO147,"=23")+COUNTIF($AP147,"=15")+COUNTIF($AQ147,"=15")+COUNTIF($AR147,"=19")+COUNTIF($AS147,"=17")+COUNTIF($AV147,"=12")+COUNTIF($AW147,"=12")</f>
        <v>9</v>
      </c>
      <c r="CK147" s="59">
        <f>COUNTIF($AX147,"=11")+COUNTIF($AY147,"=9")+COUNTIF($AZ147,"=15")+COUNTIF($BA147,"=16")+COUNTIF($BB147,"=8")+COUNTIF($BC147,"=10")+COUNTIF($BD147,"=10")+COUNTIF($BE147,"=8")+COUNTIF($BF147,"=10")+COUNTIF($BG147,"=11")</f>
        <v>9</v>
      </c>
      <c r="CL147" s="59">
        <f>COUNTIF($BH147,"=12")+COUNTIF($BI147,"=21")+COUNTIF($BJ147,"=23")+COUNTIF($BK147,"=16")+COUNTIF($BL147,"=10")+COUNTIF($BM147,"=12")+COUNTIF($BN147,"=12")+COUNTIF($BO147,"=15")+COUNTIF($BP147,"=8")+COUNTIF($BQ147,"=12")+COUNTIF($BR147,"=24")+COUNTIF($BS147,"=20")+COUNTIF($BT147,"=13")</f>
        <v>8</v>
      </c>
      <c r="CM147" s="59">
        <f>COUNTIF($BU147,"=12")+COUNTIF($BV147,"=11")+COUNTIF($BW147,"=13")+COUNTIF($BX147,"=11")+COUNTIF($BY147,"=11")+COUNTIF($BZ147,"=12")+COUNTIF($CA147,"=11")</f>
        <v>6</v>
      </c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</row>
    <row r="148" spans="1:135" ht="15" customHeight="1" x14ac:dyDescent="0.25">
      <c r="A148" s="163">
        <v>239416</v>
      </c>
      <c r="B148" s="91" t="s">
        <v>109</v>
      </c>
      <c r="C148" s="86" t="s">
        <v>2</v>
      </c>
      <c r="D148" s="138" t="s">
        <v>78</v>
      </c>
      <c r="E148" s="91" t="s">
        <v>314</v>
      </c>
      <c r="F148" s="91" t="s">
        <v>109</v>
      </c>
      <c r="G148" s="7">
        <v>41615</v>
      </c>
      <c r="H148" s="88" t="s">
        <v>2</v>
      </c>
      <c r="I148" s="88" t="s">
        <v>779</v>
      </c>
      <c r="J148" s="87">
        <v>41277.888888888891</v>
      </c>
      <c r="K148" s="143">
        <f>+COUNTIF($Y148,"&gt;=18")+COUNTIF($AG148,"&gt;=31")+COUNTIF($AP148,"&lt;=15")+COUNTIF($AR148,"&gt;=19")+COUNTIF($BG148,"&gt;=11")+COUNTIF($BI148,"&lt;=21")+COUNTIF($BK148,"&gt;=17")+COUNTIF($BR148,"&gt;=24")+COUNTIF($CA148,"&lt;=11")</f>
        <v>6</v>
      </c>
      <c r="L148" s="140">
        <f>65-(+CH148+CI148+CJ148+CK148+CL148+CM148)</f>
        <v>12</v>
      </c>
      <c r="M148" s="62">
        <v>13</v>
      </c>
      <c r="N148" s="62">
        <v>25</v>
      </c>
      <c r="O148" s="62">
        <v>14</v>
      </c>
      <c r="P148" s="114">
        <v>11</v>
      </c>
      <c r="Q148" s="62">
        <v>11</v>
      </c>
      <c r="R148" s="62">
        <v>14</v>
      </c>
      <c r="S148" s="62">
        <v>12</v>
      </c>
      <c r="T148" s="62">
        <v>12</v>
      </c>
      <c r="U148" s="62">
        <v>12</v>
      </c>
      <c r="V148" s="62">
        <v>13</v>
      </c>
      <c r="W148" s="62">
        <v>14</v>
      </c>
      <c r="X148" s="62">
        <v>16</v>
      </c>
      <c r="Y148" s="62">
        <v>18</v>
      </c>
      <c r="Z148" s="62">
        <v>9</v>
      </c>
      <c r="AA148" s="62">
        <v>10</v>
      </c>
      <c r="AB148" s="62">
        <v>11</v>
      </c>
      <c r="AC148" s="62">
        <v>11</v>
      </c>
      <c r="AD148" s="62">
        <v>25</v>
      </c>
      <c r="AE148" s="62">
        <v>14</v>
      </c>
      <c r="AF148" s="62">
        <v>18</v>
      </c>
      <c r="AG148" s="62">
        <v>31</v>
      </c>
      <c r="AH148" s="62">
        <v>15</v>
      </c>
      <c r="AI148" s="62">
        <v>15</v>
      </c>
      <c r="AJ148" s="62">
        <v>16</v>
      </c>
      <c r="AK148" s="62">
        <v>17</v>
      </c>
      <c r="AL148" s="62">
        <v>11</v>
      </c>
      <c r="AM148" s="62">
        <v>11</v>
      </c>
      <c r="AN148" s="114">
        <v>19</v>
      </c>
      <c r="AO148" s="114">
        <v>23</v>
      </c>
      <c r="AP148" s="114">
        <v>17</v>
      </c>
      <c r="AQ148" s="114">
        <v>16</v>
      </c>
      <c r="AR148" s="114">
        <v>19</v>
      </c>
      <c r="AS148" s="114">
        <v>17</v>
      </c>
      <c r="AT148" s="62">
        <v>39</v>
      </c>
      <c r="AU148" s="114">
        <v>40</v>
      </c>
      <c r="AV148" s="114">
        <v>12</v>
      </c>
      <c r="AW148" s="114">
        <v>12</v>
      </c>
      <c r="AX148" s="114">
        <v>11</v>
      </c>
      <c r="AY148" s="114">
        <v>9</v>
      </c>
      <c r="AZ148" s="114">
        <v>15</v>
      </c>
      <c r="BA148" s="114">
        <v>16</v>
      </c>
      <c r="BB148" s="62">
        <v>8</v>
      </c>
      <c r="BC148" s="62">
        <v>10</v>
      </c>
      <c r="BD148" s="62">
        <v>10</v>
      </c>
      <c r="BE148" s="62">
        <v>8</v>
      </c>
      <c r="BF148" s="62">
        <v>10</v>
      </c>
      <c r="BG148" s="62">
        <v>10</v>
      </c>
      <c r="BH148" s="62">
        <v>12</v>
      </c>
      <c r="BI148" s="62">
        <v>21</v>
      </c>
      <c r="BJ148" s="62">
        <v>23</v>
      </c>
      <c r="BK148" s="62">
        <v>17</v>
      </c>
      <c r="BL148" s="62">
        <v>10</v>
      </c>
      <c r="BM148" s="62">
        <v>12</v>
      </c>
      <c r="BN148" s="62">
        <v>12</v>
      </c>
      <c r="BO148" s="62">
        <v>16</v>
      </c>
      <c r="BP148" s="62">
        <v>8</v>
      </c>
      <c r="BQ148" s="62">
        <v>12</v>
      </c>
      <c r="BR148" s="62">
        <v>25</v>
      </c>
      <c r="BS148" s="62">
        <v>20</v>
      </c>
      <c r="BT148" s="62">
        <v>13</v>
      </c>
      <c r="BU148" s="62">
        <v>12</v>
      </c>
      <c r="BV148" s="62">
        <v>11</v>
      </c>
      <c r="BW148" s="62">
        <v>13</v>
      </c>
      <c r="BX148" s="62">
        <v>11</v>
      </c>
      <c r="BY148" s="62">
        <v>11</v>
      </c>
      <c r="BZ148" s="62">
        <v>12</v>
      </c>
      <c r="CA148" s="62">
        <v>12</v>
      </c>
      <c r="CB148" s="149">
        <f>(2.71828^(-8.3291+4.4859*K148-2.1583*L148))/(1+(2.71828^(-8.3291+4.4859*K148-2.1583*L148)))</f>
        <v>6.6617279077142157E-4</v>
      </c>
      <c r="CC148" s="107" t="s">
        <v>781</v>
      </c>
      <c r="CD148" s="9" t="s">
        <v>53</v>
      </c>
      <c r="CE148" s="91" t="s">
        <v>607</v>
      </c>
      <c r="CF148" s="9" t="s">
        <v>109</v>
      </c>
      <c r="CG148" s="15"/>
      <c r="CH148" s="59">
        <f>COUNTIF($M148,"=13")+COUNTIF($N148,"=24")+COUNTIF($O148,"=14")+COUNTIF($P148,"=11")+COUNTIF($Q148,"=11")+COUNTIF($R148,"=14")+COUNTIF($S148,"=12")+COUNTIF($T148,"=12")+COUNTIF($U148,"=12")+COUNTIF($V148,"=13")+COUNTIF($W148,"=13")+COUNTIF($X148,"=16")</f>
        <v>10</v>
      </c>
      <c r="CI148" s="59">
        <f>COUNTIF($Y148,"=18")+COUNTIF($Z148,"=9")+COUNTIF($AA148,"=10")+COUNTIF($AB148,"=11")+COUNTIF($AC148,"=11")+COUNTIF($AD148,"=25")+COUNTIF($AE148,"=15")+COUNTIF($AF148,"=19")+COUNTIF($AG148,"=31")+COUNTIF($AH148,"=15")+COUNTIF($AI148,"=15")+COUNTIF($AJ148,"=17")+COUNTIF($AK148,"=17")</f>
        <v>10</v>
      </c>
      <c r="CJ148" s="59">
        <f>COUNTIF($AL148,"=11")+COUNTIF($AM148,"=11")+COUNTIF($AN148,"=19")+COUNTIF($AO148,"=23")+COUNTIF($AP148,"=15")+COUNTIF($AQ148,"=15")+COUNTIF($AR148,"=19")+COUNTIF($AS148,"=17")+COUNTIF($AV148,"=12")+COUNTIF($AW148,"=12")</f>
        <v>8</v>
      </c>
      <c r="CK148" s="59">
        <f>COUNTIF($AX148,"=11")+COUNTIF($AY148,"=9")+COUNTIF($AZ148,"=15")+COUNTIF($BA148,"=16")+COUNTIF($BB148,"=8")+COUNTIF($BC148,"=10")+COUNTIF($BD148,"=10")+COUNTIF($BE148,"=8")+COUNTIF($BF148,"=10")+COUNTIF($BG148,"=11")</f>
        <v>9</v>
      </c>
      <c r="CL148" s="59">
        <f>COUNTIF($BH148,"=12")+COUNTIF($BI148,"=21")+COUNTIF($BJ148,"=23")+COUNTIF($BK148,"=16")+COUNTIF($BL148,"=10")+COUNTIF($BM148,"=12")+COUNTIF($BN148,"=12")+COUNTIF($BO148,"=15")+COUNTIF($BP148,"=8")+COUNTIF($BQ148,"=12")+COUNTIF($BR148,"=24")+COUNTIF($BS148,"=20")+COUNTIF($BT148,"=13")</f>
        <v>10</v>
      </c>
      <c r="CM148" s="59">
        <f>COUNTIF($BU148,"=12")+COUNTIF($BV148,"=11")+COUNTIF($BW148,"=13")+COUNTIF($BX148,"=11")+COUNTIF($BY148,"=11")+COUNTIF($BZ148,"=12")+COUNTIF($CA148,"=11")</f>
        <v>6</v>
      </c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</row>
    <row r="149" spans="1:135" ht="15" customHeight="1" x14ac:dyDescent="0.25">
      <c r="A149" s="173">
        <v>8229</v>
      </c>
      <c r="B149" s="86" t="s">
        <v>348</v>
      </c>
      <c r="C149" s="86" t="s">
        <v>2</v>
      </c>
      <c r="D149" s="139" t="s">
        <v>843</v>
      </c>
      <c r="E149" s="49" t="s">
        <v>314</v>
      </c>
      <c r="F149" s="86" t="s">
        <v>348</v>
      </c>
      <c r="G149" s="87">
        <v>42402.277777777781</v>
      </c>
      <c r="H149" s="88" t="s">
        <v>2</v>
      </c>
      <c r="I149" s="88" t="s">
        <v>779</v>
      </c>
      <c r="J149" s="87">
        <v>41277.888888888891</v>
      </c>
      <c r="K149" s="143">
        <f>+COUNTIF($Y149,"&gt;=18")+COUNTIF($AG149,"&gt;=31")+COUNTIF($AP149,"&lt;=15")+COUNTIF($AR149,"&gt;=19")+COUNTIF($BG149,"&gt;=11")+COUNTIF($BI149,"&lt;=21")+COUNTIF($BK149,"&gt;=17")+COUNTIF($BR149,"&gt;=24")+COUNTIF($CA149,"&lt;=11")</f>
        <v>5</v>
      </c>
      <c r="L149" s="140">
        <f>65-(+CH149+CI149+CJ149+CK149+CL149+CM149)</f>
        <v>10</v>
      </c>
      <c r="M149" s="100">
        <v>13</v>
      </c>
      <c r="N149" s="100">
        <v>24</v>
      </c>
      <c r="O149" s="100">
        <v>14</v>
      </c>
      <c r="P149" s="100">
        <v>11</v>
      </c>
      <c r="Q149" s="100">
        <v>11</v>
      </c>
      <c r="R149" s="100">
        <v>14</v>
      </c>
      <c r="S149" s="100">
        <v>12</v>
      </c>
      <c r="T149" s="100">
        <v>12</v>
      </c>
      <c r="U149" s="100">
        <v>12</v>
      </c>
      <c r="V149" s="100">
        <v>13</v>
      </c>
      <c r="W149" s="100">
        <v>13</v>
      </c>
      <c r="X149" s="100">
        <v>16</v>
      </c>
      <c r="Y149" s="100">
        <v>18</v>
      </c>
      <c r="Z149" s="100">
        <v>9</v>
      </c>
      <c r="AA149" s="100">
        <v>10</v>
      </c>
      <c r="AB149" s="100">
        <v>11</v>
      </c>
      <c r="AC149" s="100">
        <v>11</v>
      </c>
      <c r="AD149" s="100">
        <v>25</v>
      </c>
      <c r="AE149" s="100">
        <v>14</v>
      </c>
      <c r="AF149" s="100">
        <v>19</v>
      </c>
      <c r="AG149" s="100">
        <v>28</v>
      </c>
      <c r="AH149" s="100">
        <v>15</v>
      </c>
      <c r="AI149" s="100">
        <v>15</v>
      </c>
      <c r="AJ149" s="100">
        <v>16</v>
      </c>
      <c r="AK149" s="100">
        <v>17</v>
      </c>
      <c r="AL149" s="100">
        <v>10</v>
      </c>
      <c r="AM149" s="100">
        <v>10</v>
      </c>
      <c r="AN149" s="100">
        <v>19</v>
      </c>
      <c r="AO149" s="100">
        <v>22</v>
      </c>
      <c r="AP149" s="100">
        <v>15</v>
      </c>
      <c r="AQ149" s="100">
        <v>15</v>
      </c>
      <c r="AR149" s="100">
        <v>19</v>
      </c>
      <c r="AS149" s="100">
        <v>17</v>
      </c>
      <c r="AT149" s="100">
        <v>37</v>
      </c>
      <c r="AU149" s="100">
        <v>38</v>
      </c>
      <c r="AV149" s="100">
        <v>13</v>
      </c>
      <c r="AW149" s="100">
        <v>12</v>
      </c>
      <c r="AX149" s="100">
        <v>11</v>
      </c>
      <c r="AY149" s="100">
        <v>9</v>
      </c>
      <c r="AZ149" s="100">
        <v>15</v>
      </c>
      <c r="BA149" s="100">
        <v>16</v>
      </c>
      <c r="BB149" s="100">
        <v>8</v>
      </c>
      <c r="BC149" s="100">
        <v>10</v>
      </c>
      <c r="BD149" s="100">
        <v>10</v>
      </c>
      <c r="BE149" s="100">
        <v>8</v>
      </c>
      <c r="BF149" s="100">
        <v>10</v>
      </c>
      <c r="BG149" s="100">
        <v>10</v>
      </c>
      <c r="BH149" s="100">
        <v>12</v>
      </c>
      <c r="BI149" s="100">
        <v>21</v>
      </c>
      <c r="BJ149" s="100">
        <v>23</v>
      </c>
      <c r="BK149" s="100">
        <v>16</v>
      </c>
      <c r="BL149" s="100">
        <v>10</v>
      </c>
      <c r="BM149" s="100">
        <v>12</v>
      </c>
      <c r="BN149" s="100">
        <v>12</v>
      </c>
      <c r="BO149" s="100">
        <v>16</v>
      </c>
      <c r="BP149" s="100">
        <v>8</v>
      </c>
      <c r="BQ149" s="100">
        <v>12</v>
      </c>
      <c r="BR149" s="100">
        <v>23</v>
      </c>
      <c r="BS149" s="100">
        <v>20</v>
      </c>
      <c r="BT149" s="100">
        <v>13</v>
      </c>
      <c r="BU149" s="100">
        <v>12</v>
      </c>
      <c r="BV149" s="100">
        <v>11</v>
      </c>
      <c r="BW149" s="100">
        <v>13</v>
      </c>
      <c r="BX149" s="100">
        <v>11</v>
      </c>
      <c r="BY149" s="100">
        <v>11</v>
      </c>
      <c r="BZ149" s="100">
        <v>12</v>
      </c>
      <c r="CA149" s="100">
        <v>11</v>
      </c>
      <c r="CB149" s="149">
        <f>(2.71828^(-8.3291+4.4859*K149-2.1583*L149))/(1+(2.71828^(-8.3291+4.4859*K149-2.1583*L149)))</f>
        <v>5.6247852432996035E-4</v>
      </c>
      <c r="CC149" s="107" t="s">
        <v>781</v>
      </c>
      <c r="CD149" s="49" t="s">
        <v>53</v>
      </c>
      <c r="CE149" s="49" t="s">
        <v>2</v>
      </c>
      <c r="CF149" s="49" t="s">
        <v>50</v>
      </c>
      <c r="CG149" s="49" t="s">
        <v>780</v>
      </c>
      <c r="CH149" s="59">
        <f>COUNTIF($M149,"=13")+COUNTIF($N149,"=24")+COUNTIF($O149,"=14")+COUNTIF($P149,"=11")+COUNTIF($Q149,"=11")+COUNTIF($R149,"=14")+COUNTIF($S149,"=12")+COUNTIF($T149,"=12")+COUNTIF($U149,"=12")+COUNTIF($V149,"=13")+COUNTIF($W149,"=13")+COUNTIF($X149,"=16")</f>
        <v>12</v>
      </c>
      <c r="CI149" s="59">
        <f>COUNTIF($Y149,"=18")+COUNTIF($Z149,"=9")+COUNTIF($AA149,"=10")+COUNTIF($AB149,"=11")+COUNTIF($AC149,"=11")+COUNTIF($AD149,"=25")+COUNTIF($AE149,"=15")+COUNTIF($AF149,"=19")+COUNTIF($AG149,"=31")+COUNTIF($AH149,"=15")+COUNTIF($AI149,"=15")+COUNTIF($AJ149,"=17")+COUNTIF($AK149,"=17")</f>
        <v>10</v>
      </c>
      <c r="CJ149" s="59">
        <f>COUNTIF($AL149,"=11")+COUNTIF($AM149,"=11")+COUNTIF($AN149,"=19")+COUNTIF($AO149,"=23")+COUNTIF($AP149,"=15")+COUNTIF($AQ149,"=15")+COUNTIF($AR149,"=19")+COUNTIF($AS149,"=17")+COUNTIF($AV149,"=12")+COUNTIF($AW149,"=12")</f>
        <v>6</v>
      </c>
      <c r="CK149" s="59">
        <f>COUNTIF($AX149,"=11")+COUNTIF($AY149,"=9")+COUNTIF($AZ149,"=15")+COUNTIF($BA149,"=16")+COUNTIF($BB149,"=8")+COUNTIF($BC149,"=10")+COUNTIF($BD149,"=10")+COUNTIF($BE149,"=8")+COUNTIF($BF149,"=10")+COUNTIF($BG149,"=11")</f>
        <v>9</v>
      </c>
      <c r="CL149" s="59">
        <f>COUNTIF($BH149,"=12")+COUNTIF($BI149,"=21")+COUNTIF($BJ149,"=23")+COUNTIF($BK149,"=16")+COUNTIF($BL149,"=10")+COUNTIF($BM149,"=12")+COUNTIF($BN149,"=12")+COUNTIF($BO149,"=15")+COUNTIF($BP149,"=8")+COUNTIF($BQ149,"=12")+COUNTIF($BR149,"=24")+COUNTIF($BS149,"=20")+COUNTIF($BT149,"=13")</f>
        <v>11</v>
      </c>
      <c r="CM149" s="59">
        <f>COUNTIF($BU149,"=12")+COUNTIF($BV149,"=11")+COUNTIF($BW149,"=13")+COUNTIF($BX149,"=11")+COUNTIF($BY149,"=11")+COUNTIF($BZ149,"=12")+COUNTIF($CA149,"=11")</f>
        <v>7</v>
      </c>
      <c r="CN149" s="86"/>
      <c r="CO149" s="86"/>
      <c r="CP149" s="86"/>
      <c r="CQ149" s="86"/>
      <c r="CR149" s="86"/>
      <c r="CS149" s="86"/>
      <c r="CT149" s="86"/>
      <c r="CU149" s="86"/>
      <c r="CV149" s="86"/>
      <c r="CW149" s="86"/>
      <c r="CX149" s="86"/>
      <c r="CY149" s="86"/>
      <c r="CZ149" s="86"/>
      <c r="DA149" s="86"/>
      <c r="DB149" s="86"/>
      <c r="DC149" s="86"/>
      <c r="DD149" s="86"/>
      <c r="DE149" s="86"/>
      <c r="DF149" s="86"/>
      <c r="DG149" s="86"/>
      <c r="DH149" s="86"/>
      <c r="DI149" s="86"/>
      <c r="DJ149" s="86"/>
      <c r="DK149" s="86"/>
      <c r="DL149" s="86"/>
      <c r="DM149" s="86"/>
      <c r="DN149" s="86"/>
      <c r="DO149" s="86"/>
      <c r="DP149" s="86"/>
      <c r="DQ149" s="86"/>
      <c r="DR149" s="86"/>
      <c r="DS149" s="86"/>
      <c r="DT149" s="86"/>
      <c r="DU149" s="86"/>
      <c r="DV149" s="86"/>
      <c r="DW149" s="86"/>
      <c r="DX149" s="86"/>
      <c r="DY149" s="86"/>
      <c r="DZ149" s="86"/>
      <c r="EA149" s="88"/>
      <c r="EB149" s="88"/>
      <c r="EC149" s="88"/>
      <c r="ED149" s="88"/>
      <c r="EE149" s="88"/>
    </row>
    <row r="150" spans="1:135" ht="15" customHeight="1" x14ac:dyDescent="0.25">
      <c r="A150" s="167">
        <v>132118</v>
      </c>
      <c r="B150" s="12" t="s">
        <v>392</v>
      </c>
      <c r="C150" s="86" t="s">
        <v>2</v>
      </c>
      <c r="D150" s="139" t="s">
        <v>811</v>
      </c>
      <c r="E150" s="29" t="s">
        <v>0</v>
      </c>
      <c r="F150" s="3" t="s">
        <v>392</v>
      </c>
      <c r="G150" s="7">
        <v>41425.088888888888</v>
      </c>
      <c r="H150" s="88" t="s">
        <v>2</v>
      </c>
      <c r="I150" s="88" t="s">
        <v>779</v>
      </c>
      <c r="J150" s="87">
        <v>41277.888888888891</v>
      </c>
      <c r="K150" s="143">
        <f>+COUNTIF($Y150,"&gt;=18")+COUNTIF($AG150,"&gt;=31")+COUNTIF($AP150,"&lt;=15")+COUNTIF($AR150,"&gt;=19")+COUNTIF($BG150,"&gt;=11")+COUNTIF($BI150,"&lt;=21")+COUNTIF($BK150,"&gt;=17")+COUNTIF($BR150,"&gt;=24")+COUNTIF($CA150,"&lt;=11")</f>
        <v>5</v>
      </c>
      <c r="L150" s="140">
        <f>65-(+CH150+CI150+CJ150+CK150+CL150+CM150)</f>
        <v>10</v>
      </c>
      <c r="M150" s="6">
        <v>13</v>
      </c>
      <c r="N150" s="6">
        <v>24</v>
      </c>
      <c r="O150" s="6">
        <v>14</v>
      </c>
      <c r="P150" s="28">
        <v>11</v>
      </c>
      <c r="Q150" s="6">
        <v>11</v>
      </c>
      <c r="R150" s="6">
        <v>14</v>
      </c>
      <c r="S150" s="6">
        <v>12</v>
      </c>
      <c r="T150" s="6">
        <v>12</v>
      </c>
      <c r="U150" s="6">
        <v>12</v>
      </c>
      <c r="V150" s="6">
        <v>13</v>
      </c>
      <c r="W150" s="6">
        <v>13</v>
      </c>
      <c r="X150" s="6">
        <v>16</v>
      </c>
      <c r="Y150" s="6">
        <v>18</v>
      </c>
      <c r="Z150" s="6">
        <v>9</v>
      </c>
      <c r="AA150" s="6">
        <v>10</v>
      </c>
      <c r="AB150" s="6">
        <v>11</v>
      </c>
      <c r="AC150" s="6">
        <v>11</v>
      </c>
      <c r="AD150" s="6">
        <v>25</v>
      </c>
      <c r="AE150" s="6">
        <v>15</v>
      </c>
      <c r="AF150" s="6">
        <v>19</v>
      </c>
      <c r="AG150" s="6">
        <v>31</v>
      </c>
      <c r="AH150" s="6">
        <v>14</v>
      </c>
      <c r="AI150" s="6">
        <v>14</v>
      </c>
      <c r="AJ150" s="6">
        <v>16</v>
      </c>
      <c r="AK150" s="6">
        <v>17</v>
      </c>
      <c r="AL150" s="6">
        <v>11</v>
      </c>
      <c r="AM150" s="6">
        <v>11</v>
      </c>
      <c r="AN150" s="28">
        <v>19</v>
      </c>
      <c r="AO150" s="28">
        <v>23</v>
      </c>
      <c r="AP150" s="28">
        <v>17</v>
      </c>
      <c r="AQ150" s="28">
        <v>15</v>
      </c>
      <c r="AR150" s="28">
        <v>19</v>
      </c>
      <c r="AS150" s="28">
        <v>17</v>
      </c>
      <c r="AT150" s="6">
        <v>38</v>
      </c>
      <c r="AU150" s="6">
        <v>39</v>
      </c>
      <c r="AV150" s="28">
        <v>13</v>
      </c>
      <c r="AW150" s="28">
        <v>12</v>
      </c>
      <c r="AX150" s="28">
        <v>11</v>
      </c>
      <c r="AY150" s="28">
        <v>9</v>
      </c>
      <c r="AZ150" s="28">
        <v>15</v>
      </c>
      <c r="BA150" s="28">
        <v>16</v>
      </c>
      <c r="BB150" s="6">
        <v>8</v>
      </c>
      <c r="BC150" s="6">
        <v>10</v>
      </c>
      <c r="BD150" s="6">
        <v>10</v>
      </c>
      <c r="BE150" s="6">
        <v>8</v>
      </c>
      <c r="BF150" s="6">
        <v>10</v>
      </c>
      <c r="BG150" s="6">
        <v>11</v>
      </c>
      <c r="BH150" s="6">
        <v>12</v>
      </c>
      <c r="BI150" s="6">
        <v>22</v>
      </c>
      <c r="BJ150" s="6">
        <v>23</v>
      </c>
      <c r="BK150" s="6">
        <v>17</v>
      </c>
      <c r="BL150" s="6">
        <v>10</v>
      </c>
      <c r="BM150" s="6">
        <v>12</v>
      </c>
      <c r="BN150" s="6">
        <v>12</v>
      </c>
      <c r="BO150" s="6">
        <v>15</v>
      </c>
      <c r="BP150" s="6">
        <v>8</v>
      </c>
      <c r="BQ150" s="6">
        <v>12</v>
      </c>
      <c r="BR150" s="6">
        <v>22</v>
      </c>
      <c r="BS150" s="6">
        <v>20</v>
      </c>
      <c r="BT150" s="6">
        <v>13</v>
      </c>
      <c r="BU150" s="6">
        <v>12</v>
      </c>
      <c r="BV150" s="6">
        <v>11</v>
      </c>
      <c r="BW150" s="6">
        <v>13</v>
      </c>
      <c r="BX150" s="6">
        <v>10</v>
      </c>
      <c r="BY150" s="6">
        <v>11</v>
      </c>
      <c r="BZ150" s="6">
        <v>12</v>
      </c>
      <c r="CA150" s="6">
        <v>12</v>
      </c>
      <c r="CB150" s="149">
        <f>(2.71828^(-8.3291+4.4859*K150-2.1583*L150))/(1+(2.71828^(-8.3291+4.4859*K150-2.1583*L150)))</f>
        <v>5.6247852432996035E-4</v>
      </c>
      <c r="CC150" s="107" t="s">
        <v>781</v>
      </c>
      <c r="CD150" s="86" t="s">
        <v>431</v>
      </c>
      <c r="CE150" s="10" t="s">
        <v>522</v>
      </c>
      <c r="CF150" s="86" t="s">
        <v>392</v>
      </c>
      <c r="CG150" s="11"/>
      <c r="CH150" s="59">
        <f>COUNTIF($M150,"=13")+COUNTIF($N150,"=24")+COUNTIF($O150,"=14")+COUNTIF($P150,"=11")+COUNTIF($Q150,"=11")+COUNTIF($R150,"=14")+COUNTIF($S150,"=12")+COUNTIF($T150,"=12")+COUNTIF($U150,"=12")+COUNTIF($V150,"=13")+COUNTIF($W150,"=13")+COUNTIF($X150,"=16")</f>
        <v>12</v>
      </c>
      <c r="CI150" s="59">
        <f>COUNTIF($Y150,"=18")+COUNTIF($Z150,"=9")+COUNTIF($AA150,"=10")+COUNTIF($AB150,"=11")+COUNTIF($AC150,"=11")+COUNTIF($AD150,"=25")+COUNTIF($AE150,"=15")+COUNTIF($AF150,"=19")+COUNTIF($AG150,"=31")+COUNTIF($AH150,"=15")+COUNTIF($AI150,"=15")+COUNTIF($AJ150,"=17")+COUNTIF($AK150,"=17")</f>
        <v>10</v>
      </c>
      <c r="CJ150" s="59">
        <f>COUNTIF($AL150,"=11")+COUNTIF($AM150,"=11")+COUNTIF($AN150,"=19")+COUNTIF($AO150,"=23")+COUNTIF($AP150,"=15")+COUNTIF($AQ150,"=15")+COUNTIF($AR150,"=19")+COUNTIF($AS150,"=17")+COUNTIF($AV150,"=12")+COUNTIF($AW150,"=12")</f>
        <v>8</v>
      </c>
      <c r="CK150" s="59">
        <f>COUNTIF($AX150,"=11")+COUNTIF($AY150,"=9")+COUNTIF($AZ150,"=15")+COUNTIF($BA150,"=16")+COUNTIF($BB150,"=8")+COUNTIF($BC150,"=10")+COUNTIF($BD150,"=10")+COUNTIF($BE150,"=8")+COUNTIF($BF150,"=10")+COUNTIF($BG150,"=11")</f>
        <v>10</v>
      </c>
      <c r="CL150" s="59">
        <f>COUNTIF($BH150,"=12")+COUNTIF($BI150,"=21")+COUNTIF($BJ150,"=23")+COUNTIF($BK150,"=16")+COUNTIF($BL150,"=10")+COUNTIF($BM150,"=12")+COUNTIF($BN150,"=12")+COUNTIF($BO150,"=15")+COUNTIF($BP150,"=8")+COUNTIF($BQ150,"=12")+COUNTIF($BR150,"=24")+COUNTIF($BS150,"=20")+COUNTIF($BT150,"=13")</f>
        <v>10</v>
      </c>
      <c r="CM150" s="59">
        <f>COUNTIF($BU150,"=12")+COUNTIF($BV150,"=11")+COUNTIF($BW150,"=13")+COUNTIF($BX150,"=11")+COUNTIF($BY150,"=11")+COUNTIF($BZ150,"=12")+COUNTIF($CA150,"=11")</f>
        <v>5</v>
      </c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</row>
    <row r="151" spans="1:135" ht="15" customHeight="1" x14ac:dyDescent="0.25">
      <c r="A151" s="164">
        <v>23018</v>
      </c>
      <c r="B151" s="3" t="s">
        <v>50</v>
      </c>
      <c r="C151" s="86" t="s">
        <v>2</v>
      </c>
      <c r="D151" s="198" t="s">
        <v>1092</v>
      </c>
      <c r="E151" s="3" t="s">
        <v>5</v>
      </c>
      <c r="F151" s="3" t="s">
        <v>367</v>
      </c>
      <c r="G151" s="7">
        <v>41416.694444444445</v>
      </c>
      <c r="H151" s="88" t="s">
        <v>2</v>
      </c>
      <c r="I151" s="88" t="s">
        <v>779</v>
      </c>
      <c r="J151" s="87">
        <v>41277.888888888891</v>
      </c>
      <c r="K151" s="143">
        <f>+COUNTIF($Y151,"&gt;=18")+COUNTIF($AG151,"&gt;=31")+COUNTIF($AP151,"&lt;=15")+COUNTIF($AR151,"&gt;=19")+COUNTIF($BG151,"&gt;=11")+COUNTIF($BI151,"&lt;=21")+COUNTIF($BK151,"&gt;=17")+COUNTIF($BR151,"&gt;=24")+COUNTIF($CA151,"&lt;=11")</f>
        <v>5</v>
      </c>
      <c r="L151" s="140">
        <f>65-(+CH151+CI151+CJ151+CK151+CL151+CM151)</f>
        <v>10</v>
      </c>
      <c r="M151" s="68">
        <v>13</v>
      </c>
      <c r="N151" s="68">
        <v>24</v>
      </c>
      <c r="O151" s="68">
        <v>14</v>
      </c>
      <c r="P151" s="100">
        <v>11</v>
      </c>
      <c r="Q151" s="68">
        <v>11</v>
      </c>
      <c r="R151" s="68">
        <v>14</v>
      </c>
      <c r="S151" s="68">
        <v>12</v>
      </c>
      <c r="T151" s="68">
        <v>12</v>
      </c>
      <c r="U151" s="68">
        <v>11</v>
      </c>
      <c r="V151" s="68">
        <v>13</v>
      </c>
      <c r="W151" s="68">
        <v>13</v>
      </c>
      <c r="X151" s="68">
        <v>16</v>
      </c>
      <c r="Y151" s="68">
        <v>18</v>
      </c>
      <c r="Z151" s="100">
        <v>9</v>
      </c>
      <c r="AA151" s="100">
        <v>10</v>
      </c>
      <c r="AB151" s="68">
        <v>11</v>
      </c>
      <c r="AC151" s="68">
        <v>11</v>
      </c>
      <c r="AD151" s="68">
        <v>25</v>
      </c>
      <c r="AE151" s="68">
        <v>14</v>
      </c>
      <c r="AF151" s="68">
        <v>19</v>
      </c>
      <c r="AG151" s="68">
        <v>28</v>
      </c>
      <c r="AH151" s="100">
        <v>15</v>
      </c>
      <c r="AI151" s="100">
        <v>15</v>
      </c>
      <c r="AJ151" s="100">
        <v>16</v>
      </c>
      <c r="AK151" s="100">
        <v>17</v>
      </c>
      <c r="AL151" s="68">
        <v>10</v>
      </c>
      <c r="AM151" s="68">
        <v>11</v>
      </c>
      <c r="AN151" s="100">
        <v>19</v>
      </c>
      <c r="AO151" s="100">
        <v>22</v>
      </c>
      <c r="AP151" s="100">
        <v>15</v>
      </c>
      <c r="AQ151" s="100">
        <v>15</v>
      </c>
      <c r="AR151" s="100">
        <v>19</v>
      </c>
      <c r="AS151" s="100">
        <v>17</v>
      </c>
      <c r="AT151" s="100">
        <v>37</v>
      </c>
      <c r="AU151" s="100">
        <v>38</v>
      </c>
      <c r="AV151" s="68">
        <v>13</v>
      </c>
      <c r="AW151" s="100">
        <v>12</v>
      </c>
      <c r="AX151" s="100">
        <v>11</v>
      </c>
      <c r="AY151" s="100">
        <v>9</v>
      </c>
      <c r="AZ151" s="100">
        <v>15</v>
      </c>
      <c r="BA151" s="100">
        <v>16</v>
      </c>
      <c r="BB151" s="68">
        <v>8</v>
      </c>
      <c r="BC151" s="68">
        <v>10</v>
      </c>
      <c r="BD151" s="68">
        <v>10</v>
      </c>
      <c r="BE151" s="68">
        <v>8</v>
      </c>
      <c r="BF151" s="68">
        <v>10</v>
      </c>
      <c r="BG151" s="68">
        <v>10</v>
      </c>
      <c r="BH151" s="68">
        <v>12</v>
      </c>
      <c r="BI151" s="68">
        <v>21</v>
      </c>
      <c r="BJ151" s="68">
        <v>23</v>
      </c>
      <c r="BK151" s="68">
        <v>16</v>
      </c>
      <c r="BL151" s="68">
        <v>10</v>
      </c>
      <c r="BM151" s="68">
        <v>12</v>
      </c>
      <c r="BN151" s="68">
        <v>12</v>
      </c>
      <c r="BO151" s="68">
        <v>16</v>
      </c>
      <c r="BP151" s="68">
        <v>8</v>
      </c>
      <c r="BQ151" s="68">
        <v>12</v>
      </c>
      <c r="BR151" s="68">
        <v>23</v>
      </c>
      <c r="BS151" s="68">
        <v>20</v>
      </c>
      <c r="BT151" s="68">
        <v>13</v>
      </c>
      <c r="BU151" s="68">
        <v>12</v>
      </c>
      <c r="BV151" s="68">
        <v>11</v>
      </c>
      <c r="BW151" s="68">
        <v>13</v>
      </c>
      <c r="BX151" s="68">
        <v>11</v>
      </c>
      <c r="BY151" s="68">
        <v>11</v>
      </c>
      <c r="BZ151" s="68">
        <v>12</v>
      </c>
      <c r="CA151" s="68">
        <v>11</v>
      </c>
      <c r="CB151" s="149">
        <f>(2.71828^(-8.3291+4.4859*K151-2.1583*L151))/(1+(2.71828^(-8.3291+4.4859*K151-2.1583*L151)))</f>
        <v>5.6247852432996035E-4</v>
      </c>
      <c r="CC151" s="107" t="s">
        <v>781</v>
      </c>
      <c r="CD151" s="86" t="s">
        <v>53</v>
      </c>
      <c r="CE151" s="3" t="s">
        <v>600</v>
      </c>
      <c r="CF151" s="86" t="s">
        <v>50</v>
      </c>
      <c r="CG151" s="86"/>
      <c r="CH151" s="59">
        <f>COUNTIF($M151,"=13")+COUNTIF($N151,"=24")+COUNTIF($O151,"=14")+COUNTIF($P151,"=11")+COUNTIF($Q151,"=11")+COUNTIF($R151,"=14")+COUNTIF($S151,"=12")+COUNTIF($T151,"=12")+COUNTIF($U151,"=12")+COUNTIF($V151,"=13")+COUNTIF($W151,"=13")+COUNTIF($X151,"=16")</f>
        <v>11</v>
      </c>
      <c r="CI151" s="59">
        <f>COUNTIF($Y151,"=18")+COUNTIF($Z151,"=9")+COUNTIF($AA151,"=10")+COUNTIF($AB151,"=11")+COUNTIF($AC151,"=11")+COUNTIF($AD151,"=25")+COUNTIF($AE151,"=15")+COUNTIF($AF151,"=19")+COUNTIF($AG151,"=31")+COUNTIF($AH151,"=15")+COUNTIF($AI151,"=15")+COUNTIF($AJ151,"=17")+COUNTIF($AK151,"=17")</f>
        <v>10</v>
      </c>
      <c r="CJ151" s="59">
        <f>COUNTIF($AL151,"=11")+COUNTIF($AM151,"=11")+COUNTIF($AN151,"=19")+COUNTIF($AO151,"=23")+COUNTIF($AP151,"=15")+COUNTIF($AQ151,"=15")+COUNTIF($AR151,"=19")+COUNTIF($AS151,"=17")+COUNTIF($AV151,"=12")+COUNTIF($AW151,"=12")</f>
        <v>7</v>
      </c>
      <c r="CK151" s="59">
        <f>COUNTIF($AX151,"=11")+COUNTIF($AY151,"=9")+COUNTIF($AZ151,"=15")+COUNTIF($BA151,"=16")+COUNTIF($BB151,"=8")+COUNTIF($BC151,"=10")+COUNTIF($BD151,"=10")+COUNTIF($BE151,"=8")+COUNTIF($BF151,"=10")+COUNTIF($BG151,"=11")</f>
        <v>9</v>
      </c>
      <c r="CL151" s="59">
        <f>COUNTIF($BH151,"=12")+COUNTIF($BI151,"=21")+COUNTIF($BJ151,"=23")+COUNTIF($BK151,"=16")+COUNTIF($BL151,"=10")+COUNTIF($BM151,"=12")+COUNTIF($BN151,"=12")+COUNTIF($BO151,"=15")+COUNTIF($BP151,"=8")+COUNTIF($BQ151,"=12")+COUNTIF($BR151,"=24")+COUNTIF($BS151,"=20")+COUNTIF($BT151,"=13")</f>
        <v>11</v>
      </c>
      <c r="CM151" s="59">
        <f>COUNTIF($BU151,"=12")+COUNTIF($BV151,"=11")+COUNTIF($BW151,"=13")+COUNTIF($BX151,"=11")+COUNTIF($BY151,"=11")+COUNTIF($BZ151,"=12")+COUNTIF($CA151,"=11")</f>
        <v>7</v>
      </c>
      <c r="CN151" s="86"/>
      <c r="CO151" s="86"/>
      <c r="CP151" s="86"/>
      <c r="CQ151" s="86"/>
      <c r="CR151" s="86"/>
      <c r="CS151" s="86"/>
      <c r="CT151" s="86"/>
      <c r="CU151" s="86"/>
      <c r="CV151" s="86"/>
      <c r="CW151" s="86"/>
      <c r="CX151" s="86"/>
      <c r="CY151" s="86"/>
      <c r="CZ151" s="86"/>
      <c r="DA151" s="86"/>
      <c r="DB151" s="86"/>
      <c r="DC151" s="86"/>
      <c r="DD151" s="86"/>
      <c r="DE151" s="86"/>
      <c r="DF151" s="86"/>
      <c r="DG151" s="86"/>
      <c r="DH151" s="86"/>
      <c r="DI151" s="86"/>
      <c r="DJ151" s="86"/>
      <c r="DK151" s="86"/>
      <c r="DL151" s="86"/>
      <c r="DM151" s="86"/>
      <c r="DN151" s="86"/>
      <c r="DO151" s="86"/>
      <c r="DP151" s="86"/>
      <c r="DQ151" s="86"/>
      <c r="DR151" s="86"/>
      <c r="DS151" s="86"/>
      <c r="DT151" s="86"/>
      <c r="DU151" s="86"/>
      <c r="DV151" s="86"/>
      <c r="DW151" s="86"/>
      <c r="DX151" s="86"/>
      <c r="DY151" s="86"/>
      <c r="DZ151" s="86"/>
      <c r="EA151" s="86"/>
      <c r="EB151" s="86"/>
      <c r="EC151" s="86"/>
      <c r="ED151" s="86"/>
      <c r="EE151" s="86"/>
    </row>
    <row r="152" spans="1:135" ht="15" customHeight="1" x14ac:dyDescent="0.25">
      <c r="A152" s="173">
        <v>99646</v>
      </c>
      <c r="B152" s="3" t="s">
        <v>50</v>
      </c>
      <c r="C152" s="86" t="s">
        <v>2</v>
      </c>
      <c r="D152" s="198" t="s">
        <v>933</v>
      </c>
      <c r="E152" s="38" t="s">
        <v>8</v>
      </c>
      <c r="F152" s="3" t="s">
        <v>367</v>
      </c>
      <c r="G152" s="7">
        <v>41416.694444444445</v>
      </c>
      <c r="H152" s="88" t="s">
        <v>2</v>
      </c>
      <c r="I152" s="88" t="s">
        <v>779</v>
      </c>
      <c r="J152" s="87">
        <v>41277.888888888891</v>
      </c>
      <c r="K152" s="143">
        <f>+COUNTIF($Y152,"&gt;=18")+COUNTIF($AG152,"&gt;=31")+COUNTIF($AP152,"&lt;=15")+COUNTIF($AR152,"&gt;=19")+COUNTIF($BG152,"&gt;=11")+COUNTIF($BI152,"&lt;=21")+COUNTIF($BK152,"&gt;=17")+COUNTIF($BR152,"&gt;=24")+COUNTIF($CA152,"&lt;=11")</f>
        <v>5</v>
      </c>
      <c r="L152" s="140">
        <f>65-(+CH152+CI152+CJ152+CK152+CL152+CM152)</f>
        <v>10</v>
      </c>
      <c r="M152" s="68">
        <v>13</v>
      </c>
      <c r="N152" s="68">
        <v>24</v>
      </c>
      <c r="O152" s="68">
        <v>14</v>
      </c>
      <c r="P152" s="68">
        <v>11</v>
      </c>
      <c r="Q152" s="68">
        <v>11</v>
      </c>
      <c r="R152" s="68">
        <v>14</v>
      </c>
      <c r="S152" s="68">
        <v>12</v>
      </c>
      <c r="T152" s="68">
        <v>12</v>
      </c>
      <c r="U152" s="68">
        <v>11</v>
      </c>
      <c r="V152" s="68">
        <v>13</v>
      </c>
      <c r="W152" s="68">
        <v>13</v>
      </c>
      <c r="X152" s="68">
        <v>16</v>
      </c>
      <c r="Y152" s="68">
        <v>18</v>
      </c>
      <c r="Z152" s="100">
        <v>9</v>
      </c>
      <c r="AA152" s="100">
        <v>10</v>
      </c>
      <c r="AB152" s="68">
        <v>11</v>
      </c>
      <c r="AC152" s="68">
        <v>11</v>
      </c>
      <c r="AD152" s="68">
        <v>25</v>
      </c>
      <c r="AE152" s="68">
        <v>14</v>
      </c>
      <c r="AF152" s="68">
        <v>19</v>
      </c>
      <c r="AG152" s="68">
        <v>28</v>
      </c>
      <c r="AH152" s="68">
        <v>15</v>
      </c>
      <c r="AI152" s="68">
        <v>15</v>
      </c>
      <c r="AJ152" s="100">
        <v>16</v>
      </c>
      <c r="AK152" s="68">
        <v>17</v>
      </c>
      <c r="AL152" s="68">
        <v>10</v>
      </c>
      <c r="AM152" s="100">
        <v>11</v>
      </c>
      <c r="AN152" s="68">
        <v>19</v>
      </c>
      <c r="AO152" s="68">
        <v>22</v>
      </c>
      <c r="AP152" s="68">
        <v>15</v>
      </c>
      <c r="AQ152" s="68">
        <v>15</v>
      </c>
      <c r="AR152" s="68">
        <v>19</v>
      </c>
      <c r="AS152" s="68">
        <v>17</v>
      </c>
      <c r="AT152" s="68">
        <v>37</v>
      </c>
      <c r="AU152" s="68">
        <v>38</v>
      </c>
      <c r="AV152" s="68">
        <v>13</v>
      </c>
      <c r="AW152" s="68">
        <v>12</v>
      </c>
      <c r="AX152" s="68">
        <v>11</v>
      </c>
      <c r="AY152" s="68">
        <v>9</v>
      </c>
      <c r="AZ152" s="68">
        <v>15</v>
      </c>
      <c r="BA152" s="68">
        <v>16</v>
      </c>
      <c r="BB152" s="68">
        <v>8</v>
      </c>
      <c r="BC152" s="68">
        <v>10</v>
      </c>
      <c r="BD152" s="68">
        <v>10</v>
      </c>
      <c r="BE152" s="68">
        <v>8</v>
      </c>
      <c r="BF152" s="68">
        <v>10</v>
      </c>
      <c r="BG152" s="68">
        <v>10</v>
      </c>
      <c r="BH152" s="68">
        <v>12</v>
      </c>
      <c r="BI152" s="68">
        <v>21</v>
      </c>
      <c r="BJ152" s="68">
        <v>23</v>
      </c>
      <c r="BK152" s="68">
        <v>16</v>
      </c>
      <c r="BL152" s="68">
        <v>10</v>
      </c>
      <c r="BM152" s="68">
        <v>12</v>
      </c>
      <c r="BN152" s="68">
        <v>12</v>
      </c>
      <c r="BO152" s="68">
        <v>16</v>
      </c>
      <c r="BP152" s="68">
        <v>8</v>
      </c>
      <c r="BQ152" s="68">
        <v>12</v>
      </c>
      <c r="BR152" s="68">
        <v>23</v>
      </c>
      <c r="BS152" s="68">
        <v>20</v>
      </c>
      <c r="BT152" s="68">
        <v>13</v>
      </c>
      <c r="BU152" s="68">
        <v>12</v>
      </c>
      <c r="BV152" s="68">
        <v>11</v>
      </c>
      <c r="BW152" s="68">
        <v>13</v>
      </c>
      <c r="BX152" s="68">
        <v>11</v>
      </c>
      <c r="BY152" s="68">
        <v>11</v>
      </c>
      <c r="BZ152" s="68">
        <v>12</v>
      </c>
      <c r="CA152" s="68">
        <v>11</v>
      </c>
      <c r="CB152" s="149">
        <f>(2.71828^(-8.3291+4.4859*K152-2.1583*L152))/(1+(2.71828^(-8.3291+4.4859*K152-2.1583*L152)))</f>
        <v>5.6247852432996035E-4</v>
      </c>
      <c r="CC152" s="107" t="s">
        <v>781</v>
      </c>
      <c r="CD152" s="86" t="s">
        <v>53</v>
      </c>
      <c r="CE152" s="3" t="s">
        <v>2</v>
      </c>
      <c r="CF152" s="86" t="s">
        <v>50</v>
      </c>
      <c r="CG152" s="86"/>
      <c r="CH152" s="59">
        <f>COUNTIF($M152,"=13")+COUNTIF($N152,"=24")+COUNTIF($O152,"=14")+COUNTIF($P152,"=11")+COUNTIF($Q152,"=11")+COUNTIF($R152,"=14")+COUNTIF($S152,"=12")+COUNTIF($T152,"=12")+COUNTIF($U152,"=12")+COUNTIF($V152,"=13")+COUNTIF($W152,"=13")+COUNTIF($X152,"=16")</f>
        <v>11</v>
      </c>
      <c r="CI152" s="59">
        <f>COUNTIF($Y152,"=18")+COUNTIF($Z152,"=9")+COUNTIF($AA152,"=10")+COUNTIF($AB152,"=11")+COUNTIF($AC152,"=11")+COUNTIF($AD152,"=25")+COUNTIF($AE152,"=15")+COUNTIF($AF152,"=19")+COUNTIF($AG152,"=31")+COUNTIF($AH152,"=15")+COUNTIF($AI152,"=15")+COUNTIF($AJ152,"=17")+COUNTIF($AK152,"=17")</f>
        <v>10</v>
      </c>
      <c r="CJ152" s="59">
        <f>COUNTIF($AL152,"=11")+COUNTIF($AM152,"=11")+COUNTIF($AN152,"=19")+COUNTIF($AO152,"=23")+COUNTIF($AP152,"=15")+COUNTIF($AQ152,"=15")+COUNTIF($AR152,"=19")+COUNTIF($AS152,"=17")+COUNTIF($AV152,"=12")+COUNTIF($AW152,"=12")</f>
        <v>7</v>
      </c>
      <c r="CK152" s="59">
        <f>COUNTIF($AX152,"=11")+COUNTIF($AY152,"=9")+COUNTIF($AZ152,"=15")+COUNTIF($BA152,"=16")+COUNTIF($BB152,"=8")+COUNTIF($BC152,"=10")+COUNTIF($BD152,"=10")+COUNTIF($BE152,"=8")+COUNTIF($BF152,"=10")+COUNTIF($BG152,"=11")</f>
        <v>9</v>
      </c>
      <c r="CL152" s="59">
        <f>COUNTIF($BH152,"=12")+COUNTIF($BI152,"=21")+COUNTIF($BJ152,"=23")+COUNTIF($BK152,"=16")+COUNTIF($BL152,"=10")+COUNTIF($BM152,"=12")+COUNTIF($BN152,"=12")+COUNTIF($BO152,"=15")+COUNTIF($BP152,"=8")+COUNTIF($BQ152,"=12")+COUNTIF($BR152,"=24")+COUNTIF($BS152,"=20")+COUNTIF($BT152,"=13")</f>
        <v>11</v>
      </c>
      <c r="CM152" s="59">
        <f>COUNTIF($BU152,"=12")+COUNTIF($BV152,"=11")+COUNTIF($BW152,"=13")+COUNTIF($BX152,"=11")+COUNTIF($BY152,"=11")+COUNTIF($BZ152,"=12")+COUNTIF($CA152,"=11")</f>
        <v>7</v>
      </c>
      <c r="CN152" s="86"/>
      <c r="CO152" s="86"/>
      <c r="CP152" s="86"/>
      <c r="CQ152" s="86"/>
      <c r="CR152" s="86"/>
      <c r="CS152" s="86"/>
      <c r="CT152" s="86"/>
      <c r="CU152" s="86"/>
      <c r="CV152" s="86"/>
      <c r="CW152" s="86"/>
      <c r="CX152" s="86"/>
      <c r="CY152" s="86"/>
      <c r="CZ152" s="86"/>
      <c r="DA152" s="86"/>
      <c r="DB152" s="86"/>
      <c r="DC152" s="86"/>
      <c r="DD152" s="86"/>
      <c r="DE152" s="86"/>
      <c r="DF152" s="86"/>
      <c r="DG152" s="86"/>
      <c r="DH152" s="86"/>
      <c r="DI152" s="86"/>
      <c r="DJ152" s="86"/>
      <c r="DK152" s="86"/>
      <c r="DL152" s="86"/>
      <c r="DM152" s="86"/>
      <c r="DN152" s="86"/>
      <c r="DO152" s="86"/>
      <c r="DP152" s="86"/>
      <c r="DQ152" s="86"/>
      <c r="DR152" s="86"/>
      <c r="DS152" s="86"/>
      <c r="DT152" s="86"/>
      <c r="DU152" s="86"/>
      <c r="DV152" s="86"/>
      <c r="DW152" s="86"/>
      <c r="DX152" s="86"/>
      <c r="DY152" s="86"/>
      <c r="DZ152" s="86"/>
      <c r="EA152" s="85"/>
      <c r="EB152" s="85"/>
      <c r="EC152" s="85"/>
      <c r="ED152" s="85"/>
      <c r="EE152" s="85"/>
    </row>
    <row r="153" spans="1:135" ht="15" customHeight="1" x14ac:dyDescent="0.25">
      <c r="A153" s="164">
        <v>361892</v>
      </c>
      <c r="B153" s="49" t="s">
        <v>363</v>
      </c>
      <c r="C153" s="86" t="s">
        <v>2</v>
      </c>
      <c r="D153" s="198" t="s">
        <v>1135</v>
      </c>
      <c r="E153" s="86" t="s">
        <v>9</v>
      </c>
      <c r="F153" s="86" t="s">
        <v>363</v>
      </c>
      <c r="G153" s="87">
        <v>42696.279166666667</v>
      </c>
      <c r="H153" s="88" t="s">
        <v>2</v>
      </c>
      <c r="I153" s="88" t="s">
        <v>779</v>
      </c>
      <c r="J153" s="87">
        <v>41277.888888888891</v>
      </c>
      <c r="K153" s="143">
        <f>+COUNTIF($Y153,"&gt;=18")+COUNTIF($AG153,"&gt;=31")+COUNTIF($AP153,"&lt;=15")+COUNTIF($AR153,"&gt;=19")+COUNTIF($BG153,"&gt;=11")+COUNTIF($BI153,"&lt;=21")+COUNTIF($BK153,"&gt;=17")+COUNTIF($BR153,"&gt;=24")+COUNTIF($CA153,"&lt;=11")</f>
        <v>5</v>
      </c>
      <c r="L153" s="140">
        <f>65-(+CH153+CI153+CJ153+CK153+CL153+CM153)</f>
        <v>10</v>
      </c>
      <c r="M153" s="100">
        <v>13</v>
      </c>
      <c r="N153" s="68">
        <v>24</v>
      </c>
      <c r="O153" s="100">
        <v>14</v>
      </c>
      <c r="P153" s="100">
        <v>10</v>
      </c>
      <c r="Q153" s="100">
        <v>11</v>
      </c>
      <c r="R153" s="100">
        <v>15</v>
      </c>
      <c r="S153" s="100">
        <v>12</v>
      </c>
      <c r="T153" s="100">
        <v>12</v>
      </c>
      <c r="U153" s="100">
        <v>11</v>
      </c>
      <c r="V153" s="100">
        <v>13</v>
      </c>
      <c r="W153" s="100">
        <v>14</v>
      </c>
      <c r="X153" s="100">
        <v>16</v>
      </c>
      <c r="Y153" s="100">
        <v>16</v>
      </c>
      <c r="Z153" s="100">
        <v>9</v>
      </c>
      <c r="AA153" s="100">
        <v>10</v>
      </c>
      <c r="AB153" s="100">
        <v>11</v>
      </c>
      <c r="AC153" s="100">
        <v>11</v>
      </c>
      <c r="AD153" s="100">
        <v>24</v>
      </c>
      <c r="AE153" s="100">
        <v>15</v>
      </c>
      <c r="AF153" s="100">
        <v>19</v>
      </c>
      <c r="AG153" s="100">
        <v>31</v>
      </c>
      <c r="AH153" s="100">
        <v>15</v>
      </c>
      <c r="AI153" s="100">
        <v>15</v>
      </c>
      <c r="AJ153" s="100">
        <v>17</v>
      </c>
      <c r="AK153" s="100">
        <v>17</v>
      </c>
      <c r="AL153" s="100">
        <v>11</v>
      </c>
      <c r="AM153" s="68">
        <v>11</v>
      </c>
      <c r="AN153" s="100">
        <v>19</v>
      </c>
      <c r="AO153" s="100">
        <v>23</v>
      </c>
      <c r="AP153" s="100">
        <v>15</v>
      </c>
      <c r="AQ153" s="100">
        <v>15</v>
      </c>
      <c r="AR153" s="100">
        <v>19</v>
      </c>
      <c r="AS153" s="100">
        <v>18</v>
      </c>
      <c r="AT153" s="100">
        <v>37</v>
      </c>
      <c r="AU153" s="100">
        <v>37</v>
      </c>
      <c r="AV153" s="68">
        <v>13</v>
      </c>
      <c r="AW153" s="100">
        <v>12</v>
      </c>
      <c r="AX153" s="100">
        <v>11</v>
      </c>
      <c r="AY153" s="100">
        <v>9</v>
      </c>
      <c r="AZ153" s="100">
        <v>15</v>
      </c>
      <c r="BA153" s="100">
        <v>16</v>
      </c>
      <c r="BB153" s="100">
        <v>8</v>
      </c>
      <c r="BC153" s="100">
        <v>10</v>
      </c>
      <c r="BD153" s="100">
        <v>10</v>
      </c>
      <c r="BE153" s="100">
        <v>8</v>
      </c>
      <c r="BF153" s="100">
        <v>10</v>
      </c>
      <c r="BG153" s="100">
        <v>11</v>
      </c>
      <c r="BH153" s="100">
        <v>12</v>
      </c>
      <c r="BI153" s="100">
        <v>23</v>
      </c>
      <c r="BJ153" s="100">
        <v>23</v>
      </c>
      <c r="BK153" s="100">
        <v>16</v>
      </c>
      <c r="BL153" s="100">
        <v>10</v>
      </c>
      <c r="BM153" s="100">
        <v>12</v>
      </c>
      <c r="BN153" s="100">
        <v>12</v>
      </c>
      <c r="BO153" s="100">
        <v>15</v>
      </c>
      <c r="BP153" s="100">
        <v>8</v>
      </c>
      <c r="BQ153" s="100">
        <v>12</v>
      </c>
      <c r="BR153" s="68">
        <v>22</v>
      </c>
      <c r="BS153" s="100">
        <v>20</v>
      </c>
      <c r="BT153" s="100">
        <v>13</v>
      </c>
      <c r="BU153" s="100">
        <v>12</v>
      </c>
      <c r="BV153" s="100">
        <v>11</v>
      </c>
      <c r="BW153" s="100">
        <v>13</v>
      </c>
      <c r="BX153" s="100">
        <v>11</v>
      </c>
      <c r="BY153" s="100">
        <v>11</v>
      </c>
      <c r="BZ153" s="100">
        <v>12</v>
      </c>
      <c r="CA153" s="100">
        <v>11</v>
      </c>
      <c r="CB153" s="149">
        <f>(2.71828^(-8.3291+4.4859*K153-2.1583*L153))/(1+(2.71828^(-8.3291+4.4859*K153-2.1583*L153)))</f>
        <v>5.6247852432996035E-4</v>
      </c>
      <c r="CC153" s="112" t="s">
        <v>781</v>
      </c>
      <c r="CD153" s="86" t="s">
        <v>231</v>
      </c>
      <c r="CE153" s="86" t="s">
        <v>782</v>
      </c>
      <c r="CF153" s="86" t="s">
        <v>363</v>
      </c>
      <c r="CG153" s="86"/>
      <c r="CH153" s="59">
        <f>COUNTIF($M153,"=13")+COUNTIF($N153,"=24")+COUNTIF($O153,"=14")+COUNTIF($P153,"=11")+COUNTIF($Q153,"=11")+COUNTIF($R153,"=14")+COUNTIF($S153,"=12")+COUNTIF($T153,"=12")+COUNTIF($U153,"=12")+COUNTIF($V153,"=13")+COUNTIF($W153,"=13")+COUNTIF($X153,"=16")</f>
        <v>8</v>
      </c>
      <c r="CI153" s="59">
        <f>COUNTIF($Y153,"=18")+COUNTIF($Z153,"=9")+COUNTIF($AA153,"=10")+COUNTIF($AB153,"=11")+COUNTIF($AC153,"=11")+COUNTIF($AD153,"=25")+COUNTIF($AE153,"=15")+COUNTIF($AF153,"=19")+COUNTIF($AG153,"=31")+COUNTIF($AH153,"=15")+COUNTIF($AI153,"=15")+COUNTIF($AJ153,"=17")+COUNTIF($AK153,"=17")</f>
        <v>11</v>
      </c>
      <c r="CJ153" s="59">
        <f>COUNTIF($AL153,"=11")+COUNTIF($AM153,"=11")+COUNTIF($AN153,"=19")+COUNTIF($AO153,"=23")+COUNTIF($AP153,"=15")+COUNTIF($AQ153,"=15")+COUNTIF($AR153,"=19")+COUNTIF($AS153,"=17")+COUNTIF($AV153,"=12")+COUNTIF($AW153,"=12")</f>
        <v>8</v>
      </c>
      <c r="CK153" s="59">
        <f>COUNTIF($AX153,"=11")+COUNTIF($AY153,"=9")+COUNTIF($AZ153,"=15")+COUNTIF($BA153,"=16")+COUNTIF($BB153,"=8")+COUNTIF($BC153,"=10")+COUNTIF($BD153,"=10")+COUNTIF($BE153,"=8")+COUNTIF($BF153,"=10")+COUNTIF($BG153,"=11")</f>
        <v>10</v>
      </c>
      <c r="CL153" s="59">
        <f>COUNTIF($BH153,"=12")+COUNTIF($BI153,"=21")+COUNTIF($BJ153,"=23")+COUNTIF($BK153,"=16")+COUNTIF($BL153,"=10")+COUNTIF($BM153,"=12")+COUNTIF($BN153,"=12")+COUNTIF($BO153,"=15")+COUNTIF($BP153,"=8")+COUNTIF($BQ153,"=12")+COUNTIF($BR153,"=24")+COUNTIF($BS153,"=20")+COUNTIF($BT153,"=13")</f>
        <v>11</v>
      </c>
      <c r="CM153" s="59">
        <f>COUNTIF($BU153,"=12")+COUNTIF($BV153,"=11")+COUNTIF($BW153,"=13")+COUNTIF($BX153,"=11")+COUNTIF($BY153,"=11")+COUNTIF($BZ153,"=12")+COUNTIF($CA153,"=11")</f>
        <v>7</v>
      </c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  <c r="DK153" s="85"/>
      <c r="DL153" s="85"/>
      <c r="DM153" s="85"/>
      <c r="DN153" s="85"/>
      <c r="DO153" s="85"/>
      <c r="DP153" s="85"/>
      <c r="DQ153" s="85"/>
      <c r="DR153" s="85"/>
      <c r="DS153" s="85"/>
      <c r="DT153" s="85"/>
      <c r="DU153" s="85"/>
      <c r="DV153" s="85"/>
      <c r="DW153" s="85"/>
      <c r="DX153" s="85"/>
      <c r="DY153" s="85"/>
      <c r="DZ153" s="85"/>
      <c r="EA153" s="86"/>
      <c r="EB153" s="86"/>
      <c r="EC153" s="86"/>
      <c r="ED153" s="86"/>
      <c r="EE153" s="86"/>
    </row>
    <row r="154" spans="1:135" ht="15" customHeight="1" x14ac:dyDescent="0.25">
      <c r="A154" s="165" t="s">
        <v>946</v>
      </c>
      <c r="B154" s="46" t="s">
        <v>722</v>
      </c>
      <c r="C154" s="86" t="s">
        <v>2</v>
      </c>
      <c r="D154" s="198" t="s">
        <v>1149</v>
      </c>
      <c r="E154" s="29" t="s">
        <v>23</v>
      </c>
      <c r="F154" s="3" t="s">
        <v>477</v>
      </c>
      <c r="G154" s="7">
        <v>41471.199305555558</v>
      </c>
      <c r="H154" s="88" t="s">
        <v>2</v>
      </c>
      <c r="I154" s="88" t="s">
        <v>779</v>
      </c>
      <c r="J154" s="87">
        <v>41277.888888888891</v>
      </c>
      <c r="K154" s="143">
        <f>+COUNTIF($Y154,"&gt;=18")+COUNTIF($AG154,"&gt;=31")+COUNTIF($AP154,"&lt;=15")+COUNTIF($AR154,"&gt;=19")+COUNTIF($BG154,"&gt;=11")+COUNTIF($BI154,"&lt;=21")+COUNTIF($BK154,"&gt;=17")+COUNTIF($BR154,"&gt;=24")+COUNTIF($CA154,"&lt;=11")</f>
        <v>5</v>
      </c>
      <c r="L154" s="140">
        <f>65-(+CH154+CI154+CJ154+CK154+CL154+CM154)</f>
        <v>10</v>
      </c>
      <c r="M154" s="28">
        <v>13</v>
      </c>
      <c r="N154" s="6">
        <v>24</v>
      </c>
      <c r="O154" s="28">
        <v>14</v>
      </c>
      <c r="P154" s="28">
        <v>11</v>
      </c>
      <c r="Q154" s="28">
        <v>11</v>
      </c>
      <c r="R154" s="28">
        <v>14</v>
      </c>
      <c r="S154" s="28">
        <v>12</v>
      </c>
      <c r="T154" s="28">
        <v>12</v>
      </c>
      <c r="U154" s="28">
        <v>13</v>
      </c>
      <c r="V154" s="28">
        <v>13</v>
      </c>
      <c r="W154" s="28">
        <v>13</v>
      </c>
      <c r="X154" s="28">
        <v>16</v>
      </c>
      <c r="Y154" s="28">
        <v>18</v>
      </c>
      <c r="Z154" s="6">
        <v>9</v>
      </c>
      <c r="AA154" s="6">
        <v>10</v>
      </c>
      <c r="AB154" s="28">
        <v>11</v>
      </c>
      <c r="AC154" s="28">
        <v>11</v>
      </c>
      <c r="AD154" s="28">
        <v>25</v>
      </c>
      <c r="AE154" s="28">
        <v>15</v>
      </c>
      <c r="AF154" s="28">
        <v>19</v>
      </c>
      <c r="AG154" s="28">
        <v>31</v>
      </c>
      <c r="AH154" s="28">
        <v>14</v>
      </c>
      <c r="AI154" s="28">
        <v>14</v>
      </c>
      <c r="AJ154" s="6">
        <v>16</v>
      </c>
      <c r="AK154" s="6">
        <v>17</v>
      </c>
      <c r="AL154" s="28">
        <v>11</v>
      </c>
      <c r="AM154" s="28">
        <v>11</v>
      </c>
      <c r="AN154" s="28">
        <v>19</v>
      </c>
      <c r="AO154" s="28">
        <v>23</v>
      </c>
      <c r="AP154" s="28">
        <v>17</v>
      </c>
      <c r="AQ154" s="28">
        <v>15</v>
      </c>
      <c r="AR154" s="28">
        <v>19</v>
      </c>
      <c r="AS154" s="28">
        <v>17</v>
      </c>
      <c r="AT154" s="28">
        <v>37</v>
      </c>
      <c r="AU154" s="6">
        <v>38</v>
      </c>
      <c r="AV154" s="28">
        <v>13</v>
      </c>
      <c r="AW154" s="28">
        <v>12</v>
      </c>
      <c r="AX154" s="28">
        <v>11</v>
      </c>
      <c r="AY154" s="28">
        <v>9</v>
      </c>
      <c r="AZ154" s="28">
        <v>15</v>
      </c>
      <c r="BA154" s="28">
        <v>16</v>
      </c>
      <c r="BB154" s="28">
        <v>8</v>
      </c>
      <c r="BC154" s="28">
        <v>10</v>
      </c>
      <c r="BD154" s="28">
        <v>10</v>
      </c>
      <c r="BE154" s="28">
        <v>8</v>
      </c>
      <c r="BF154" s="28">
        <v>10</v>
      </c>
      <c r="BG154" s="28">
        <v>11</v>
      </c>
      <c r="BH154" s="28">
        <v>12</v>
      </c>
      <c r="BI154" s="28">
        <v>23</v>
      </c>
      <c r="BJ154" s="28">
        <v>23</v>
      </c>
      <c r="BK154" s="28">
        <v>17</v>
      </c>
      <c r="BL154" s="28">
        <v>10</v>
      </c>
      <c r="BM154" s="28">
        <v>12</v>
      </c>
      <c r="BN154" s="28">
        <v>12</v>
      </c>
      <c r="BO154" s="28">
        <v>15</v>
      </c>
      <c r="BP154" s="28">
        <v>8</v>
      </c>
      <c r="BQ154" s="28">
        <v>12</v>
      </c>
      <c r="BR154" s="28">
        <v>22</v>
      </c>
      <c r="BS154" s="28">
        <v>20</v>
      </c>
      <c r="BT154" s="28">
        <v>13</v>
      </c>
      <c r="BU154" s="28">
        <v>12</v>
      </c>
      <c r="BV154" s="28">
        <v>11</v>
      </c>
      <c r="BW154" s="28">
        <v>13</v>
      </c>
      <c r="BX154" s="28">
        <v>11</v>
      </c>
      <c r="BY154" s="28">
        <v>11</v>
      </c>
      <c r="BZ154" s="28">
        <v>12</v>
      </c>
      <c r="CA154" s="28">
        <v>12</v>
      </c>
      <c r="CB154" s="149">
        <f>(2.71828^(-8.3291+4.4859*K154-2.1583*L154))/(1+(2.71828^(-8.3291+4.4859*K154-2.1583*L154)))</f>
        <v>5.6247852432996035E-4</v>
      </c>
      <c r="CC154" s="107" t="s">
        <v>781</v>
      </c>
      <c r="CD154" s="86" t="s">
        <v>440</v>
      </c>
      <c r="CE154" s="10" t="s">
        <v>723</v>
      </c>
      <c r="CF154" s="86" t="s">
        <v>477</v>
      </c>
      <c r="CG154" s="15"/>
      <c r="CH154" s="59">
        <f>COUNTIF($M154,"=13")+COUNTIF($N154,"=24")+COUNTIF($O154,"=14")+COUNTIF($P154,"=11")+COUNTIF($Q154,"=11")+COUNTIF($R154,"=14")+COUNTIF($S154,"=12")+COUNTIF($T154,"=12")+COUNTIF($U154,"=12")+COUNTIF($V154,"=13")+COUNTIF($W154,"=13")+COUNTIF($X154,"=16")</f>
        <v>11</v>
      </c>
      <c r="CI154" s="59">
        <f>COUNTIF($Y154,"=18")+COUNTIF($Z154,"=9")+COUNTIF($AA154,"=10")+COUNTIF($AB154,"=11")+COUNTIF($AC154,"=11")+COUNTIF($AD154,"=25")+COUNTIF($AE154,"=15")+COUNTIF($AF154,"=19")+COUNTIF($AG154,"=31")+COUNTIF($AH154,"=15")+COUNTIF($AI154,"=15")+COUNTIF($AJ154,"=17")+COUNTIF($AK154,"=17")</f>
        <v>10</v>
      </c>
      <c r="CJ154" s="59">
        <f>COUNTIF($AL154,"=11")+COUNTIF($AM154,"=11")+COUNTIF($AN154,"=19")+COUNTIF($AO154,"=23")+COUNTIF($AP154,"=15")+COUNTIF($AQ154,"=15")+COUNTIF($AR154,"=19")+COUNTIF($AS154,"=17")+COUNTIF($AV154,"=12")+COUNTIF($AW154,"=12")</f>
        <v>8</v>
      </c>
      <c r="CK154" s="59">
        <f>COUNTIF($AX154,"=11")+COUNTIF($AY154,"=9")+COUNTIF($AZ154,"=15")+COUNTIF($BA154,"=16")+COUNTIF($BB154,"=8")+COUNTIF($BC154,"=10")+COUNTIF($BD154,"=10")+COUNTIF($BE154,"=8")+COUNTIF($BF154,"=10")+COUNTIF($BG154,"=11")</f>
        <v>10</v>
      </c>
      <c r="CL154" s="59">
        <f>COUNTIF($BH154,"=12")+COUNTIF($BI154,"=21")+COUNTIF($BJ154,"=23")+COUNTIF($BK154,"=16")+COUNTIF($BL154,"=10")+COUNTIF($BM154,"=12")+COUNTIF($BN154,"=12")+COUNTIF($BO154,"=15")+COUNTIF($BP154,"=8")+COUNTIF($BQ154,"=12")+COUNTIF($BR154,"=24")+COUNTIF($BS154,"=20")+COUNTIF($BT154,"=13")</f>
        <v>10</v>
      </c>
      <c r="CM154" s="59">
        <f>COUNTIF($BU154,"=12")+COUNTIF($BV154,"=11")+COUNTIF($BW154,"=13")+COUNTIF($BX154,"=11")+COUNTIF($BY154,"=11")+COUNTIF($BZ154,"=12")+COUNTIF($CA154,"=11")</f>
        <v>6</v>
      </c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</row>
    <row r="155" spans="1:135" ht="15" customHeight="1" x14ac:dyDescent="0.25">
      <c r="A155" s="174">
        <v>370920</v>
      </c>
      <c r="B155" s="27" t="s">
        <v>255</v>
      </c>
      <c r="C155" s="191" t="s">
        <v>2</v>
      </c>
      <c r="D155" s="138" t="s">
        <v>78</v>
      </c>
      <c r="E155" s="27" t="s">
        <v>8</v>
      </c>
      <c r="F155" s="27" t="s">
        <v>255</v>
      </c>
      <c r="G155" s="87">
        <v>43961</v>
      </c>
      <c r="H155" s="88" t="s">
        <v>2</v>
      </c>
      <c r="I155" s="3" t="s">
        <v>997</v>
      </c>
      <c r="J155" s="27" t="s">
        <v>998</v>
      </c>
      <c r="K155" s="143">
        <f>+COUNTIF($Y155,"&gt;=18")+COUNTIF($AG155,"&gt;=31")+COUNTIF($AP155,"&lt;=15")+COUNTIF($AR155,"&gt;=19")+COUNTIF($BG155,"&gt;=11")+COUNTIF($BI155,"&lt;=21")+COUNTIF($BK155,"&gt;=17")+COUNTIF($BR155,"&gt;=24")+COUNTIF($CA155,"&lt;=11")</f>
        <v>5</v>
      </c>
      <c r="L155" s="140">
        <f>65-(+CH155+CI155+CJ155+CK155+CL155+CM155)</f>
        <v>10</v>
      </c>
      <c r="M155" s="196">
        <v>13</v>
      </c>
      <c r="N155" s="196">
        <v>24</v>
      </c>
      <c r="O155" s="196">
        <v>14</v>
      </c>
      <c r="P155" s="196">
        <v>11</v>
      </c>
      <c r="Q155" s="197">
        <v>11</v>
      </c>
      <c r="R155" s="197">
        <v>14</v>
      </c>
      <c r="S155" s="196">
        <v>12</v>
      </c>
      <c r="T155" s="196">
        <v>12</v>
      </c>
      <c r="U155" s="196">
        <v>13</v>
      </c>
      <c r="V155" s="196">
        <v>13</v>
      </c>
      <c r="W155" s="196">
        <v>13</v>
      </c>
      <c r="X155" s="196">
        <v>16</v>
      </c>
      <c r="Y155" s="196">
        <v>18</v>
      </c>
      <c r="Z155" s="208">
        <v>9</v>
      </c>
      <c r="AA155" s="208">
        <v>10</v>
      </c>
      <c r="AB155" s="196">
        <v>11</v>
      </c>
      <c r="AC155" s="196">
        <v>11</v>
      </c>
      <c r="AD155" s="196">
        <v>25</v>
      </c>
      <c r="AE155" s="196">
        <v>15</v>
      </c>
      <c r="AF155" s="196">
        <v>19</v>
      </c>
      <c r="AG155" s="196">
        <v>34</v>
      </c>
      <c r="AH155" s="197">
        <v>15</v>
      </c>
      <c r="AI155" s="197">
        <v>15</v>
      </c>
      <c r="AJ155" s="208">
        <v>16</v>
      </c>
      <c r="AK155" s="208">
        <v>17</v>
      </c>
      <c r="AL155" s="196">
        <v>10</v>
      </c>
      <c r="AM155" s="196">
        <v>11</v>
      </c>
      <c r="AN155" s="197">
        <v>19</v>
      </c>
      <c r="AO155" s="197">
        <v>23</v>
      </c>
      <c r="AP155" s="196">
        <v>16</v>
      </c>
      <c r="AQ155" s="196">
        <v>15</v>
      </c>
      <c r="AR155" s="196">
        <v>19</v>
      </c>
      <c r="AS155" s="196">
        <v>17</v>
      </c>
      <c r="AT155" s="208">
        <v>36</v>
      </c>
      <c r="AU155" s="197">
        <v>39</v>
      </c>
      <c r="AV155" s="196">
        <v>12</v>
      </c>
      <c r="AW155" s="196">
        <v>12</v>
      </c>
      <c r="AX155" s="196">
        <v>11</v>
      </c>
      <c r="AY155" s="196">
        <v>9</v>
      </c>
      <c r="AZ155" s="197">
        <v>15</v>
      </c>
      <c r="BA155" s="197">
        <v>16</v>
      </c>
      <c r="BB155" s="196">
        <v>8</v>
      </c>
      <c r="BC155" s="196">
        <v>10</v>
      </c>
      <c r="BD155" s="196">
        <v>10</v>
      </c>
      <c r="BE155" s="196">
        <v>8</v>
      </c>
      <c r="BF155" s="196">
        <v>10</v>
      </c>
      <c r="BG155" s="196">
        <v>11</v>
      </c>
      <c r="BH155" s="196">
        <v>12</v>
      </c>
      <c r="BI155" s="197">
        <v>23</v>
      </c>
      <c r="BJ155" s="197">
        <v>25</v>
      </c>
      <c r="BK155" s="196">
        <v>16</v>
      </c>
      <c r="BL155" s="196">
        <v>10</v>
      </c>
      <c r="BM155" s="196">
        <v>12</v>
      </c>
      <c r="BN155" s="196">
        <v>12</v>
      </c>
      <c r="BO155" s="196">
        <v>16</v>
      </c>
      <c r="BP155" s="196">
        <v>8</v>
      </c>
      <c r="BQ155" s="196">
        <v>12</v>
      </c>
      <c r="BR155" s="196">
        <v>22</v>
      </c>
      <c r="BS155" s="196">
        <v>20</v>
      </c>
      <c r="BT155" s="196">
        <v>14</v>
      </c>
      <c r="BU155" s="196">
        <v>12</v>
      </c>
      <c r="BV155" s="196">
        <v>11</v>
      </c>
      <c r="BW155" s="196">
        <v>13</v>
      </c>
      <c r="BX155" s="196">
        <v>11</v>
      </c>
      <c r="BY155" s="196">
        <v>11</v>
      </c>
      <c r="BZ155" s="196">
        <v>12</v>
      </c>
      <c r="CA155" s="196">
        <v>11</v>
      </c>
      <c r="CB155" s="149">
        <f>(2.71828^(-8.3291+4.4859*K155-2.1583*L155))/(1+(2.71828^(-8.3291+4.4859*K155-2.1583*L155)))</f>
        <v>5.6247852432996035E-4</v>
      </c>
      <c r="CC155" s="200"/>
      <c r="CD155" s="3" t="s">
        <v>2</v>
      </c>
      <c r="CE155" s="27" t="s">
        <v>2</v>
      </c>
      <c r="CF155" s="59"/>
      <c r="CG155" s="59"/>
      <c r="CH155" s="59">
        <f>COUNTIF($M155,"=13")+COUNTIF($N155,"=24")+COUNTIF($O155,"=14")+COUNTIF($P155,"=11")+COUNTIF($Q155,"=11")+COUNTIF($R155,"=14")+COUNTIF($S155,"=12")+COUNTIF($T155,"=12")+COUNTIF($U155,"=12")+COUNTIF($V155,"=13")+COUNTIF($W155,"=13")+COUNTIF($X155,"=16")</f>
        <v>11</v>
      </c>
      <c r="CI155" s="59">
        <f>COUNTIF($Y155,"=18")+COUNTIF($Z155,"=9")+COUNTIF($AA155,"=10")+COUNTIF($AB155,"=11")+COUNTIF($AC155,"=11")+COUNTIF($AD155,"=25")+COUNTIF($AE155,"=15")+COUNTIF($AF155,"=19")+COUNTIF($AG155,"=31")+COUNTIF($AH155,"=15")+COUNTIF($AI155,"=15")+COUNTIF($AJ155,"=17")+COUNTIF($AK155,"=17")</f>
        <v>11</v>
      </c>
      <c r="CJ155" s="59">
        <f>COUNTIF($AL155,"=11")+COUNTIF($AM155,"=11")+COUNTIF($AN155,"=19")+COUNTIF($AO155,"=23")+COUNTIF($AP155,"=15")+COUNTIF($AQ155,"=15")+COUNTIF($AR155,"=19")+COUNTIF($AS155,"=17")+COUNTIF($AV155,"=12")+COUNTIF($AW155,"=12")</f>
        <v>8</v>
      </c>
      <c r="CK155" s="59">
        <f>COUNTIF($AX155,"=11")+COUNTIF($AY155,"=9")+COUNTIF($AZ155,"=15")+COUNTIF($BA155,"=16")+COUNTIF($BB155,"=8")+COUNTIF($BC155,"=10")+COUNTIF($BD155,"=10")+COUNTIF($BE155,"=8")+COUNTIF($BF155,"=10")+COUNTIF($BG155,"=11")</f>
        <v>10</v>
      </c>
      <c r="CL155" s="59">
        <f>COUNTIF($BH155,"=12")+COUNTIF($BI155,"=21")+COUNTIF($BJ155,"=23")+COUNTIF($BK155,"=16")+COUNTIF($BL155,"=10")+COUNTIF($BM155,"=12")+COUNTIF($BN155,"=12")+COUNTIF($BO155,"=15")+COUNTIF($BP155,"=8")+COUNTIF($BQ155,"=12")+COUNTIF($BR155,"=24")+COUNTIF($BS155,"=20")+COUNTIF($BT155,"=13")</f>
        <v>8</v>
      </c>
      <c r="CM155" s="59">
        <f>COUNTIF($BU155,"=12")+COUNTIF($BV155,"=11")+COUNTIF($BW155,"=13")+COUNTIF($BX155,"=11")+COUNTIF($BY155,"=11")+COUNTIF($BZ155,"=12")+COUNTIF($CA155,"=11")</f>
        <v>7</v>
      </c>
      <c r="CN155" s="192">
        <v>32</v>
      </c>
      <c r="CO155" s="192">
        <v>15</v>
      </c>
      <c r="CP155" s="192">
        <v>9</v>
      </c>
      <c r="CQ155" s="192">
        <v>16</v>
      </c>
      <c r="CR155" s="192">
        <v>12</v>
      </c>
      <c r="CS155" s="192">
        <v>25</v>
      </c>
      <c r="CT155" s="192">
        <v>26</v>
      </c>
      <c r="CU155" s="192">
        <v>19</v>
      </c>
      <c r="CV155" s="192">
        <v>12</v>
      </c>
      <c r="CW155" s="192">
        <v>11</v>
      </c>
      <c r="CX155" s="192">
        <v>12</v>
      </c>
      <c r="CY155" s="192">
        <v>12</v>
      </c>
      <c r="CZ155" s="192">
        <v>11</v>
      </c>
      <c r="DA155" s="192">
        <v>9</v>
      </c>
      <c r="DB155" s="192">
        <v>12</v>
      </c>
      <c r="DC155" s="192">
        <v>12</v>
      </c>
      <c r="DD155" s="192">
        <v>10</v>
      </c>
      <c r="DE155" s="192">
        <v>11</v>
      </c>
      <c r="DF155" s="192">
        <v>11</v>
      </c>
      <c r="DG155" s="192">
        <v>30</v>
      </c>
      <c r="DH155" s="192">
        <v>12</v>
      </c>
      <c r="DI155" s="192">
        <v>13</v>
      </c>
      <c r="DJ155" s="192">
        <v>24</v>
      </c>
      <c r="DK155" s="192">
        <v>13</v>
      </c>
      <c r="DL155" s="192">
        <v>10</v>
      </c>
      <c r="DM155" s="192">
        <v>10</v>
      </c>
      <c r="DN155" s="192">
        <v>19</v>
      </c>
      <c r="DO155" s="192">
        <v>15</v>
      </c>
      <c r="DP155" s="192">
        <v>19</v>
      </c>
      <c r="DQ155" s="192">
        <v>13</v>
      </c>
      <c r="DR155" s="192">
        <v>24</v>
      </c>
      <c r="DS155" s="192">
        <v>17</v>
      </c>
      <c r="DT155" s="192">
        <v>13</v>
      </c>
      <c r="DU155" s="192">
        <v>15</v>
      </c>
      <c r="DV155" s="192">
        <v>24</v>
      </c>
      <c r="DW155" s="192">
        <v>12</v>
      </c>
      <c r="DX155" s="192">
        <v>24</v>
      </c>
      <c r="DY155" s="192">
        <v>18</v>
      </c>
      <c r="DZ155" s="192">
        <v>10</v>
      </c>
      <c r="EA155" s="192">
        <v>14</v>
      </c>
      <c r="EB155" s="192">
        <v>17</v>
      </c>
      <c r="EC155" s="192">
        <v>9</v>
      </c>
      <c r="ED155" s="192">
        <v>12</v>
      </c>
      <c r="EE155" s="192">
        <v>11</v>
      </c>
    </row>
    <row r="156" spans="1:135" ht="15" customHeight="1" x14ac:dyDescent="0.25">
      <c r="A156" s="174" t="s">
        <v>1020</v>
      </c>
      <c r="B156" s="190" t="s">
        <v>1021</v>
      </c>
      <c r="C156" s="191" t="s">
        <v>2</v>
      </c>
      <c r="D156" s="138" t="s">
        <v>78</v>
      </c>
      <c r="E156" s="3" t="s">
        <v>799</v>
      </c>
      <c r="F156" s="3" t="s">
        <v>1022</v>
      </c>
      <c r="G156" s="87">
        <v>43961</v>
      </c>
      <c r="H156" s="88" t="s">
        <v>2</v>
      </c>
      <c r="I156" s="3" t="s">
        <v>997</v>
      </c>
      <c r="J156" s="3" t="s">
        <v>998</v>
      </c>
      <c r="K156" s="143">
        <f>+COUNTIF($Y156,"&gt;=18")+COUNTIF($AG156,"&gt;=31")+COUNTIF($AP156,"&lt;=15")+COUNTIF($AR156,"&gt;=19")+COUNTIF($BG156,"&gt;=11")+COUNTIF($BI156,"&lt;=21")+COUNTIF($BK156,"&gt;=17")+COUNTIF($BR156,"&gt;=24")+COUNTIF($CA156,"&lt;=11")</f>
        <v>5</v>
      </c>
      <c r="L156" s="140">
        <f>65-(+CH156+CI156+CJ156+CK156+CL156+CM156)</f>
        <v>10</v>
      </c>
      <c r="M156" s="196">
        <v>13</v>
      </c>
      <c r="N156" s="196">
        <v>24</v>
      </c>
      <c r="O156" s="196">
        <v>14</v>
      </c>
      <c r="P156" s="196">
        <v>11</v>
      </c>
      <c r="Q156" s="197">
        <v>11</v>
      </c>
      <c r="R156" s="197">
        <v>14</v>
      </c>
      <c r="S156" s="196">
        <v>12</v>
      </c>
      <c r="T156" s="196">
        <v>12</v>
      </c>
      <c r="U156" s="196">
        <v>12</v>
      </c>
      <c r="V156" s="196">
        <v>13</v>
      </c>
      <c r="W156" s="196">
        <v>13</v>
      </c>
      <c r="X156" s="196">
        <v>16</v>
      </c>
      <c r="Y156" s="196">
        <v>16</v>
      </c>
      <c r="Z156" s="208">
        <v>9</v>
      </c>
      <c r="AA156" s="208">
        <v>10</v>
      </c>
      <c r="AB156" s="196">
        <v>11</v>
      </c>
      <c r="AC156" s="196">
        <v>11</v>
      </c>
      <c r="AD156" s="196">
        <v>25</v>
      </c>
      <c r="AE156" s="196">
        <v>16</v>
      </c>
      <c r="AF156" s="196">
        <v>19</v>
      </c>
      <c r="AG156" s="196">
        <v>32</v>
      </c>
      <c r="AH156" s="197">
        <v>14</v>
      </c>
      <c r="AI156" s="197">
        <v>15</v>
      </c>
      <c r="AJ156" s="208">
        <v>16</v>
      </c>
      <c r="AK156" s="208">
        <v>17</v>
      </c>
      <c r="AL156" s="196">
        <v>11</v>
      </c>
      <c r="AM156" s="196">
        <v>11</v>
      </c>
      <c r="AN156" s="197">
        <v>19</v>
      </c>
      <c r="AO156" s="197">
        <v>23</v>
      </c>
      <c r="AP156" s="196">
        <v>15</v>
      </c>
      <c r="AQ156" s="196">
        <v>15</v>
      </c>
      <c r="AR156" s="196">
        <v>19</v>
      </c>
      <c r="AS156" s="196">
        <v>17</v>
      </c>
      <c r="AT156" s="197">
        <v>37</v>
      </c>
      <c r="AU156" s="197">
        <v>38</v>
      </c>
      <c r="AV156" s="196">
        <v>12</v>
      </c>
      <c r="AW156" s="196">
        <v>12</v>
      </c>
      <c r="AX156" s="196">
        <v>11</v>
      </c>
      <c r="AY156" s="196">
        <v>9</v>
      </c>
      <c r="AZ156" s="197">
        <v>15</v>
      </c>
      <c r="BA156" s="197">
        <v>16</v>
      </c>
      <c r="BB156" s="196">
        <v>8</v>
      </c>
      <c r="BC156" s="196">
        <v>10</v>
      </c>
      <c r="BD156" s="196">
        <v>10</v>
      </c>
      <c r="BE156" s="196">
        <v>8</v>
      </c>
      <c r="BF156" s="196">
        <v>10</v>
      </c>
      <c r="BG156" s="196">
        <v>10</v>
      </c>
      <c r="BH156" s="196">
        <v>12</v>
      </c>
      <c r="BI156" s="197">
        <v>22</v>
      </c>
      <c r="BJ156" s="197">
        <v>23</v>
      </c>
      <c r="BK156" s="196">
        <v>16</v>
      </c>
      <c r="BL156" s="196">
        <v>10</v>
      </c>
      <c r="BM156" s="196">
        <v>12</v>
      </c>
      <c r="BN156" s="196">
        <v>12</v>
      </c>
      <c r="BO156" s="196">
        <v>16</v>
      </c>
      <c r="BP156" s="196">
        <v>8</v>
      </c>
      <c r="BQ156" s="196">
        <v>12</v>
      </c>
      <c r="BR156" s="196">
        <v>24</v>
      </c>
      <c r="BS156" s="196">
        <v>20</v>
      </c>
      <c r="BT156" s="196">
        <v>13</v>
      </c>
      <c r="BU156" s="196">
        <v>12</v>
      </c>
      <c r="BV156" s="196">
        <v>11</v>
      </c>
      <c r="BW156" s="196">
        <v>14</v>
      </c>
      <c r="BX156" s="196">
        <v>10</v>
      </c>
      <c r="BY156" s="196">
        <v>11</v>
      </c>
      <c r="BZ156" s="196">
        <v>12</v>
      </c>
      <c r="CA156" s="196">
        <v>11</v>
      </c>
      <c r="CB156" s="149">
        <f>(2.71828^(-8.3291+4.4859*K156-2.1583*L156))/(1+(2.71828^(-8.3291+4.4859*K156-2.1583*L156)))</f>
        <v>5.6247852432996035E-4</v>
      </c>
      <c r="CC156" s="200"/>
      <c r="CD156" s="3" t="s">
        <v>1021</v>
      </c>
      <c r="CE156" s="3" t="s">
        <v>1023</v>
      </c>
      <c r="CF156" s="59"/>
      <c r="CG156" s="59"/>
      <c r="CH156" s="59">
        <f>COUNTIF($M156,"=13")+COUNTIF($N156,"=24")+COUNTIF($O156,"=14")+COUNTIF($P156,"=11")+COUNTIF($Q156,"=11")+COUNTIF($R156,"=14")+COUNTIF($S156,"=12")+COUNTIF($T156,"=12")+COUNTIF($U156,"=12")+COUNTIF($V156,"=13")+COUNTIF($W156,"=13")+COUNTIF($X156,"=16")</f>
        <v>12</v>
      </c>
      <c r="CI156" s="59">
        <f>COUNTIF($Y156,"=18")+COUNTIF($Z156,"=9")+COUNTIF($AA156,"=10")+COUNTIF($AB156,"=11")+COUNTIF($AC156,"=11")+COUNTIF($AD156,"=25")+COUNTIF($AE156,"=15")+COUNTIF($AF156,"=19")+COUNTIF($AG156,"=31")+COUNTIF($AH156,"=15")+COUNTIF($AI156,"=15")+COUNTIF($AJ156,"=17")+COUNTIF($AK156,"=17")</f>
        <v>8</v>
      </c>
      <c r="CJ156" s="59">
        <f>COUNTIF($AL156,"=11")+COUNTIF($AM156,"=11")+COUNTIF($AN156,"=19")+COUNTIF($AO156,"=23")+COUNTIF($AP156,"=15")+COUNTIF($AQ156,"=15")+COUNTIF($AR156,"=19")+COUNTIF($AS156,"=17")+COUNTIF($AV156,"=12")+COUNTIF($AW156,"=12")</f>
        <v>10</v>
      </c>
      <c r="CK156" s="59">
        <f>COUNTIF($AX156,"=11")+COUNTIF($AY156,"=9")+COUNTIF($AZ156,"=15")+COUNTIF($BA156,"=16")+COUNTIF($BB156,"=8")+COUNTIF($BC156,"=10")+COUNTIF($BD156,"=10")+COUNTIF($BE156,"=8")+COUNTIF($BF156,"=10")+COUNTIF($BG156,"=11")</f>
        <v>9</v>
      </c>
      <c r="CL156" s="59">
        <f>COUNTIF($BH156,"=12")+COUNTIF($BI156,"=21")+COUNTIF($BJ156,"=23")+COUNTIF($BK156,"=16")+COUNTIF($BL156,"=10")+COUNTIF($BM156,"=12")+COUNTIF($BN156,"=12")+COUNTIF($BO156,"=15")+COUNTIF($BP156,"=8")+COUNTIF($BQ156,"=12")+COUNTIF($BR156,"=24")+COUNTIF($BS156,"=20")+COUNTIF($BT156,"=13")</f>
        <v>11</v>
      </c>
      <c r="CM156" s="59">
        <f>COUNTIF($BU156,"=12")+COUNTIF($BV156,"=11")+COUNTIF($BW156,"=13")+COUNTIF($BX156,"=11")+COUNTIF($BY156,"=11")+COUNTIF($BZ156,"=12")+COUNTIF($CA156,"=11")</f>
        <v>5</v>
      </c>
      <c r="CN156" s="192">
        <v>33</v>
      </c>
      <c r="CO156" s="192">
        <v>15</v>
      </c>
      <c r="CP156" s="192">
        <v>9</v>
      </c>
      <c r="CQ156" s="192">
        <v>16</v>
      </c>
      <c r="CR156" s="192">
        <v>12</v>
      </c>
      <c r="CS156" s="192">
        <v>25</v>
      </c>
      <c r="CT156" s="192">
        <v>26</v>
      </c>
      <c r="CU156" s="192">
        <v>19</v>
      </c>
      <c r="CV156" s="192">
        <v>12</v>
      </c>
      <c r="CW156" s="192">
        <v>11</v>
      </c>
      <c r="CX156" s="192">
        <v>12</v>
      </c>
      <c r="CY156" s="192">
        <v>12</v>
      </c>
      <c r="CZ156" s="192">
        <v>10</v>
      </c>
      <c r="DA156" s="192">
        <v>9</v>
      </c>
      <c r="DB156" s="192">
        <v>13</v>
      </c>
      <c r="DC156" s="192">
        <v>12</v>
      </c>
      <c r="DD156" s="192">
        <v>10</v>
      </c>
      <c r="DE156" s="192">
        <v>11</v>
      </c>
      <c r="DF156" s="192">
        <v>11</v>
      </c>
      <c r="DG156" s="192">
        <v>30</v>
      </c>
      <c r="DH156" s="192">
        <v>12</v>
      </c>
      <c r="DI156" s="192">
        <v>13</v>
      </c>
      <c r="DJ156" s="192">
        <v>24</v>
      </c>
      <c r="DK156" s="192">
        <v>13</v>
      </c>
      <c r="DL156" s="192">
        <v>10</v>
      </c>
      <c r="DM156" s="192">
        <v>11</v>
      </c>
      <c r="DN156" s="192">
        <v>20</v>
      </c>
      <c r="DO156" s="192">
        <v>15</v>
      </c>
      <c r="DP156" s="192">
        <v>19</v>
      </c>
      <c r="DQ156" s="192">
        <v>14</v>
      </c>
      <c r="DR156" s="192">
        <v>24</v>
      </c>
      <c r="DS156" s="192">
        <v>16</v>
      </c>
      <c r="DT156" s="192">
        <v>12</v>
      </c>
      <c r="DU156" s="192">
        <v>15</v>
      </c>
      <c r="DV156" s="192">
        <v>25</v>
      </c>
      <c r="DW156" s="192">
        <v>12</v>
      </c>
      <c r="DX156" s="192">
        <v>23</v>
      </c>
      <c r="DY156" s="192">
        <v>18</v>
      </c>
      <c r="DZ156" s="192">
        <v>11</v>
      </c>
      <c r="EA156" s="192">
        <v>14</v>
      </c>
      <c r="EB156" s="192">
        <v>18</v>
      </c>
      <c r="EC156" s="192">
        <v>9</v>
      </c>
      <c r="ED156" s="192">
        <v>12</v>
      </c>
      <c r="EE156" s="192">
        <v>11</v>
      </c>
    </row>
    <row r="157" spans="1:135" ht="15" customHeight="1" x14ac:dyDescent="0.25">
      <c r="A157" s="174">
        <v>869762</v>
      </c>
      <c r="B157" s="190" t="s">
        <v>324</v>
      </c>
      <c r="C157" s="191" t="s">
        <v>2</v>
      </c>
      <c r="D157" s="138" t="s">
        <v>78</v>
      </c>
      <c r="E157" s="27" t="s">
        <v>8</v>
      </c>
      <c r="F157" s="27" t="s">
        <v>336</v>
      </c>
      <c r="G157" s="87">
        <v>43961</v>
      </c>
      <c r="H157" s="88" t="s">
        <v>2</v>
      </c>
      <c r="I157" s="27" t="s">
        <v>1001</v>
      </c>
      <c r="J157" s="63" t="s">
        <v>998</v>
      </c>
      <c r="K157" s="143">
        <f>+COUNTIF($Y157,"&gt;=18")+COUNTIF($AG157,"&gt;=31")+COUNTIF($AP157,"&lt;=15")+COUNTIF($AR157,"&gt;=19")+COUNTIF($BG157,"&gt;=11")+COUNTIF($BI157,"&lt;=21")+COUNTIF($BK157,"&gt;=17")+COUNTIF($BR157,"&gt;=24")+COUNTIF($CA157,"&lt;=11")</f>
        <v>5</v>
      </c>
      <c r="L157" s="140">
        <f>65-(+CH157+CI157+CJ157+CK157+CL157+CM157)</f>
        <v>10</v>
      </c>
      <c r="M157" s="207">
        <v>13</v>
      </c>
      <c r="N157" s="196">
        <v>24</v>
      </c>
      <c r="O157" s="207">
        <v>14</v>
      </c>
      <c r="P157" s="207">
        <v>11</v>
      </c>
      <c r="Q157" s="208">
        <v>11</v>
      </c>
      <c r="R157" s="208">
        <v>15</v>
      </c>
      <c r="S157" s="207">
        <v>12</v>
      </c>
      <c r="T157" s="207">
        <v>12</v>
      </c>
      <c r="U157" s="196">
        <v>12</v>
      </c>
      <c r="V157" s="196">
        <v>13</v>
      </c>
      <c r="W157" s="207">
        <v>13</v>
      </c>
      <c r="X157" s="207">
        <v>16</v>
      </c>
      <c r="Y157" s="207">
        <v>18</v>
      </c>
      <c r="Z157" s="208">
        <v>9</v>
      </c>
      <c r="AA157" s="208">
        <v>9</v>
      </c>
      <c r="AB157" s="207">
        <v>12</v>
      </c>
      <c r="AC157" s="207">
        <v>11</v>
      </c>
      <c r="AD157" s="196">
        <v>25</v>
      </c>
      <c r="AE157" s="207">
        <v>15</v>
      </c>
      <c r="AF157" s="207">
        <v>19</v>
      </c>
      <c r="AG157" s="207">
        <v>29</v>
      </c>
      <c r="AH157" s="208">
        <v>15</v>
      </c>
      <c r="AI157" s="208">
        <v>15</v>
      </c>
      <c r="AJ157" s="208">
        <v>17</v>
      </c>
      <c r="AK157" s="208">
        <v>17</v>
      </c>
      <c r="AL157" s="196">
        <v>11</v>
      </c>
      <c r="AM157" s="207">
        <v>11</v>
      </c>
      <c r="AN157" s="208">
        <v>19</v>
      </c>
      <c r="AO157" s="208">
        <v>22</v>
      </c>
      <c r="AP157" s="196">
        <v>15</v>
      </c>
      <c r="AQ157" s="196">
        <v>15</v>
      </c>
      <c r="AR157" s="196">
        <v>19</v>
      </c>
      <c r="AS157" s="196">
        <v>17</v>
      </c>
      <c r="AT157" s="208">
        <v>37</v>
      </c>
      <c r="AU157" s="208">
        <v>38</v>
      </c>
      <c r="AV157" s="207">
        <v>11</v>
      </c>
      <c r="AW157" s="207">
        <v>12</v>
      </c>
      <c r="AX157" s="207">
        <v>11</v>
      </c>
      <c r="AY157" s="207">
        <v>9</v>
      </c>
      <c r="AZ157" s="208">
        <v>16</v>
      </c>
      <c r="BA157" s="208">
        <v>16</v>
      </c>
      <c r="BB157" s="207">
        <v>8</v>
      </c>
      <c r="BC157" s="207">
        <v>10</v>
      </c>
      <c r="BD157" s="207">
        <v>10</v>
      </c>
      <c r="BE157" s="207">
        <v>8</v>
      </c>
      <c r="BF157" s="207">
        <v>11</v>
      </c>
      <c r="BG157" s="207">
        <v>10</v>
      </c>
      <c r="BH157" s="207">
        <v>12</v>
      </c>
      <c r="BI157" s="208">
        <v>21</v>
      </c>
      <c r="BJ157" s="208">
        <v>23</v>
      </c>
      <c r="BK157" s="207">
        <v>16</v>
      </c>
      <c r="BL157" s="207">
        <v>10</v>
      </c>
      <c r="BM157" s="207">
        <v>12</v>
      </c>
      <c r="BN157" s="207">
        <v>12</v>
      </c>
      <c r="BO157" s="196">
        <v>15</v>
      </c>
      <c r="BP157" s="207">
        <v>8</v>
      </c>
      <c r="BQ157" s="196">
        <v>12</v>
      </c>
      <c r="BR157" s="207">
        <v>24</v>
      </c>
      <c r="BS157" s="207">
        <v>20</v>
      </c>
      <c r="BT157" s="207">
        <v>13</v>
      </c>
      <c r="BU157" s="207">
        <v>12</v>
      </c>
      <c r="BV157" s="207">
        <v>11</v>
      </c>
      <c r="BW157" s="207">
        <v>13</v>
      </c>
      <c r="BX157" s="207">
        <v>11</v>
      </c>
      <c r="BY157" s="207">
        <v>11</v>
      </c>
      <c r="BZ157" s="207">
        <v>12</v>
      </c>
      <c r="CA157" s="207">
        <v>12</v>
      </c>
      <c r="CB157" s="149">
        <f>(2.71828^(-8.3291+4.4859*K157-2.1583*L157))/(1+(2.71828^(-8.3291+4.4859*K157-2.1583*L157)))</f>
        <v>5.6247852432996035E-4</v>
      </c>
      <c r="CC157" s="200"/>
      <c r="CD157" s="38" t="s">
        <v>2</v>
      </c>
      <c r="CE157" s="27" t="s">
        <v>1019</v>
      </c>
      <c r="CF157" s="59"/>
      <c r="CG157" s="59"/>
      <c r="CH157" s="59">
        <f>COUNTIF($M157,"=13")+COUNTIF($N157,"=24")+COUNTIF($O157,"=14")+COUNTIF($P157,"=11")+COUNTIF($Q157,"=11")+COUNTIF($R157,"=14")+COUNTIF($S157,"=12")+COUNTIF($T157,"=12")+COUNTIF($U157,"=12")+COUNTIF($V157,"=13")+COUNTIF($W157,"=13")+COUNTIF($X157,"=16")</f>
        <v>11</v>
      </c>
      <c r="CI157" s="59">
        <f>COUNTIF($Y157,"=18")+COUNTIF($Z157,"=9")+COUNTIF($AA157,"=10")+COUNTIF($AB157,"=11")+COUNTIF($AC157,"=11")+COUNTIF($AD157,"=25")+COUNTIF($AE157,"=15")+COUNTIF($AF157,"=19")+COUNTIF($AG157,"=31")+COUNTIF($AH157,"=15")+COUNTIF($AI157,"=15")+COUNTIF($AJ157,"=17")+COUNTIF($AK157,"=17")</f>
        <v>10</v>
      </c>
      <c r="CJ157" s="59">
        <f>COUNTIF($AL157,"=11")+COUNTIF($AM157,"=11")+COUNTIF($AN157,"=19")+COUNTIF($AO157,"=23")+COUNTIF($AP157,"=15")+COUNTIF($AQ157,"=15")+COUNTIF($AR157,"=19")+COUNTIF($AS157,"=17")+COUNTIF($AV157,"=12")+COUNTIF($AW157,"=12")</f>
        <v>8</v>
      </c>
      <c r="CK157" s="59">
        <f>COUNTIF($AX157,"=11")+COUNTIF($AY157,"=9")+COUNTIF($AZ157,"=15")+COUNTIF($BA157,"=16")+COUNTIF($BB157,"=8")+COUNTIF($BC157,"=10")+COUNTIF($BD157,"=10")+COUNTIF($BE157,"=8")+COUNTIF($BF157,"=10")+COUNTIF($BG157,"=11")</f>
        <v>7</v>
      </c>
      <c r="CL157" s="59">
        <f>COUNTIF($BH157,"=12")+COUNTIF($BI157,"=21")+COUNTIF($BJ157,"=23")+COUNTIF($BK157,"=16")+COUNTIF($BL157,"=10")+COUNTIF($BM157,"=12")+COUNTIF($BN157,"=12")+COUNTIF($BO157,"=15")+COUNTIF($BP157,"=8")+COUNTIF($BQ157,"=12")+COUNTIF($BR157,"=24")+COUNTIF($BS157,"=20")+COUNTIF($BT157,"=13")</f>
        <v>13</v>
      </c>
      <c r="CM157" s="59">
        <f>COUNTIF($BU157,"=12")+COUNTIF($BV157,"=11")+COUNTIF($BW157,"=13")+COUNTIF($BX157,"=11")+COUNTIF($BY157,"=11")+COUNTIF($BZ157,"=12")+COUNTIF($CA157,"=11")</f>
        <v>6</v>
      </c>
      <c r="CN157" s="192" t="s">
        <v>2</v>
      </c>
      <c r="CO157" s="192" t="s">
        <v>2</v>
      </c>
      <c r="CP157" s="192" t="s">
        <v>2</v>
      </c>
      <c r="CQ157" s="192" t="s">
        <v>2</v>
      </c>
      <c r="CR157" s="192" t="s">
        <v>2</v>
      </c>
      <c r="CS157" s="192" t="s">
        <v>2</v>
      </c>
      <c r="CT157" s="192" t="s">
        <v>2</v>
      </c>
      <c r="CU157" s="192" t="s">
        <v>2</v>
      </c>
      <c r="CV157" s="192" t="s">
        <v>2</v>
      </c>
      <c r="CW157" s="192" t="s">
        <v>2</v>
      </c>
      <c r="CX157" s="192" t="s">
        <v>2</v>
      </c>
      <c r="CY157" s="192" t="s">
        <v>2</v>
      </c>
      <c r="CZ157" s="192" t="s">
        <v>2</v>
      </c>
      <c r="DA157" s="192" t="s">
        <v>2</v>
      </c>
      <c r="DB157" s="192" t="s">
        <v>2</v>
      </c>
      <c r="DC157" s="192" t="s">
        <v>2</v>
      </c>
      <c r="DD157" s="192" t="s">
        <v>2</v>
      </c>
      <c r="DE157" s="192" t="s">
        <v>2</v>
      </c>
      <c r="DF157" s="192" t="s">
        <v>2</v>
      </c>
      <c r="DG157" s="192" t="s">
        <v>2</v>
      </c>
      <c r="DH157" s="192" t="s">
        <v>2</v>
      </c>
      <c r="DI157" s="192" t="s">
        <v>2</v>
      </c>
      <c r="DJ157" s="192" t="s">
        <v>2</v>
      </c>
      <c r="DK157" s="192" t="s">
        <v>2</v>
      </c>
      <c r="DL157" s="192" t="s">
        <v>2</v>
      </c>
      <c r="DM157" s="192" t="s">
        <v>2</v>
      </c>
      <c r="DN157" s="192" t="s">
        <v>2</v>
      </c>
      <c r="DO157" s="192" t="s">
        <v>2</v>
      </c>
      <c r="DP157" s="192" t="s">
        <v>2</v>
      </c>
      <c r="DQ157" s="192" t="s">
        <v>2</v>
      </c>
      <c r="DR157" s="192" t="s">
        <v>2</v>
      </c>
      <c r="DS157" s="192" t="s">
        <v>2</v>
      </c>
      <c r="DT157" s="192" t="s">
        <v>2</v>
      </c>
      <c r="DU157" s="192" t="s">
        <v>2</v>
      </c>
      <c r="DV157" s="192" t="s">
        <v>2</v>
      </c>
      <c r="DW157" s="192" t="s">
        <v>2</v>
      </c>
      <c r="DX157" s="192" t="s">
        <v>2</v>
      </c>
      <c r="DY157" s="192" t="s">
        <v>2</v>
      </c>
      <c r="DZ157" s="192" t="s">
        <v>2</v>
      </c>
      <c r="EA157" s="192" t="s">
        <v>2</v>
      </c>
      <c r="EB157" s="192" t="s">
        <v>2</v>
      </c>
      <c r="EC157" s="192" t="s">
        <v>2</v>
      </c>
      <c r="ED157" s="192" t="s">
        <v>2</v>
      </c>
      <c r="EE157" s="192" t="s">
        <v>2</v>
      </c>
    </row>
    <row r="158" spans="1:135" ht="15" customHeight="1" x14ac:dyDescent="0.25">
      <c r="A158" s="177">
        <v>17129</v>
      </c>
      <c r="B158" s="20" t="s">
        <v>50</v>
      </c>
      <c r="C158" s="86" t="s">
        <v>2</v>
      </c>
      <c r="D158" s="138" t="s">
        <v>78</v>
      </c>
      <c r="E158" s="20" t="s">
        <v>314</v>
      </c>
      <c r="F158" s="19" t="s">
        <v>359</v>
      </c>
      <c r="G158" s="16">
        <v>41616</v>
      </c>
      <c r="H158" s="88" t="s">
        <v>2</v>
      </c>
      <c r="I158" s="88" t="s">
        <v>779</v>
      </c>
      <c r="J158" s="87">
        <v>41277.888888888891</v>
      </c>
      <c r="K158" s="143">
        <f>+COUNTIF($Y158,"&gt;=18")+COUNTIF($AG158,"&gt;=31")+COUNTIF($AP158,"&lt;=15")+COUNTIF($AR158,"&gt;=19")+COUNTIF($BG158,"&gt;=11")+COUNTIF($BI158,"&lt;=21")+COUNTIF($BK158,"&gt;=17")+COUNTIF($BR158,"&gt;=24")+COUNTIF($CA158,"&lt;=11")</f>
        <v>5</v>
      </c>
      <c r="L158" s="140">
        <f>65-(+CH158+CI158+CJ158+CK158+CL158+CM158)</f>
        <v>10</v>
      </c>
      <c r="M158" s="117">
        <v>13</v>
      </c>
      <c r="N158" s="117">
        <v>24</v>
      </c>
      <c r="O158" s="117">
        <v>14</v>
      </c>
      <c r="P158" s="117">
        <v>11</v>
      </c>
      <c r="Q158" s="117">
        <v>11</v>
      </c>
      <c r="R158" s="117">
        <v>14</v>
      </c>
      <c r="S158" s="117">
        <v>12</v>
      </c>
      <c r="T158" s="117">
        <v>12</v>
      </c>
      <c r="U158" s="117">
        <v>12</v>
      </c>
      <c r="V158" s="117">
        <v>13</v>
      </c>
      <c r="W158" s="117">
        <v>12</v>
      </c>
      <c r="X158" s="117">
        <v>16</v>
      </c>
      <c r="Y158" s="117">
        <v>18</v>
      </c>
      <c r="Z158" s="117">
        <v>9</v>
      </c>
      <c r="AA158" s="117">
        <v>9</v>
      </c>
      <c r="AB158" s="117">
        <v>11</v>
      </c>
      <c r="AC158" s="117">
        <v>11</v>
      </c>
      <c r="AD158" s="117">
        <v>25</v>
      </c>
      <c r="AE158" s="117">
        <v>15</v>
      </c>
      <c r="AF158" s="117">
        <v>19</v>
      </c>
      <c r="AG158" s="117">
        <v>31</v>
      </c>
      <c r="AH158" s="117">
        <v>15</v>
      </c>
      <c r="AI158" s="117">
        <v>15</v>
      </c>
      <c r="AJ158" s="117">
        <v>15</v>
      </c>
      <c r="AK158" s="117">
        <v>17</v>
      </c>
      <c r="AL158" s="117">
        <v>11</v>
      </c>
      <c r="AM158" s="117">
        <v>11</v>
      </c>
      <c r="AN158" s="117">
        <v>19</v>
      </c>
      <c r="AO158" s="117">
        <v>24</v>
      </c>
      <c r="AP158" s="117">
        <v>15</v>
      </c>
      <c r="AQ158" s="117">
        <v>15</v>
      </c>
      <c r="AR158" s="117">
        <v>19</v>
      </c>
      <c r="AS158" s="117">
        <v>18</v>
      </c>
      <c r="AT158" s="117">
        <v>38</v>
      </c>
      <c r="AU158" s="117">
        <v>38</v>
      </c>
      <c r="AV158" s="117">
        <v>12</v>
      </c>
      <c r="AW158" s="117">
        <v>12</v>
      </c>
      <c r="AX158" s="117">
        <v>11</v>
      </c>
      <c r="AY158" s="117">
        <v>9</v>
      </c>
      <c r="AZ158" s="117">
        <v>15</v>
      </c>
      <c r="BA158" s="117">
        <v>16</v>
      </c>
      <c r="BB158" s="117">
        <v>8</v>
      </c>
      <c r="BC158" s="117">
        <v>10</v>
      </c>
      <c r="BD158" s="117">
        <v>10</v>
      </c>
      <c r="BE158" s="117">
        <v>8</v>
      </c>
      <c r="BF158" s="117">
        <v>11</v>
      </c>
      <c r="BG158" s="117">
        <v>11</v>
      </c>
      <c r="BH158" s="117">
        <v>12</v>
      </c>
      <c r="BI158" s="117">
        <v>23</v>
      </c>
      <c r="BJ158" s="117">
        <v>23</v>
      </c>
      <c r="BK158" s="117">
        <v>16</v>
      </c>
      <c r="BL158" s="117">
        <v>10</v>
      </c>
      <c r="BM158" s="117">
        <v>12</v>
      </c>
      <c r="BN158" s="117">
        <v>12</v>
      </c>
      <c r="BO158" s="117">
        <v>16</v>
      </c>
      <c r="BP158" s="117">
        <v>8</v>
      </c>
      <c r="BQ158" s="117">
        <v>12</v>
      </c>
      <c r="BR158" s="117">
        <v>22</v>
      </c>
      <c r="BS158" s="117">
        <v>20</v>
      </c>
      <c r="BT158" s="117">
        <v>13</v>
      </c>
      <c r="BU158" s="117">
        <v>12</v>
      </c>
      <c r="BV158" s="117">
        <v>11</v>
      </c>
      <c r="BW158" s="117">
        <v>13</v>
      </c>
      <c r="BX158" s="117">
        <v>11</v>
      </c>
      <c r="BY158" s="117">
        <v>11</v>
      </c>
      <c r="BZ158" s="117">
        <v>12</v>
      </c>
      <c r="CA158" s="117">
        <v>12</v>
      </c>
      <c r="CB158" s="149">
        <f>(2.71828^(-8.3291+4.4859*K158-2.1583*L158))/(1+(2.71828^(-8.3291+4.4859*K158-2.1583*L158)))</f>
        <v>5.6247852432996035E-4</v>
      </c>
      <c r="CC158" s="107" t="s">
        <v>781</v>
      </c>
      <c r="CD158" s="82" t="s">
        <v>53</v>
      </c>
      <c r="CE158" s="20" t="s">
        <v>563</v>
      </c>
      <c r="CF158" s="82" t="s">
        <v>50</v>
      </c>
      <c r="CG158" s="11"/>
      <c r="CH158" s="59">
        <f>COUNTIF($M158,"=13")+COUNTIF($N158,"=24")+COUNTIF($O158,"=14")+COUNTIF($P158,"=11")+COUNTIF($Q158,"=11")+COUNTIF($R158,"=14")+COUNTIF($S158,"=12")+COUNTIF($T158,"=12")+COUNTIF($U158,"=12")+COUNTIF($V158,"=13")+COUNTIF($W158,"=13")+COUNTIF($X158,"=16")</f>
        <v>11</v>
      </c>
      <c r="CI158" s="59">
        <f>COUNTIF($Y158,"=18")+COUNTIF($Z158,"=9")+COUNTIF($AA158,"=10")+COUNTIF($AB158,"=11")+COUNTIF($AC158,"=11")+COUNTIF($AD158,"=25")+COUNTIF($AE158,"=15")+COUNTIF($AF158,"=19")+COUNTIF($AG158,"=31")+COUNTIF($AH158,"=15")+COUNTIF($AI158,"=15")+COUNTIF($AJ158,"=17")+COUNTIF($AK158,"=17")</f>
        <v>11</v>
      </c>
      <c r="CJ158" s="59">
        <f>COUNTIF($AL158,"=11")+COUNTIF($AM158,"=11")+COUNTIF($AN158,"=19")+COUNTIF($AO158,"=23")+COUNTIF($AP158,"=15")+COUNTIF($AQ158,"=15")+COUNTIF($AR158,"=19")+COUNTIF($AS158,"=17")+COUNTIF($AV158,"=12")+COUNTIF($AW158,"=12")</f>
        <v>8</v>
      </c>
      <c r="CK158" s="59">
        <f>COUNTIF($AX158,"=11")+COUNTIF($AY158,"=9")+COUNTIF($AZ158,"=15")+COUNTIF($BA158,"=16")+COUNTIF($BB158,"=8")+COUNTIF($BC158,"=10")+COUNTIF($BD158,"=10")+COUNTIF($BE158,"=8")+COUNTIF($BF158,"=10")+COUNTIF($BG158,"=11")</f>
        <v>9</v>
      </c>
      <c r="CL158" s="59">
        <f>COUNTIF($BH158,"=12")+COUNTIF($BI158,"=21")+COUNTIF($BJ158,"=23")+COUNTIF($BK158,"=16")+COUNTIF($BL158,"=10")+COUNTIF($BM158,"=12")+COUNTIF($BN158,"=12")+COUNTIF($BO158,"=15")+COUNTIF($BP158,"=8")+COUNTIF($BQ158,"=12")+COUNTIF($BR158,"=24")+COUNTIF($BS158,"=20")+COUNTIF($BT158,"=13")</f>
        <v>10</v>
      </c>
      <c r="CM158" s="59">
        <f>COUNTIF($BU158,"=12")+COUNTIF($BV158,"=11")+COUNTIF($BW158,"=13")+COUNTIF($BX158,"=11")+COUNTIF($BY158,"=11")+COUNTIF($BZ158,"=12")+COUNTIF($CA158,"=11")</f>
        <v>6</v>
      </c>
      <c r="CN158" s="88"/>
      <c r="CO158" s="88"/>
      <c r="CP158" s="88"/>
      <c r="CQ158" s="88"/>
      <c r="CR158" s="86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6"/>
      <c r="EB158" s="86"/>
      <c r="EC158" s="86"/>
      <c r="ED158" s="86"/>
      <c r="EE158" s="86"/>
    </row>
    <row r="159" spans="1:135" ht="15" customHeight="1" x14ac:dyDescent="0.25">
      <c r="A159" s="164">
        <v>19720</v>
      </c>
      <c r="B159" s="17" t="s">
        <v>219</v>
      </c>
      <c r="C159" s="86" t="s">
        <v>2</v>
      </c>
      <c r="D159" s="138" t="s">
        <v>78</v>
      </c>
      <c r="E159" s="17" t="s">
        <v>314</v>
      </c>
      <c r="F159" s="17" t="s">
        <v>219</v>
      </c>
      <c r="G159" s="7">
        <v>41634</v>
      </c>
      <c r="H159" s="88" t="s">
        <v>2</v>
      </c>
      <c r="I159" s="88" t="s">
        <v>779</v>
      </c>
      <c r="J159" s="87">
        <v>41277.888888888891</v>
      </c>
      <c r="K159" s="143">
        <f>+COUNTIF($Y159,"&gt;=18")+COUNTIF($AG159,"&gt;=31")+COUNTIF($AP159,"&lt;=15")+COUNTIF($AR159,"&gt;=19")+COUNTIF($BG159,"&gt;=11")+COUNTIF($BI159,"&lt;=21")+COUNTIF($BK159,"&gt;=17")+COUNTIF($BR159,"&gt;=24")+COUNTIF($CA159,"&lt;=11")</f>
        <v>5</v>
      </c>
      <c r="L159" s="140">
        <f>65-(+CH159+CI159+CJ159+CK159+CL159+CM159)</f>
        <v>10</v>
      </c>
      <c r="M159" s="68">
        <v>14</v>
      </c>
      <c r="N159" s="100">
        <v>24</v>
      </c>
      <c r="O159" s="68">
        <v>14</v>
      </c>
      <c r="P159" s="68">
        <v>11</v>
      </c>
      <c r="Q159" s="68">
        <v>10</v>
      </c>
      <c r="R159" s="68">
        <v>14</v>
      </c>
      <c r="S159" s="68">
        <v>12</v>
      </c>
      <c r="T159" s="68">
        <v>12</v>
      </c>
      <c r="U159" s="68">
        <v>12</v>
      </c>
      <c r="V159" s="68">
        <v>13</v>
      </c>
      <c r="W159" s="68">
        <v>13</v>
      </c>
      <c r="X159" s="68">
        <v>16</v>
      </c>
      <c r="Y159" s="68">
        <v>18</v>
      </c>
      <c r="Z159" s="100">
        <v>9</v>
      </c>
      <c r="AA159" s="100">
        <v>10</v>
      </c>
      <c r="AB159" s="68">
        <v>11</v>
      </c>
      <c r="AC159" s="68">
        <v>11</v>
      </c>
      <c r="AD159" s="68">
        <v>25</v>
      </c>
      <c r="AE159" s="68">
        <v>15</v>
      </c>
      <c r="AF159" s="68">
        <v>19</v>
      </c>
      <c r="AG159" s="68">
        <v>29</v>
      </c>
      <c r="AH159" s="68">
        <v>15</v>
      </c>
      <c r="AI159" s="68">
        <v>15</v>
      </c>
      <c r="AJ159" s="100">
        <v>16</v>
      </c>
      <c r="AK159" s="100">
        <v>17</v>
      </c>
      <c r="AL159" s="68">
        <v>11</v>
      </c>
      <c r="AM159" s="68">
        <v>11</v>
      </c>
      <c r="AN159" s="68">
        <v>19</v>
      </c>
      <c r="AO159" s="68">
        <v>23</v>
      </c>
      <c r="AP159" s="68">
        <v>17</v>
      </c>
      <c r="AQ159" s="68">
        <v>15</v>
      </c>
      <c r="AR159" s="68">
        <v>19</v>
      </c>
      <c r="AS159" s="68">
        <v>17</v>
      </c>
      <c r="AT159" s="100">
        <v>35</v>
      </c>
      <c r="AU159" s="100">
        <v>36</v>
      </c>
      <c r="AV159" s="68">
        <v>12</v>
      </c>
      <c r="AW159" s="68">
        <v>12</v>
      </c>
      <c r="AX159" s="68">
        <v>11</v>
      </c>
      <c r="AY159" s="68">
        <v>9</v>
      </c>
      <c r="AZ159" s="68">
        <v>15</v>
      </c>
      <c r="BA159" s="68">
        <v>17</v>
      </c>
      <c r="BB159" s="68">
        <v>8</v>
      </c>
      <c r="BC159" s="68">
        <v>10</v>
      </c>
      <c r="BD159" s="68">
        <v>10</v>
      </c>
      <c r="BE159" s="68">
        <v>8</v>
      </c>
      <c r="BF159" s="68">
        <v>10</v>
      </c>
      <c r="BG159" s="68">
        <v>10</v>
      </c>
      <c r="BH159" s="68">
        <v>12</v>
      </c>
      <c r="BI159" s="68">
        <v>23</v>
      </c>
      <c r="BJ159" s="68">
        <v>23</v>
      </c>
      <c r="BK159" s="68">
        <v>17</v>
      </c>
      <c r="BL159" s="68">
        <v>10</v>
      </c>
      <c r="BM159" s="68">
        <v>12</v>
      </c>
      <c r="BN159" s="68">
        <v>12</v>
      </c>
      <c r="BO159" s="68">
        <v>15</v>
      </c>
      <c r="BP159" s="68">
        <v>8</v>
      </c>
      <c r="BQ159" s="68">
        <v>13</v>
      </c>
      <c r="BR159" s="68">
        <v>24</v>
      </c>
      <c r="BS159" s="68">
        <v>20</v>
      </c>
      <c r="BT159" s="68">
        <v>13</v>
      </c>
      <c r="BU159" s="68">
        <v>12</v>
      </c>
      <c r="BV159" s="68">
        <v>11</v>
      </c>
      <c r="BW159" s="68">
        <v>13</v>
      </c>
      <c r="BX159" s="68">
        <v>11</v>
      </c>
      <c r="BY159" s="68">
        <v>11</v>
      </c>
      <c r="BZ159" s="68">
        <v>12</v>
      </c>
      <c r="CA159" s="68">
        <v>11</v>
      </c>
      <c r="CB159" s="149">
        <f>(2.71828^(-8.3291+4.4859*K159-2.1583*L159))/(1+(2.71828^(-8.3291+4.4859*K159-2.1583*L159)))</f>
        <v>5.6247852432996035E-4</v>
      </c>
      <c r="CC159" s="107" t="s">
        <v>781</v>
      </c>
      <c r="CD159" s="18" t="s">
        <v>492</v>
      </c>
      <c r="CE159" s="17" t="s">
        <v>760</v>
      </c>
      <c r="CF159" s="18" t="s">
        <v>219</v>
      </c>
      <c r="CG159" s="18"/>
      <c r="CH159" s="59">
        <f>COUNTIF($M159,"=13")+COUNTIF($N159,"=24")+COUNTIF($O159,"=14")+COUNTIF($P159,"=11")+COUNTIF($Q159,"=11")+COUNTIF($R159,"=14")+COUNTIF($S159,"=12")+COUNTIF($T159,"=12")+COUNTIF($U159,"=12")+COUNTIF($V159,"=13")+COUNTIF($W159,"=13")+COUNTIF($X159,"=16")</f>
        <v>10</v>
      </c>
      <c r="CI159" s="59">
        <f>COUNTIF($Y159,"=18")+COUNTIF($Z159,"=9")+COUNTIF($AA159,"=10")+COUNTIF($AB159,"=11")+COUNTIF($AC159,"=11")+COUNTIF($AD159,"=25")+COUNTIF($AE159,"=15")+COUNTIF($AF159,"=19")+COUNTIF($AG159,"=31")+COUNTIF($AH159,"=15")+COUNTIF($AI159,"=15")+COUNTIF($AJ159,"=17")+COUNTIF($AK159,"=17")</f>
        <v>11</v>
      </c>
      <c r="CJ159" s="59">
        <f>COUNTIF($AL159,"=11")+COUNTIF($AM159,"=11")+COUNTIF($AN159,"=19")+COUNTIF($AO159,"=23")+COUNTIF($AP159,"=15")+COUNTIF($AQ159,"=15")+COUNTIF($AR159,"=19")+COUNTIF($AS159,"=17")+COUNTIF($AV159,"=12")+COUNTIF($AW159,"=12")</f>
        <v>9</v>
      </c>
      <c r="CK159" s="59">
        <f>COUNTIF($AX159,"=11")+COUNTIF($AY159,"=9")+COUNTIF($AZ159,"=15")+COUNTIF($BA159,"=16")+COUNTIF($BB159,"=8")+COUNTIF($BC159,"=10")+COUNTIF($BD159,"=10")+COUNTIF($BE159,"=8")+COUNTIF($BF159,"=10")+COUNTIF($BG159,"=11")</f>
        <v>8</v>
      </c>
      <c r="CL159" s="59">
        <f>COUNTIF($BH159,"=12")+COUNTIF($BI159,"=21")+COUNTIF($BJ159,"=23")+COUNTIF($BK159,"=16")+COUNTIF($BL159,"=10")+COUNTIF($BM159,"=12")+COUNTIF($BN159,"=12")+COUNTIF($BO159,"=15")+COUNTIF($BP159,"=8")+COUNTIF($BQ159,"=12")+COUNTIF($BR159,"=24")+COUNTIF($BS159,"=20")+COUNTIF($BT159,"=13")</f>
        <v>10</v>
      </c>
      <c r="CM159" s="59">
        <f>COUNTIF($BU159,"=12")+COUNTIF($BV159,"=11")+COUNTIF($BW159,"=13")+COUNTIF($BX159,"=11")+COUNTIF($BY159,"=11")+COUNTIF($BZ159,"=12")+COUNTIF($CA159,"=11")</f>
        <v>7</v>
      </c>
      <c r="CN159" s="88"/>
      <c r="CO159" s="88"/>
      <c r="CP159" s="88"/>
      <c r="CQ159" s="88"/>
      <c r="CR159" s="86"/>
      <c r="CS159" s="88"/>
      <c r="CT159" s="88"/>
      <c r="CU159" s="88"/>
      <c r="CV159" s="88"/>
      <c r="CW159" s="88"/>
      <c r="CX159" s="88"/>
      <c r="CY159" s="88"/>
      <c r="CZ159" s="88"/>
      <c r="DA159" s="88"/>
      <c r="DB159" s="88"/>
      <c r="DC159" s="88"/>
      <c r="DD159" s="88"/>
      <c r="DE159" s="88"/>
      <c r="DF159" s="88"/>
      <c r="DG159" s="88"/>
      <c r="DH159" s="88"/>
      <c r="DI159" s="88"/>
      <c r="DJ159" s="88"/>
      <c r="DK159" s="88"/>
      <c r="DL159" s="88"/>
      <c r="DM159" s="88"/>
      <c r="DN159" s="88"/>
      <c r="DO159" s="88"/>
      <c r="DP159" s="88"/>
      <c r="DQ159" s="88"/>
      <c r="DR159" s="88"/>
      <c r="DS159" s="88"/>
      <c r="DT159" s="88"/>
      <c r="DU159" s="88"/>
      <c r="DV159" s="88"/>
      <c r="DW159" s="88"/>
      <c r="DX159" s="88"/>
      <c r="DY159" s="88"/>
      <c r="DZ159" s="88"/>
      <c r="EA159" s="86"/>
      <c r="EB159" s="86"/>
      <c r="EC159" s="86"/>
      <c r="ED159" s="86"/>
      <c r="EE159" s="86"/>
    </row>
    <row r="160" spans="1:135" ht="15" customHeight="1" x14ac:dyDescent="0.25">
      <c r="A160" s="173">
        <v>66144</v>
      </c>
      <c r="B160" s="38" t="s">
        <v>367</v>
      </c>
      <c r="C160" s="86" t="s">
        <v>2</v>
      </c>
      <c r="D160" s="138" t="s">
        <v>78</v>
      </c>
      <c r="E160" s="38" t="s">
        <v>8</v>
      </c>
      <c r="F160" s="3" t="s">
        <v>367</v>
      </c>
      <c r="G160" s="74">
        <v>41416.694444444445</v>
      </c>
      <c r="H160" s="88" t="s">
        <v>2</v>
      </c>
      <c r="I160" s="88" t="s">
        <v>779</v>
      </c>
      <c r="J160" s="87">
        <v>41277.888888888891</v>
      </c>
      <c r="K160" s="143">
        <f>+COUNTIF($Y160,"&gt;=18")+COUNTIF($AG160,"&gt;=31")+COUNTIF($AP160,"&lt;=15")+COUNTIF($AR160,"&gt;=19")+COUNTIF($BG160,"&gt;=11")+COUNTIF($BI160,"&lt;=21")+COUNTIF($BK160,"&gt;=17")+COUNTIF($BR160,"&gt;=24")+COUNTIF($CA160,"&lt;=11")</f>
        <v>5</v>
      </c>
      <c r="L160" s="140">
        <f>65-(+CH160+CI160+CJ160+CK160+CL160+CM160)</f>
        <v>10</v>
      </c>
      <c r="M160" s="100">
        <v>13</v>
      </c>
      <c r="N160" s="100">
        <v>24</v>
      </c>
      <c r="O160" s="100">
        <v>14</v>
      </c>
      <c r="P160" s="100">
        <v>11</v>
      </c>
      <c r="Q160" s="100">
        <v>11</v>
      </c>
      <c r="R160" s="100">
        <v>14</v>
      </c>
      <c r="S160" s="100">
        <v>12</v>
      </c>
      <c r="T160" s="100">
        <v>12</v>
      </c>
      <c r="U160" s="100">
        <v>12</v>
      </c>
      <c r="V160" s="100">
        <v>13</v>
      </c>
      <c r="W160" s="100">
        <v>13</v>
      </c>
      <c r="X160" s="100">
        <v>16</v>
      </c>
      <c r="Y160" s="100">
        <v>18</v>
      </c>
      <c r="Z160" s="100">
        <v>9</v>
      </c>
      <c r="AA160" s="100">
        <v>10</v>
      </c>
      <c r="AB160" s="100">
        <v>11</v>
      </c>
      <c r="AC160" s="100">
        <v>11</v>
      </c>
      <c r="AD160" s="100">
        <v>25</v>
      </c>
      <c r="AE160" s="100">
        <v>14</v>
      </c>
      <c r="AF160" s="100">
        <v>19</v>
      </c>
      <c r="AG160" s="100">
        <v>28</v>
      </c>
      <c r="AH160" s="100">
        <v>15</v>
      </c>
      <c r="AI160" s="100">
        <v>15</v>
      </c>
      <c r="AJ160" s="100">
        <v>16</v>
      </c>
      <c r="AK160" s="100">
        <v>17</v>
      </c>
      <c r="AL160" s="100">
        <v>10</v>
      </c>
      <c r="AM160" s="100">
        <v>11</v>
      </c>
      <c r="AN160" s="100">
        <v>19</v>
      </c>
      <c r="AO160" s="100">
        <v>22</v>
      </c>
      <c r="AP160" s="100">
        <v>15</v>
      </c>
      <c r="AQ160" s="100">
        <v>15</v>
      </c>
      <c r="AR160" s="100">
        <v>19</v>
      </c>
      <c r="AS160" s="100">
        <v>18</v>
      </c>
      <c r="AT160" s="100">
        <v>37</v>
      </c>
      <c r="AU160" s="100">
        <v>38</v>
      </c>
      <c r="AV160" s="100">
        <v>13</v>
      </c>
      <c r="AW160" s="100">
        <v>12</v>
      </c>
      <c r="AX160" s="100">
        <v>11</v>
      </c>
      <c r="AY160" s="100">
        <v>9</v>
      </c>
      <c r="AZ160" s="100">
        <v>15</v>
      </c>
      <c r="BA160" s="100">
        <v>16</v>
      </c>
      <c r="BB160" s="100">
        <v>8</v>
      </c>
      <c r="BC160" s="100">
        <v>10</v>
      </c>
      <c r="BD160" s="100">
        <v>10</v>
      </c>
      <c r="BE160" s="100">
        <v>8</v>
      </c>
      <c r="BF160" s="100">
        <v>10</v>
      </c>
      <c r="BG160" s="100">
        <v>10</v>
      </c>
      <c r="BH160" s="100">
        <v>12</v>
      </c>
      <c r="BI160" s="100">
        <v>21</v>
      </c>
      <c r="BJ160" s="100">
        <v>23</v>
      </c>
      <c r="BK160" s="100">
        <v>16</v>
      </c>
      <c r="BL160" s="100">
        <v>10</v>
      </c>
      <c r="BM160" s="100">
        <v>12</v>
      </c>
      <c r="BN160" s="100">
        <v>12</v>
      </c>
      <c r="BO160" s="100">
        <v>16</v>
      </c>
      <c r="BP160" s="100">
        <v>8</v>
      </c>
      <c r="BQ160" s="100">
        <v>12</v>
      </c>
      <c r="BR160" s="68">
        <v>23</v>
      </c>
      <c r="BS160" s="100">
        <v>20</v>
      </c>
      <c r="BT160" s="100">
        <v>13</v>
      </c>
      <c r="BU160" s="100">
        <v>12</v>
      </c>
      <c r="BV160" s="100">
        <v>11</v>
      </c>
      <c r="BW160" s="100">
        <v>13</v>
      </c>
      <c r="BX160" s="100">
        <v>11</v>
      </c>
      <c r="BY160" s="100">
        <v>11</v>
      </c>
      <c r="BZ160" s="100">
        <v>12</v>
      </c>
      <c r="CA160" s="100">
        <v>11</v>
      </c>
      <c r="CB160" s="149">
        <f>(2.71828^(-8.3291+4.4859*K160-2.1583*L160))/(1+(2.71828^(-8.3291+4.4859*K160-2.1583*L160)))</f>
        <v>5.6247852432996035E-4</v>
      </c>
      <c r="CC160" s="107" t="s">
        <v>781</v>
      </c>
      <c r="CD160" s="86" t="s">
        <v>53</v>
      </c>
      <c r="CE160" s="38" t="s">
        <v>2</v>
      </c>
      <c r="CF160" s="86" t="s">
        <v>50</v>
      </c>
      <c r="CG160" s="49"/>
      <c r="CH160" s="59">
        <f>COUNTIF($M160,"=13")+COUNTIF($N160,"=24")+COUNTIF($O160,"=14")+COUNTIF($P160,"=11")+COUNTIF($Q160,"=11")+COUNTIF($R160,"=14")+COUNTIF($S160,"=12")+COUNTIF($T160,"=12")+COUNTIF($U160,"=12")+COUNTIF($V160,"=13")+COUNTIF($W160,"=13")+COUNTIF($X160,"=16")</f>
        <v>12</v>
      </c>
      <c r="CI160" s="59">
        <f>COUNTIF($Y160,"=18")+COUNTIF($Z160,"=9")+COUNTIF($AA160,"=10")+COUNTIF($AB160,"=11")+COUNTIF($AC160,"=11")+COUNTIF($AD160,"=25")+COUNTIF($AE160,"=15")+COUNTIF($AF160,"=19")+COUNTIF($AG160,"=31")+COUNTIF($AH160,"=15")+COUNTIF($AI160,"=15")+COUNTIF($AJ160,"=17")+COUNTIF($AK160,"=17")</f>
        <v>10</v>
      </c>
      <c r="CJ160" s="59">
        <f>COUNTIF($AL160,"=11")+COUNTIF($AM160,"=11")+COUNTIF($AN160,"=19")+COUNTIF($AO160,"=23")+COUNTIF($AP160,"=15")+COUNTIF($AQ160,"=15")+COUNTIF($AR160,"=19")+COUNTIF($AS160,"=17")+COUNTIF($AV160,"=12")+COUNTIF($AW160,"=12")</f>
        <v>6</v>
      </c>
      <c r="CK160" s="59">
        <f>COUNTIF($AX160,"=11")+COUNTIF($AY160,"=9")+COUNTIF($AZ160,"=15")+COUNTIF($BA160,"=16")+COUNTIF($BB160,"=8")+COUNTIF($BC160,"=10")+COUNTIF($BD160,"=10")+COUNTIF($BE160,"=8")+COUNTIF($BF160,"=10")+COUNTIF($BG160,"=11")</f>
        <v>9</v>
      </c>
      <c r="CL160" s="59">
        <f>COUNTIF($BH160,"=12")+COUNTIF($BI160,"=21")+COUNTIF($BJ160,"=23")+COUNTIF($BK160,"=16")+COUNTIF($BL160,"=10")+COUNTIF($BM160,"=12")+COUNTIF($BN160,"=12")+COUNTIF($BO160,"=15")+COUNTIF($BP160,"=8")+COUNTIF($BQ160,"=12")+COUNTIF($BR160,"=24")+COUNTIF($BS160,"=20")+COUNTIF($BT160,"=13")</f>
        <v>11</v>
      </c>
      <c r="CM160" s="59">
        <f>COUNTIF($BU160,"=12")+COUNTIF($BV160,"=11")+COUNTIF($BW160,"=13")+COUNTIF($BX160,"=11")+COUNTIF($BY160,"=11")+COUNTIF($BZ160,"=12")+COUNTIF($CA160,"=11")</f>
        <v>7</v>
      </c>
      <c r="CN160" s="86"/>
      <c r="CO160" s="86"/>
      <c r="CP160" s="86"/>
      <c r="CQ160" s="86"/>
      <c r="CR160" s="86"/>
      <c r="CS160" s="86"/>
      <c r="CT160" s="86"/>
      <c r="CU160" s="86"/>
      <c r="CV160" s="86"/>
      <c r="CW160" s="86"/>
      <c r="CX160" s="86"/>
      <c r="CY160" s="86"/>
      <c r="CZ160" s="86"/>
      <c r="DA160" s="86"/>
      <c r="DB160" s="86"/>
      <c r="DC160" s="86"/>
      <c r="DD160" s="86"/>
      <c r="DE160" s="86"/>
      <c r="DF160" s="86"/>
      <c r="DG160" s="86"/>
      <c r="DH160" s="86"/>
      <c r="DI160" s="86"/>
      <c r="DJ160" s="86"/>
      <c r="DK160" s="86"/>
      <c r="DL160" s="86"/>
      <c r="DM160" s="86"/>
      <c r="DN160" s="86"/>
      <c r="DO160" s="86"/>
      <c r="DP160" s="86"/>
      <c r="DQ160" s="86"/>
      <c r="DR160" s="86"/>
      <c r="DS160" s="86"/>
      <c r="DT160" s="86"/>
      <c r="DU160" s="86"/>
      <c r="DV160" s="86"/>
      <c r="DW160" s="86"/>
      <c r="DX160" s="86"/>
      <c r="DY160" s="86"/>
      <c r="DZ160" s="86"/>
      <c r="EA160" s="85"/>
      <c r="EB160" s="85"/>
      <c r="EC160" s="85"/>
      <c r="ED160" s="85"/>
      <c r="EE160" s="85"/>
    </row>
    <row r="161" spans="1:135" ht="15" customHeight="1" x14ac:dyDescent="0.25">
      <c r="A161" s="164">
        <v>73191</v>
      </c>
      <c r="B161" s="38" t="s">
        <v>367</v>
      </c>
      <c r="C161" s="86" t="s">
        <v>2</v>
      </c>
      <c r="D161" s="138" t="s">
        <v>78</v>
      </c>
      <c r="E161" s="38" t="s">
        <v>8</v>
      </c>
      <c r="F161" s="38" t="s">
        <v>367</v>
      </c>
      <c r="G161" s="74">
        <v>41416.694444444445</v>
      </c>
      <c r="H161" s="88" t="s">
        <v>2</v>
      </c>
      <c r="I161" s="88" t="s">
        <v>779</v>
      </c>
      <c r="J161" s="87">
        <v>41277.888888888891</v>
      </c>
      <c r="K161" s="143">
        <f>+COUNTIF($Y161,"&gt;=18")+COUNTIF($AG161,"&gt;=31")+COUNTIF($AP161,"&lt;=15")+COUNTIF($AR161,"&gt;=19")+COUNTIF($BG161,"&gt;=11")+COUNTIF($BI161,"&lt;=21")+COUNTIF($BK161,"&gt;=17")+COUNTIF($BR161,"&gt;=24")+COUNTIF($CA161,"&lt;=11")</f>
        <v>5</v>
      </c>
      <c r="L161" s="140">
        <f>65-(+CH161+CI161+CJ161+CK161+CL161+CM161)</f>
        <v>10</v>
      </c>
      <c r="M161" s="68">
        <v>13</v>
      </c>
      <c r="N161" s="100">
        <v>24</v>
      </c>
      <c r="O161" s="68">
        <v>14</v>
      </c>
      <c r="P161" s="68">
        <v>11</v>
      </c>
      <c r="Q161" s="68">
        <v>11</v>
      </c>
      <c r="R161" s="68">
        <v>14</v>
      </c>
      <c r="S161" s="68">
        <v>12</v>
      </c>
      <c r="T161" s="68">
        <v>12</v>
      </c>
      <c r="U161" s="100">
        <v>12</v>
      </c>
      <c r="V161" s="68">
        <v>13</v>
      </c>
      <c r="W161" s="68">
        <v>13</v>
      </c>
      <c r="X161" s="68">
        <v>16</v>
      </c>
      <c r="Y161" s="68">
        <v>18</v>
      </c>
      <c r="Z161" s="68">
        <v>9</v>
      </c>
      <c r="AA161" s="68">
        <v>10</v>
      </c>
      <c r="AB161" s="68">
        <v>11</v>
      </c>
      <c r="AC161" s="68">
        <v>11</v>
      </c>
      <c r="AD161" s="100">
        <v>25</v>
      </c>
      <c r="AE161" s="68">
        <v>14</v>
      </c>
      <c r="AF161" s="68">
        <v>19</v>
      </c>
      <c r="AG161" s="68">
        <v>28</v>
      </c>
      <c r="AH161" s="68">
        <v>15</v>
      </c>
      <c r="AI161" s="68">
        <v>16</v>
      </c>
      <c r="AJ161" s="100">
        <v>16</v>
      </c>
      <c r="AK161" s="100">
        <v>17</v>
      </c>
      <c r="AL161" s="68">
        <v>10</v>
      </c>
      <c r="AM161" s="68">
        <v>11</v>
      </c>
      <c r="AN161" s="100">
        <v>19</v>
      </c>
      <c r="AO161" s="100">
        <v>22</v>
      </c>
      <c r="AP161" s="100">
        <v>15</v>
      </c>
      <c r="AQ161" s="100">
        <v>15</v>
      </c>
      <c r="AR161" s="100">
        <v>19</v>
      </c>
      <c r="AS161" s="100">
        <v>17</v>
      </c>
      <c r="AT161" s="68">
        <v>37</v>
      </c>
      <c r="AU161" s="68">
        <v>38</v>
      </c>
      <c r="AV161" s="100">
        <v>13</v>
      </c>
      <c r="AW161" s="100">
        <v>12</v>
      </c>
      <c r="AX161" s="100">
        <v>11</v>
      </c>
      <c r="AY161" s="100">
        <v>9</v>
      </c>
      <c r="AZ161" s="100">
        <v>15</v>
      </c>
      <c r="BA161" s="100">
        <v>16</v>
      </c>
      <c r="BB161" s="68">
        <v>8</v>
      </c>
      <c r="BC161" s="68">
        <v>10</v>
      </c>
      <c r="BD161" s="68">
        <v>10</v>
      </c>
      <c r="BE161" s="68">
        <v>8</v>
      </c>
      <c r="BF161" s="68">
        <v>10</v>
      </c>
      <c r="BG161" s="68">
        <v>10</v>
      </c>
      <c r="BH161" s="68">
        <v>12</v>
      </c>
      <c r="BI161" s="68">
        <v>21</v>
      </c>
      <c r="BJ161" s="68">
        <v>23</v>
      </c>
      <c r="BK161" s="68">
        <v>16</v>
      </c>
      <c r="BL161" s="68">
        <v>10</v>
      </c>
      <c r="BM161" s="68">
        <v>12</v>
      </c>
      <c r="BN161" s="68">
        <v>12</v>
      </c>
      <c r="BO161" s="68">
        <v>16</v>
      </c>
      <c r="BP161" s="68">
        <v>8</v>
      </c>
      <c r="BQ161" s="100">
        <v>12</v>
      </c>
      <c r="BR161" s="68">
        <v>23</v>
      </c>
      <c r="BS161" s="68">
        <v>20</v>
      </c>
      <c r="BT161" s="68">
        <v>13</v>
      </c>
      <c r="BU161" s="68">
        <v>12</v>
      </c>
      <c r="BV161" s="68">
        <v>11</v>
      </c>
      <c r="BW161" s="68">
        <v>13</v>
      </c>
      <c r="BX161" s="68">
        <v>11</v>
      </c>
      <c r="BY161" s="68">
        <v>11</v>
      </c>
      <c r="BZ161" s="68">
        <v>12</v>
      </c>
      <c r="CA161" s="68">
        <v>11</v>
      </c>
      <c r="CB161" s="149">
        <f>(2.71828^(-8.3291+4.4859*K161-2.1583*L161))/(1+(2.71828^(-8.3291+4.4859*K161-2.1583*L161)))</f>
        <v>5.6247852432996035E-4</v>
      </c>
      <c r="CC161" s="107" t="s">
        <v>781</v>
      </c>
      <c r="CD161" s="86" t="s">
        <v>53</v>
      </c>
      <c r="CE161" s="3" t="s">
        <v>2</v>
      </c>
      <c r="CF161" s="49" t="s">
        <v>50</v>
      </c>
      <c r="CG161" s="86"/>
      <c r="CH161" s="59">
        <f>COUNTIF($M161,"=13")+COUNTIF($N161,"=24")+COUNTIF($O161,"=14")+COUNTIF($P161,"=11")+COUNTIF($Q161,"=11")+COUNTIF($R161,"=14")+COUNTIF($S161,"=12")+COUNTIF($T161,"=12")+COUNTIF($U161,"=12")+COUNTIF($V161,"=13")+COUNTIF($W161,"=13")+COUNTIF($X161,"=16")</f>
        <v>12</v>
      </c>
      <c r="CI161" s="59">
        <f>COUNTIF($Y161,"=18")+COUNTIF($Z161,"=9")+COUNTIF($AA161,"=10")+COUNTIF($AB161,"=11")+COUNTIF($AC161,"=11")+COUNTIF($AD161,"=25")+COUNTIF($AE161,"=15")+COUNTIF($AF161,"=19")+COUNTIF($AG161,"=31")+COUNTIF($AH161,"=15")+COUNTIF($AI161,"=15")+COUNTIF($AJ161,"=17")+COUNTIF($AK161,"=17")</f>
        <v>9</v>
      </c>
      <c r="CJ161" s="59">
        <f>COUNTIF($AL161,"=11")+COUNTIF($AM161,"=11")+COUNTIF($AN161,"=19")+COUNTIF($AO161,"=23")+COUNTIF($AP161,"=15")+COUNTIF($AQ161,"=15")+COUNTIF($AR161,"=19")+COUNTIF($AS161,"=17")+COUNTIF($AV161,"=12")+COUNTIF($AW161,"=12")</f>
        <v>7</v>
      </c>
      <c r="CK161" s="59">
        <f>COUNTIF($AX161,"=11")+COUNTIF($AY161,"=9")+COUNTIF($AZ161,"=15")+COUNTIF($BA161,"=16")+COUNTIF($BB161,"=8")+COUNTIF($BC161,"=10")+COUNTIF($BD161,"=10")+COUNTIF($BE161,"=8")+COUNTIF($BF161,"=10")+COUNTIF($BG161,"=11")</f>
        <v>9</v>
      </c>
      <c r="CL161" s="59">
        <f>COUNTIF($BH161,"=12")+COUNTIF($BI161,"=21")+COUNTIF($BJ161,"=23")+COUNTIF($BK161,"=16")+COUNTIF($BL161,"=10")+COUNTIF($BM161,"=12")+COUNTIF($BN161,"=12")+COUNTIF($BO161,"=15")+COUNTIF($BP161,"=8")+COUNTIF($BQ161,"=12")+COUNTIF($BR161,"=24")+COUNTIF($BS161,"=20")+COUNTIF($BT161,"=13")</f>
        <v>11</v>
      </c>
      <c r="CM161" s="59">
        <f>COUNTIF($BU161,"=12")+COUNTIF($BV161,"=11")+COUNTIF($BW161,"=13")+COUNTIF($BX161,"=11")+COUNTIF($BY161,"=11")+COUNTIF($BZ161,"=12")+COUNTIF($CA161,"=11")</f>
        <v>7</v>
      </c>
      <c r="CN161" s="47"/>
      <c r="CO161" s="47"/>
      <c r="CP161" s="47"/>
      <c r="CQ161" s="47"/>
      <c r="CR161" s="47"/>
      <c r="CS161" s="47"/>
      <c r="CT161" s="47"/>
      <c r="CU161" s="47"/>
      <c r="CV161" s="47"/>
      <c r="CW161" s="47"/>
      <c r="CX161" s="47"/>
      <c r="CY161" s="47"/>
      <c r="CZ161" s="47"/>
      <c r="DA161" s="47"/>
      <c r="DB161" s="47"/>
      <c r="DC161" s="47"/>
      <c r="DD161" s="47"/>
      <c r="DE161" s="47"/>
      <c r="DF161" s="47"/>
      <c r="DG161" s="47"/>
      <c r="DH161" s="47"/>
      <c r="DI161" s="47"/>
      <c r="DJ161" s="47"/>
      <c r="DK161" s="47"/>
      <c r="DL161" s="47"/>
      <c r="DM161" s="47"/>
      <c r="DN161" s="47"/>
      <c r="DO161" s="47"/>
      <c r="DP161" s="47"/>
      <c r="DQ161" s="47"/>
      <c r="DR161" s="47"/>
      <c r="DS161" s="47"/>
      <c r="DT161" s="47"/>
      <c r="DU161" s="47"/>
      <c r="DV161" s="47"/>
      <c r="DW161" s="47"/>
      <c r="DX161" s="47"/>
      <c r="DY161" s="47"/>
      <c r="DZ161" s="47"/>
      <c r="EA161" s="85"/>
      <c r="EB161" s="85"/>
      <c r="EC161" s="85"/>
      <c r="ED161" s="85"/>
      <c r="EE161" s="85"/>
    </row>
    <row r="162" spans="1:135" ht="15" customHeight="1" x14ac:dyDescent="0.25">
      <c r="A162" s="164">
        <v>73479</v>
      </c>
      <c r="B162" s="38" t="s">
        <v>367</v>
      </c>
      <c r="C162" s="86" t="s">
        <v>2</v>
      </c>
      <c r="D162" s="138" t="s">
        <v>78</v>
      </c>
      <c r="E162" s="38" t="s">
        <v>314</v>
      </c>
      <c r="F162" s="3" t="s">
        <v>367</v>
      </c>
      <c r="G162" s="74">
        <v>41416.694444444445</v>
      </c>
      <c r="H162" s="88" t="s">
        <v>2</v>
      </c>
      <c r="I162" s="88" t="s">
        <v>779</v>
      </c>
      <c r="J162" s="87">
        <v>41277.888888888891</v>
      </c>
      <c r="K162" s="143">
        <f>+COUNTIF($Y162,"&gt;=18")+COUNTIF($AG162,"&gt;=31")+COUNTIF($AP162,"&lt;=15")+COUNTIF($AR162,"&gt;=19")+COUNTIF($BG162,"&gt;=11")+COUNTIF($BI162,"&lt;=21")+COUNTIF($BK162,"&gt;=17")+COUNTIF($BR162,"&gt;=24")+COUNTIF($CA162,"&lt;=11")</f>
        <v>5</v>
      </c>
      <c r="L162" s="140">
        <f>65-(+CH162+CI162+CJ162+CK162+CL162+CM162)</f>
        <v>10</v>
      </c>
      <c r="M162" s="68">
        <v>13</v>
      </c>
      <c r="N162" s="68">
        <v>24</v>
      </c>
      <c r="O162" s="68">
        <v>14</v>
      </c>
      <c r="P162" s="68">
        <v>11</v>
      </c>
      <c r="Q162" s="68">
        <v>11</v>
      </c>
      <c r="R162" s="68">
        <v>14</v>
      </c>
      <c r="S162" s="68">
        <v>12</v>
      </c>
      <c r="T162" s="68">
        <v>12</v>
      </c>
      <c r="U162" s="68">
        <v>12</v>
      </c>
      <c r="V162" s="68">
        <v>13</v>
      </c>
      <c r="W162" s="68">
        <v>13</v>
      </c>
      <c r="X162" s="68">
        <v>16</v>
      </c>
      <c r="Y162" s="68">
        <v>18</v>
      </c>
      <c r="Z162" s="100">
        <v>9</v>
      </c>
      <c r="AA162" s="100">
        <v>10</v>
      </c>
      <c r="AB162" s="68">
        <v>11</v>
      </c>
      <c r="AC162" s="68">
        <v>11</v>
      </c>
      <c r="AD162" s="68">
        <v>25</v>
      </c>
      <c r="AE162" s="68">
        <v>14</v>
      </c>
      <c r="AF162" s="68">
        <v>19</v>
      </c>
      <c r="AG162" s="68">
        <v>29</v>
      </c>
      <c r="AH162" s="100">
        <v>15</v>
      </c>
      <c r="AI162" s="100">
        <v>15</v>
      </c>
      <c r="AJ162" s="100">
        <v>16</v>
      </c>
      <c r="AK162" s="68">
        <v>17</v>
      </c>
      <c r="AL162" s="68">
        <v>10</v>
      </c>
      <c r="AM162" s="68">
        <v>11</v>
      </c>
      <c r="AN162" s="68">
        <v>19</v>
      </c>
      <c r="AO162" s="68">
        <v>22</v>
      </c>
      <c r="AP162" s="68">
        <v>15</v>
      </c>
      <c r="AQ162" s="68">
        <v>15</v>
      </c>
      <c r="AR162" s="68">
        <v>19</v>
      </c>
      <c r="AS162" s="68">
        <v>17</v>
      </c>
      <c r="AT162" s="100">
        <v>37</v>
      </c>
      <c r="AU162" s="68">
        <v>38</v>
      </c>
      <c r="AV162" s="68">
        <v>13</v>
      </c>
      <c r="AW162" s="68">
        <v>12</v>
      </c>
      <c r="AX162" s="68">
        <v>11</v>
      </c>
      <c r="AY162" s="68">
        <v>9</v>
      </c>
      <c r="AZ162" s="68">
        <v>15</v>
      </c>
      <c r="BA162" s="68">
        <v>16</v>
      </c>
      <c r="BB162" s="68">
        <v>8</v>
      </c>
      <c r="BC162" s="68">
        <v>10</v>
      </c>
      <c r="BD162" s="68">
        <v>10</v>
      </c>
      <c r="BE162" s="68">
        <v>8</v>
      </c>
      <c r="BF162" s="68">
        <v>10</v>
      </c>
      <c r="BG162" s="68">
        <v>10</v>
      </c>
      <c r="BH162" s="68">
        <v>12</v>
      </c>
      <c r="BI162" s="68">
        <v>21</v>
      </c>
      <c r="BJ162" s="68">
        <v>23</v>
      </c>
      <c r="BK162" s="68">
        <v>16</v>
      </c>
      <c r="BL162" s="68">
        <v>10</v>
      </c>
      <c r="BM162" s="68">
        <v>12</v>
      </c>
      <c r="BN162" s="68">
        <v>12</v>
      </c>
      <c r="BO162" s="68">
        <v>16</v>
      </c>
      <c r="BP162" s="68">
        <v>8</v>
      </c>
      <c r="BQ162" s="68">
        <v>12</v>
      </c>
      <c r="BR162" s="68">
        <v>23</v>
      </c>
      <c r="BS162" s="68">
        <v>20</v>
      </c>
      <c r="BT162" s="68">
        <v>13</v>
      </c>
      <c r="BU162" s="68">
        <v>12</v>
      </c>
      <c r="BV162" s="68">
        <v>12</v>
      </c>
      <c r="BW162" s="68">
        <v>13</v>
      </c>
      <c r="BX162" s="68">
        <v>11</v>
      </c>
      <c r="BY162" s="68">
        <v>11</v>
      </c>
      <c r="BZ162" s="68">
        <v>12</v>
      </c>
      <c r="CA162" s="68">
        <v>11</v>
      </c>
      <c r="CB162" s="149">
        <f>(2.71828^(-8.3291+4.4859*K162-2.1583*L162))/(1+(2.71828^(-8.3291+4.4859*K162-2.1583*L162)))</f>
        <v>5.6247852432996035E-4</v>
      </c>
      <c r="CC162" s="107" t="s">
        <v>781</v>
      </c>
      <c r="CD162" s="86" t="s">
        <v>53</v>
      </c>
      <c r="CE162" s="3" t="s">
        <v>2</v>
      </c>
      <c r="CF162" s="86" t="s">
        <v>50</v>
      </c>
      <c r="CG162" s="86"/>
      <c r="CH162" s="59">
        <f>COUNTIF($M162,"=13")+COUNTIF($N162,"=24")+COUNTIF($O162,"=14")+COUNTIF($P162,"=11")+COUNTIF($Q162,"=11")+COUNTIF($R162,"=14")+COUNTIF($S162,"=12")+COUNTIF($T162,"=12")+COUNTIF($U162,"=12")+COUNTIF($V162,"=13")+COUNTIF($W162,"=13")+COUNTIF($X162,"=16")</f>
        <v>12</v>
      </c>
      <c r="CI162" s="59">
        <f>COUNTIF($Y162,"=18")+COUNTIF($Z162,"=9")+COUNTIF($AA162,"=10")+COUNTIF($AB162,"=11")+COUNTIF($AC162,"=11")+COUNTIF($AD162,"=25")+COUNTIF($AE162,"=15")+COUNTIF($AF162,"=19")+COUNTIF($AG162,"=31")+COUNTIF($AH162,"=15")+COUNTIF($AI162,"=15")+COUNTIF($AJ162,"=17")+COUNTIF($AK162,"=17")</f>
        <v>10</v>
      </c>
      <c r="CJ162" s="59">
        <f>COUNTIF($AL162,"=11")+COUNTIF($AM162,"=11")+COUNTIF($AN162,"=19")+COUNTIF($AO162,"=23")+COUNTIF($AP162,"=15")+COUNTIF($AQ162,"=15")+COUNTIF($AR162,"=19")+COUNTIF($AS162,"=17")+COUNTIF($AV162,"=12")+COUNTIF($AW162,"=12")</f>
        <v>7</v>
      </c>
      <c r="CK162" s="59">
        <f>COUNTIF($AX162,"=11")+COUNTIF($AY162,"=9")+COUNTIF($AZ162,"=15")+COUNTIF($BA162,"=16")+COUNTIF($BB162,"=8")+COUNTIF($BC162,"=10")+COUNTIF($BD162,"=10")+COUNTIF($BE162,"=8")+COUNTIF($BF162,"=10")+COUNTIF($BG162,"=11")</f>
        <v>9</v>
      </c>
      <c r="CL162" s="59">
        <f>COUNTIF($BH162,"=12")+COUNTIF($BI162,"=21")+COUNTIF($BJ162,"=23")+COUNTIF($BK162,"=16")+COUNTIF($BL162,"=10")+COUNTIF($BM162,"=12")+COUNTIF($BN162,"=12")+COUNTIF($BO162,"=15")+COUNTIF($BP162,"=8")+COUNTIF($BQ162,"=12")+COUNTIF($BR162,"=24")+COUNTIF($BS162,"=20")+COUNTIF($BT162,"=13")</f>
        <v>11</v>
      </c>
      <c r="CM162" s="59">
        <f>COUNTIF($BU162,"=12")+COUNTIF($BV162,"=11")+COUNTIF($BW162,"=13")+COUNTIF($BX162,"=11")+COUNTIF($BY162,"=11")+COUNTIF($BZ162,"=12")+COUNTIF($CA162,"=11")</f>
        <v>6</v>
      </c>
      <c r="CN162" s="47"/>
      <c r="CO162" s="47"/>
      <c r="CP162" s="47"/>
      <c r="CQ162" s="47"/>
      <c r="CR162" s="47"/>
      <c r="CS162" s="47"/>
      <c r="CT162" s="47"/>
      <c r="CU162" s="47"/>
      <c r="CV162" s="47"/>
      <c r="CW162" s="47"/>
      <c r="CX162" s="47"/>
      <c r="CY162" s="47"/>
      <c r="CZ162" s="47"/>
      <c r="DA162" s="47"/>
      <c r="DB162" s="47"/>
      <c r="DC162" s="47"/>
      <c r="DD162" s="47"/>
      <c r="DE162" s="47"/>
      <c r="DF162" s="47"/>
      <c r="DG162" s="47"/>
      <c r="DH162" s="47"/>
      <c r="DI162" s="47"/>
      <c r="DJ162" s="47"/>
      <c r="DK162" s="47"/>
      <c r="DL162" s="47"/>
      <c r="DM162" s="47"/>
      <c r="DN162" s="47"/>
      <c r="DO162" s="47"/>
      <c r="DP162" s="47"/>
      <c r="DQ162" s="47"/>
      <c r="DR162" s="47"/>
      <c r="DS162" s="47"/>
      <c r="DT162" s="47"/>
      <c r="DU162" s="47"/>
      <c r="DV162" s="47"/>
      <c r="DW162" s="47"/>
      <c r="DX162" s="47"/>
      <c r="DY162" s="47"/>
      <c r="DZ162" s="47"/>
      <c r="EA162" s="86"/>
      <c r="EB162" s="86"/>
      <c r="EC162" s="86"/>
      <c r="ED162" s="86"/>
      <c r="EE162" s="86"/>
    </row>
    <row r="163" spans="1:135" ht="15" customHeight="1" x14ac:dyDescent="0.25">
      <c r="A163" s="173">
        <v>74198</v>
      </c>
      <c r="B163" s="38" t="s">
        <v>367</v>
      </c>
      <c r="C163" s="86" t="s">
        <v>2</v>
      </c>
      <c r="D163" s="138" t="s">
        <v>78</v>
      </c>
      <c r="E163" s="38" t="s">
        <v>314</v>
      </c>
      <c r="F163" s="3" t="s">
        <v>367</v>
      </c>
      <c r="G163" s="74">
        <v>41416.694444444445</v>
      </c>
      <c r="H163" s="88" t="s">
        <v>2</v>
      </c>
      <c r="I163" s="88" t="s">
        <v>779</v>
      </c>
      <c r="J163" s="87">
        <v>41277.888888888891</v>
      </c>
      <c r="K163" s="143">
        <f>+COUNTIF($Y163,"&gt;=18")+COUNTIF($AG163,"&gt;=31")+COUNTIF($AP163,"&lt;=15")+COUNTIF($AR163,"&gt;=19")+COUNTIF($BG163,"&gt;=11")+COUNTIF($BI163,"&lt;=21")+COUNTIF($BK163,"&gt;=17")+COUNTIF($BR163,"&gt;=24")+COUNTIF($CA163,"&lt;=11")</f>
        <v>5</v>
      </c>
      <c r="L163" s="140">
        <f>65-(+CH163+CI163+CJ163+CK163+CL163+CM163)</f>
        <v>10</v>
      </c>
      <c r="M163" s="100">
        <v>13</v>
      </c>
      <c r="N163" s="100">
        <v>24</v>
      </c>
      <c r="O163" s="100">
        <v>14</v>
      </c>
      <c r="P163" s="100">
        <v>11</v>
      </c>
      <c r="Q163" s="100">
        <v>11</v>
      </c>
      <c r="R163" s="100">
        <v>14</v>
      </c>
      <c r="S163" s="100">
        <v>12</v>
      </c>
      <c r="T163" s="100">
        <v>12</v>
      </c>
      <c r="U163" s="100">
        <v>12</v>
      </c>
      <c r="V163" s="100">
        <v>13</v>
      </c>
      <c r="W163" s="100">
        <v>13</v>
      </c>
      <c r="X163" s="100">
        <v>16</v>
      </c>
      <c r="Y163" s="100">
        <v>18</v>
      </c>
      <c r="Z163" s="100">
        <v>9</v>
      </c>
      <c r="AA163" s="100">
        <v>10</v>
      </c>
      <c r="AB163" s="100">
        <v>11</v>
      </c>
      <c r="AC163" s="100">
        <v>11</v>
      </c>
      <c r="AD163" s="100">
        <v>25</v>
      </c>
      <c r="AE163" s="100">
        <v>14</v>
      </c>
      <c r="AF163" s="100">
        <v>19</v>
      </c>
      <c r="AG163" s="100">
        <v>29</v>
      </c>
      <c r="AH163" s="100">
        <v>15</v>
      </c>
      <c r="AI163" s="100">
        <v>15</v>
      </c>
      <c r="AJ163" s="100">
        <v>16</v>
      </c>
      <c r="AK163" s="100">
        <v>17</v>
      </c>
      <c r="AL163" s="100">
        <v>10</v>
      </c>
      <c r="AM163" s="100">
        <v>11</v>
      </c>
      <c r="AN163" s="100">
        <v>19</v>
      </c>
      <c r="AO163" s="100">
        <v>22</v>
      </c>
      <c r="AP163" s="100">
        <v>15</v>
      </c>
      <c r="AQ163" s="100">
        <v>15</v>
      </c>
      <c r="AR163" s="100">
        <v>20</v>
      </c>
      <c r="AS163" s="100">
        <v>17</v>
      </c>
      <c r="AT163" s="100">
        <v>37</v>
      </c>
      <c r="AU163" s="100">
        <v>38</v>
      </c>
      <c r="AV163" s="100">
        <v>13</v>
      </c>
      <c r="AW163" s="100">
        <v>12</v>
      </c>
      <c r="AX163" s="100">
        <v>11</v>
      </c>
      <c r="AY163" s="100">
        <v>9</v>
      </c>
      <c r="AZ163" s="100">
        <v>15</v>
      </c>
      <c r="BA163" s="100">
        <v>16</v>
      </c>
      <c r="BB163" s="100">
        <v>8</v>
      </c>
      <c r="BC163" s="100">
        <v>10</v>
      </c>
      <c r="BD163" s="100">
        <v>10</v>
      </c>
      <c r="BE163" s="100">
        <v>8</v>
      </c>
      <c r="BF163" s="100">
        <v>10</v>
      </c>
      <c r="BG163" s="100">
        <v>10</v>
      </c>
      <c r="BH163" s="100">
        <v>12</v>
      </c>
      <c r="BI163" s="100">
        <v>21</v>
      </c>
      <c r="BJ163" s="100">
        <v>23</v>
      </c>
      <c r="BK163" s="100">
        <v>16</v>
      </c>
      <c r="BL163" s="100">
        <v>10</v>
      </c>
      <c r="BM163" s="100">
        <v>12</v>
      </c>
      <c r="BN163" s="100">
        <v>12</v>
      </c>
      <c r="BO163" s="100">
        <v>16</v>
      </c>
      <c r="BP163" s="100">
        <v>8</v>
      </c>
      <c r="BQ163" s="100">
        <v>12</v>
      </c>
      <c r="BR163" s="100">
        <v>23</v>
      </c>
      <c r="BS163" s="100">
        <v>20</v>
      </c>
      <c r="BT163" s="100">
        <v>13</v>
      </c>
      <c r="BU163" s="100">
        <v>12</v>
      </c>
      <c r="BV163" s="100">
        <v>11</v>
      </c>
      <c r="BW163" s="100">
        <v>13</v>
      </c>
      <c r="BX163" s="100">
        <v>11</v>
      </c>
      <c r="BY163" s="100">
        <v>11</v>
      </c>
      <c r="BZ163" s="100">
        <v>12</v>
      </c>
      <c r="CA163" s="100">
        <v>11</v>
      </c>
      <c r="CB163" s="149">
        <f>(2.71828^(-8.3291+4.4859*K163-2.1583*L163))/(1+(2.71828^(-8.3291+4.4859*K163-2.1583*L163)))</f>
        <v>5.6247852432996035E-4</v>
      </c>
      <c r="CC163" s="107" t="s">
        <v>781</v>
      </c>
      <c r="CD163" s="86" t="s">
        <v>58</v>
      </c>
      <c r="CE163" s="38" t="s">
        <v>2</v>
      </c>
      <c r="CF163" s="86" t="s">
        <v>50</v>
      </c>
      <c r="CG163" s="49"/>
      <c r="CH163" s="59">
        <f>COUNTIF($M163,"=13")+COUNTIF($N163,"=24")+COUNTIF($O163,"=14")+COUNTIF($P163,"=11")+COUNTIF($Q163,"=11")+COUNTIF($R163,"=14")+COUNTIF($S163,"=12")+COUNTIF($T163,"=12")+COUNTIF($U163,"=12")+COUNTIF($V163,"=13")+COUNTIF($W163,"=13")+COUNTIF($X163,"=16")</f>
        <v>12</v>
      </c>
      <c r="CI163" s="59">
        <f>COUNTIF($Y163,"=18")+COUNTIF($Z163,"=9")+COUNTIF($AA163,"=10")+COUNTIF($AB163,"=11")+COUNTIF($AC163,"=11")+COUNTIF($AD163,"=25")+COUNTIF($AE163,"=15")+COUNTIF($AF163,"=19")+COUNTIF($AG163,"=31")+COUNTIF($AH163,"=15")+COUNTIF($AI163,"=15")+COUNTIF($AJ163,"=17")+COUNTIF($AK163,"=17")</f>
        <v>10</v>
      </c>
      <c r="CJ163" s="59">
        <f>COUNTIF($AL163,"=11")+COUNTIF($AM163,"=11")+COUNTIF($AN163,"=19")+COUNTIF($AO163,"=23")+COUNTIF($AP163,"=15")+COUNTIF($AQ163,"=15")+COUNTIF($AR163,"=19")+COUNTIF($AS163,"=17")+COUNTIF($AV163,"=12")+COUNTIF($AW163,"=12")</f>
        <v>6</v>
      </c>
      <c r="CK163" s="59">
        <f>COUNTIF($AX163,"=11")+COUNTIF($AY163,"=9")+COUNTIF($AZ163,"=15")+COUNTIF($BA163,"=16")+COUNTIF($BB163,"=8")+COUNTIF($BC163,"=10")+COUNTIF($BD163,"=10")+COUNTIF($BE163,"=8")+COUNTIF($BF163,"=10")+COUNTIF($BG163,"=11")</f>
        <v>9</v>
      </c>
      <c r="CL163" s="59">
        <f>COUNTIF($BH163,"=12")+COUNTIF($BI163,"=21")+COUNTIF($BJ163,"=23")+COUNTIF($BK163,"=16")+COUNTIF($BL163,"=10")+COUNTIF($BM163,"=12")+COUNTIF($BN163,"=12")+COUNTIF($BO163,"=15")+COUNTIF($BP163,"=8")+COUNTIF($BQ163,"=12")+COUNTIF($BR163,"=24")+COUNTIF($BS163,"=20")+COUNTIF($BT163,"=13")</f>
        <v>11</v>
      </c>
      <c r="CM163" s="59">
        <f>COUNTIF($BU163,"=12")+COUNTIF($BV163,"=11")+COUNTIF($BW163,"=13")+COUNTIF($BX163,"=11")+COUNTIF($BY163,"=11")+COUNTIF($BZ163,"=12")+COUNTIF($CA163,"=11")</f>
        <v>7</v>
      </c>
      <c r="CN163" s="47"/>
      <c r="CO163" s="47"/>
      <c r="CP163" s="47"/>
      <c r="CQ163" s="47"/>
      <c r="CR163" s="47"/>
      <c r="CS163" s="47"/>
      <c r="CT163" s="47"/>
      <c r="CU163" s="47"/>
      <c r="CV163" s="47"/>
      <c r="CW163" s="47"/>
      <c r="CX163" s="47"/>
      <c r="CY163" s="47"/>
      <c r="CZ163" s="47"/>
      <c r="DA163" s="47"/>
      <c r="DB163" s="47"/>
      <c r="DC163" s="47"/>
      <c r="DD163" s="47"/>
      <c r="DE163" s="47"/>
      <c r="DF163" s="47"/>
      <c r="DG163" s="47"/>
      <c r="DH163" s="47"/>
      <c r="DI163" s="47"/>
      <c r="DJ163" s="47"/>
      <c r="DK163" s="47"/>
      <c r="DL163" s="47"/>
      <c r="DM163" s="47"/>
      <c r="DN163" s="47"/>
      <c r="DO163" s="47"/>
      <c r="DP163" s="47"/>
      <c r="DQ163" s="47"/>
      <c r="DR163" s="47"/>
      <c r="DS163" s="47"/>
      <c r="DT163" s="47"/>
      <c r="DU163" s="47"/>
      <c r="DV163" s="47"/>
      <c r="DW163" s="47"/>
      <c r="DX163" s="47"/>
      <c r="DY163" s="47"/>
      <c r="DZ163" s="47"/>
      <c r="EA163" s="85"/>
      <c r="EB163" s="85"/>
      <c r="EC163" s="85"/>
      <c r="ED163" s="85"/>
      <c r="EE163" s="85"/>
    </row>
    <row r="164" spans="1:135" ht="15" customHeight="1" x14ac:dyDescent="0.25">
      <c r="A164" s="173">
        <v>77324</v>
      </c>
      <c r="B164" s="49" t="s">
        <v>114</v>
      </c>
      <c r="C164" s="86" t="s">
        <v>2</v>
      </c>
      <c r="D164" s="138" t="s">
        <v>78</v>
      </c>
      <c r="E164" s="49" t="s">
        <v>314</v>
      </c>
      <c r="F164" s="86" t="s">
        <v>26</v>
      </c>
      <c r="G164" s="87">
        <v>42553.53125</v>
      </c>
      <c r="H164" s="88" t="s">
        <v>2</v>
      </c>
      <c r="I164" s="86" t="s">
        <v>779</v>
      </c>
      <c r="J164" s="87">
        <v>41277.888888888891</v>
      </c>
      <c r="K164" s="143">
        <f>+COUNTIF($Y164,"&gt;=18")+COUNTIF($AG164,"&gt;=31")+COUNTIF($AP164,"&lt;=15")+COUNTIF($AR164,"&gt;=19")+COUNTIF($BG164,"&gt;=11")+COUNTIF($BI164,"&lt;=21")+COUNTIF($BK164,"&gt;=17")+COUNTIF($BR164,"&gt;=24")+COUNTIF($CA164,"&lt;=11")</f>
        <v>5</v>
      </c>
      <c r="L164" s="140">
        <f>65-(+CH164+CI164+CJ164+CK164+CL164+CM164)</f>
        <v>10</v>
      </c>
      <c r="M164" s="100">
        <v>13</v>
      </c>
      <c r="N164" s="100">
        <v>24</v>
      </c>
      <c r="O164" s="100">
        <v>14</v>
      </c>
      <c r="P164" s="100">
        <v>11</v>
      </c>
      <c r="Q164" s="100">
        <v>11</v>
      </c>
      <c r="R164" s="100">
        <v>15</v>
      </c>
      <c r="S164" s="100">
        <v>12</v>
      </c>
      <c r="T164" s="100">
        <v>12</v>
      </c>
      <c r="U164" s="100">
        <v>12</v>
      </c>
      <c r="V164" s="100">
        <v>14</v>
      </c>
      <c r="W164" s="100">
        <v>13</v>
      </c>
      <c r="X164" s="100">
        <v>16</v>
      </c>
      <c r="Y164" s="100">
        <v>18</v>
      </c>
      <c r="Z164" s="100">
        <v>9</v>
      </c>
      <c r="AA164" s="100">
        <v>10</v>
      </c>
      <c r="AB164" s="100">
        <v>11</v>
      </c>
      <c r="AC164" s="100">
        <v>11</v>
      </c>
      <c r="AD164" s="100">
        <v>24</v>
      </c>
      <c r="AE164" s="100">
        <v>15</v>
      </c>
      <c r="AF164" s="100">
        <v>17</v>
      </c>
      <c r="AG164" s="100">
        <v>32</v>
      </c>
      <c r="AH164" s="100">
        <v>15</v>
      </c>
      <c r="AI164" s="100">
        <v>15</v>
      </c>
      <c r="AJ164" s="100">
        <v>17</v>
      </c>
      <c r="AK164" s="100">
        <v>17</v>
      </c>
      <c r="AL164" s="100">
        <v>10</v>
      </c>
      <c r="AM164" s="68">
        <v>11</v>
      </c>
      <c r="AN164" s="100">
        <v>19</v>
      </c>
      <c r="AO164" s="100">
        <v>23</v>
      </c>
      <c r="AP164" s="100">
        <v>15</v>
      </c>
      <c r="AQ164" s="100">
        <v>15</v>
      </c>
      <c r="AR164" s="100">
        <v>19</v>
      </c>
      <c r="AS164" s="100">
        <v>17</v>
      </c>
      <c r="AT164" s="100">
        <v>36</v>
      </c>
      <c r="AU164" s="100">
        <v>39</v>
      </c>
      <c r="AV164" s="68">
        <v>12</v>
      </c>
      <c r="AW164" s="100">
        <v>12</v>
      </c>
      <c r="AX164" s="100">
        <v>11</v>
      </c>
      <c r="AY164" s="100">
        <v>9</v>
      </c>
      <c r="AZ164" s="100">
        <v>15</v>
      </c>
      <c r="BA164" s="100">
        <v>16</v>
      </c>
      <c r="BB164" s="100">
        <v>8</v>
      </c>
      <c r="BC164" s="100">
        <v>10</v>
      </c>
      <c r="BD164" s="100">
        <v>10</v>
      </c>
      <c r="BE164" s="100">
        <v>8</v>
      </c>
      <c r="BF164" s="100">
        <v>10</v>
      </c>
      <c r="BG164" s="100">
        <v>10</v>
      </c>
      <c r="BH164" s="100">
        <v>12</v>
      </c>
      <c r="BI164" s="100">
        <v>23</v>
      </c>
      <c r="BJ164" s="100">
        <v>23</v>
      </c>
      <c r="BK164" s="100">
        <v>16</v>
      </c>
      <c r="BL164" s="100">
        <v>10</v>
      </c>
      <c r="BM164" s="100">
        <v>12</v>
      </c>
      <c r="BN164" s="100">
        <v>12</v>
      </c>
      <c r="BO164" s="100">
        <v>15</v>
      </c>
      <c r="BP164" s="100">
        <v>8</v>
      </c>
      <c r="BQ164" s="100">
        <v>13</v>
      </c>
      <c r="BR164" s="100">
        <v>24</v>
      </c>
      <c r="BS164" s="100">
        <v>20</v>
      </c>
      <c r="BT164" s="100">
        <v>13</v>
      </c>
      <c r="BU164" s="100">
        <v>12</v>
      </c>
      <c r="BV164" s="100">
        <v>11</v>
      </c>
      <c r="BW164" s="100">
        <v>13</v>
      </c>
      <c r="BX164" s="100">
        <v>11</v>
      </c>
      <c r="BY164" s="100">
        <v>11</v>
      </c>
      <c r="BZ164" s="100">
        <v>12</v>
      </c>
      <c r="CA164" s="100">
        <v>12</v>
      </c>
      <c r="CB164" s="149">
        <f>(2.71828^(-8.3291+4.4859*K164-2.1583*L164))/(1+(2.71828^(-8.3291+4.4859*K164-2.1583*L164)))</f>
        <v>5.6247852432996035E-4</v>
      </c>
      <c r="CC164" s="112" t="s">
        <v>781</v>
      </c>
      <c r="CD164" s="86" t="s">
        <v>58</v>
      </c>
      <c r="CE164" s="86" t="s">
        <v>782</v>
      </c>
      <c r="CF164" s="86" t="s">
        <v>114</v>
      </c>
      <c r="CG164" s="86"/>
      <c r="CH164" s="59">
        <f>COUNTIF($M164,"=13")+COUNTIF($N164,"=24")+COUNTIF($O164,"=14")+COUNTIF($P164,"=11")+COUNTIF($Q164,"=11")+COUNTIF($R164,"=14")+COUNTIF($S164,"=12")+COUNTIF($T164,"=12")+COUNTIF($U164,"=12")+COUNTIF($V164,"=13")+COUNTIF($W164,"=13")+COUNTIF($X164,"=16")</f>
        <v>10</v>
      </c>
      <c r="CI164" s="59">
        <f>COUNTIF($Y164,"=18")+COUNTIF($Z164,"=9")+COUNTIF($AA164,"=10")+COUNTIF($AB164,"=11")+COUNTIF($AC164,"=11")+COUNTIF($AD164,"=25")+COUNTIF($AE164,"=15")+COUNTIF($AF164,"=19")+COUNTIF($AG164,"=31")+COUNTIF($AH164,"=15")+COUNTIF($AI164,"=15")+COUNTIF($AJ164,"=17")+COUNTIF($AK164,"=17")</f>
        <v>10</v>
      </c>
      <c r="CJ164" s="59">
        <f>COUNTIF($AL164,"=11")+COUNTIF($AM164,"=11")+COUNTIF($AN164,"=19")+COUNTIF($AO164,"=23")+COUNTIF($AP164,"=15")+COUNTIF($AQ164,"=15")+COUNTIF($AR164,"=19")+COUNTIF($AS164,"=17")+COUNTIF($AV164,"=12")+COUNTIF($AW164,"=12")</f>
        <v>9</v>
      </c>
      <c r="CK164" s="59">
        <f>COUNTIF($AX164,"=11")+COUNTIF($AY164,"=9")+COUNTIF($AZ164,"=15")+COUNTIF($BA164,"=16")+COUNTIF($BB164,"=8")+COUNTIF($BC164,"=10")+COUNTIF($BD164,"=10")+COUNTIF($BE164,"=8")+COUNTIF($BF164,"=10")+COUNTIF($BG164,"=11")</f>
        <v>9</v>
      </c>
      <c r="CL164" s="59">
        <f>COUNTIF($BH164,"=12")+COUNTIF($BI164,"=21")+COUNTIF($BJ164,"=23")+COUNTIF($BK164,"=16")+COUNTIF($BL164,"=10")+COUNTIF($BM164,"=12")+COUNTIF($BN164,"=12")+COUNTIF($BO164,"=15")+COUNTIF($BP164,"=8")+COUNTIF($BQ164,"=12")+COUNTIF($BR164,"=24")+COUNTIF($BS164,"=20")+COUNTIF($BT164,"=13")</f>
        <v>11</v>
      </c>
      <c r="CM164" s="59">
        <f>COUNTIF($BU164,"=12")+COUNTIF($BV164,"=11")+COUNTIF($BW164,"=13")+COUNTIF($BX164,"=11")+COUNTIF($BY164,"=11")+COUNTIF($BZ164,"=12")+COUNTIF($CA164,"=11")</f>
        <v>6</v>
      </c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85"/>
      <c r="EB164" s="85"/>
      <c r="EC164" s="85"/>
      <c r="ED164" s="85"/>
      <c r="EE164" s="85"/>
    </row>
    <row r="165" spans="1:135" ht="15" customHeight="1" x14ac:dyDescent="0.25">
      <c r="A165" s="173">
        <v>84844</v>
      </c>
      <c r="B165" s="41" t="s">
        <v>141</v>
      </c>
      <c r="C165" s="86" t="s">
        <v>2</v>
      </c>
      <c r="D165" s="138" t="s">
        <v>78</v>
      </c>
      <c r="E165" s="41" t="s">
        <v>28</v>
      </c>
      <c r="F165" s="17" t="s">
        <v>202</v>
      </c>
      <c r="G165" s="75">
        <v>41511.166666666664</v>
      </c>
      <c r="H165" s="88" t="s">
        <v>2</v>
      </c>
      <c r="I165" s="88" t="s">
        <v>779</v>
      </c>
      <c r="J165" s="87">
        <v>41277.888888888891</v>
      </c>
      <c r="K165" s="143">
        <f>+COUNTIF($Y165,"&gt;=18")+COUNTIF($AG165,"&gt;=31")+COUNTIF($AP165,"&lt;=15")+COUNTIF($AR165,"&gt;=19")+COUNTIF($BG165,"&gt;=11")+COUNTIF($BI165,"&lt;=21")+COUNTIF($BK165,"&gt;=17")+COUNTIF($BR165,"&gt;=24")+COUNTIF($CA165,"&lt;=11")</f>
        <v>5</v>
      </c>
      <c r="L165" s="140">
        <f>65-(+CH165+CI165+CJ165+CK165+CL165+CM165)</f>
        <v>10</v>
      </c>
      <c r="M165" s="100">
        <v>13</v>
      </c>
      <c r="N165" s="100">
        <v>24</v>
      </c>
      <c r="O165" s="100">
        <v>14</v>
      </c>
      <c r="P165" s="100">
        <v>11</v>
      </c>
      <c r="Q165" s="100">
        <v>11</v>
      </c>
      <c r="R165" s="100">
        <v>14</v>
      </c>
      <c r="S165" s="100">
        <v>12</v>
      </c>
      <c r="T165" s="100">
        <v>12</v>
      </c>
      <c r="U165" s="100">
        <v>12</v>
      </c>
      <c r="V165" s="100">
        <v>13</v>
      </c>
      <c r="W165" s="100">
        <v>13</v>
      </c>
      <c r="X165" s="100">
        <v>16</v>
      </c>
      <c r="Y165" s="100">
        <v>18</v>
      </c>
      <c r="Z165" s="100">
        <v>9</v>
      </c>
      <c r="AA165" s="100">
        <v>10</v>
      </c>
      <c r="AB165" s="100">
        <v>11</v>
      </c>
      <c r="AC165" s="100">
        <v>11</v>
      </c>
      <c r="AD165" s="100">
        <v>23</v>
      </c>
      <c r="AE165" s="100">
        <v>15</v>
      </c>
      <c r="AF165" s="100">
        <v>19</v>
      </c>
      <c r="AG165" s="100">
        <v>32</v>
      </c>
      <c r="AH165" s="100">
        <v>15</v>
      </c>
      <c r="AI165" s="100">
        <v>15</v>
      </c>
      <c r="AJ165" s="100">
        <v>17</v>
      </c>
      <c r="AK165" s="100">
        <v>17</v>
      </c>
      <c r="AL165" s="100">
        <v>11</v>
      </c>
      <c r="AM165" s="100">
        <v>11</v>
      </c>
      <c r="AN165" s="100">
        <v>19</v>
      </c>
      <c r="AO165" s="100">
        <v>23</v>
      </c>
      <c r="AP165" s="100">
        <v>17</v>
      </c>
      <c r="AQ165" s="100">
        <v>15</v>
      </c>
      <c r="AR165" s="100">
        <v>19</v>
      </c>
      <c r="AS165" s="100">
        <v>17</v>
      </c>
      <c r="AT165" s="100">
        <v>37</v>
      </c>
      <c r="AU165" s="100">
        <v>38</v>
      </c>
      <c r="AV165" s="100">
        <v>12</v>
      </c>
      <c r="AW165" s="100">
        <v>12</v>
      </c>
      <c r="AX165" s="100">
        <v>11</v>
      </c>
      <c r="AY165" s="100">
        <v>9</v>
      </c>
      <c r="AZ165" s="100">
        <v>15</v>
      </c>
      <c r="BA165" s="100">
        <v>16</v>
      </c>
      <c r="BB165" s="100">
        <v>8</v>
      </c>
      <c r="BC165" s="100">
        <v>11</v>
      </c>
      <c r="BD165" s="100">
        <v>10</v>
      </c>
      <c r="BE165" s="100">
        <v>8</v>
      </c>
      <c r="BF165" s="100">
        <v>10</v>
      </c>
      <c r="BG165" s="100">
        <v>11</v>
      </c>
      <c r="BH165" s="100">
        <v>12</v>
      </c>
      <c r="BI165" s="100">
        <v>23</v>
      </c>
      <c r="BJ165" s="100">
        <v>23</v>
      </c>
      <c r="BK165" s="100">
        <v>17</v>
      </c>
      <c r="BL165" s="100">
        <v>10</v>
      </c>
      <c r="BM165" s="100">
        <v>12</v>
      </c>
      <c r="BN165" s="100">
        <v>12</v>
      </c>
      <c r="BO165" s="100">
        <v>16</v>
      </c>
      <c r="BP165" s="100">
        <v>8</v>
      </c>
      <c r="BQ165" s="100">
        <v>12</v>
      </c>
      <c r="BR165" s="100">
        <v>22</v>
      </c>
      <c r="BS165" s="100">
        <v>21</v>
      </c>
      <c r="BT165" s="100">
        <v>13</v>
      </c>
      <c r="BU165" s="100">
        <v>12</v>
      </c>
      <c r="BV165" s="100">
        <v>11</v>
      </c>
      <c r="BW165" s="100">
        <v>13</v>
      </c>
      <c r="BX165" s="100">
        <v>11</v>
      </c>
      <c r="BY165" s="100">
        <v>11</v>
      </c>
      <c r="BZ165" s="100">
        <v>12</v>
      </c>
      <c r="CA165" s="100">
        <v>12</v>
      </c>
      <c r="CB165" s="149">
        <f>(2.71828^(-8.3291+4.4859*K165-2.1583*L165))/(1+(2.71828^(-8.3291+4.4859*K165-2.1583*L165)))</f>
        <v>5.6247852432996035E-4</v>
      </c>
      <c r="CC165" s="107" t="s">
        <v>781</v>
      </c>
      <c r="CD165" s="18" t="s">
        <v>53</v>
      </c>
      <c r="CE165" s="17" t="s">
        <v>695</v>
      </c>
      <c r="CF165" s="18" t="s">
        <v>194</v>
      </c>
      <c r="CG165" s="18"/>
      <c r="CH165" s="59">
        <f>COUNTIF($M165,"=13")+COUNTIF($N165,"=24")+COUNTIF($O165,"=14")+COUNTIF($P165,"=11")+COUNTIF($Q165,"=11")+COUNTIF($R165,"=14")+COUNTIF($S165,"=12")+COUNTIF($T165,"=12")+COUNTIF($U165,"=12")+COUNTIF($V165,"=13")+COUNTIF($W165,"=13")+COUNTIF($X165,"=16")</f>
        <v>12</v>
      </c>
      <c r="CI165" s="59">
        <f>COUNTIF($Y165,"=18")+COUNTIF($Z165,"=9")+COUNTIF($AA165,"=10")+COUNTIF($AB165,"=11")+COUNTIF($AC165,"=11")+COUNTIF($AD165,"=25")+COUNTIF($AE165,"=15")+COUNTIF($AF165,"=19")+COUNTIF($AG165,"=31")+COUNTIF($AH165,"=15")+COUNTIF($AI165,"=15")+COUNTIF($AJ165,"=17")+COUNTIF($AK165,"=17")</f>
        <v>11</v>
      </c>
      <c r="CJ165" s="59">
        <f>COUNTIF($AL165,"=11")+COUNTIF($AM165,"=11")+COUNTIF($AN165,"=19")+COUNTIF($AO165,"=23")+COUNTIF($AP165,"=15")+COUNTIF($AQ165,"=15")+COUNTIF($AR165,"=19")+COUNTIF($AS165,"=17")+COUNTIF($AV165,"=12")+COUNTIF($AW165,"=12")</f>
        <v>9</v>
      </c>
      <c r="CK165" s="59">
        <f>COUNTIF($AX165,"=11")+COUNTIF($AY165,"=9")+COUNTIF($AZ165,"=15")+COUNTIF($BA165,"=16")+COUNTIF($BB165,"=8")+COUNTIF($BC165,"=10")+COUNTIF($BD165,"=10")+COUNTIF($BE165,"=8")+COUNTIF($BF165,"=10")+COUNTIF($BG165,"=11")</f>
        <v>9</v>
      </c>
      <c r="CL165" s="59">
        <f>COUNTIF($BH165,"=12")+COUNTIF($BI165,"=21")+COUNTIF($BJ165,"=23")+COUNTIF($BK165,"=16")+COUNTIF($BL165,"=10")+COUNTIF($BM165,"=12")+COUNTIF($BN165,"=12")+COUNTIF($BO165,"=15")+COUNTIF($BP165,"=8")+COUNTIF($BQ165,"=12")+COUNTIF($BR165,"=24")+COUNTIF($BS165,"=20")+COUNTIF($BT165,"=13")</f>
        <v>8</v>
      </c>
      <c r="CM165" s="59">
        <f>COUNTIF($BU165,"=12")+COUNTIF($BV165,"=11")+COUNTIF($BW165,"=13")+COUNTIF($BX165,"=11")+COUNTIF($BY165,"=11")+COUNTIF($BZ165,"=12")+COUNTIF($CA165,"=11")</f>
        <v>6</v>
      </c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85"/>
      <c r="EB165" s="85"/>
      <c r="EC165" s="85"/>
      <c r="ED165" s="85"/>
      <c r="EE165" s="85"/>
    </row>
    <row r="166" spans="1:135" ht="15" customHeight="1" x14ac:dyDescent="0.25">
      <c r="A166" s="164">
        <v>108966</v>
      </c>
      <c r="B166" s="86" t="s">
        <v>324</v>
      </c>
      <c r="C166" s="86" t="s">
        <v>2</v>
      </c>
      <c r="D166" s="138" t="s">
        <v>78</v>
      </c>
      <c r="E166" s="86" t="s">
        <v>8</v>
      </c>
      <c r="F166" s="86" t="s">
        <v>336</v>
      </c>
      <c r="G166" s="87">
        <v>42879.526388888888</v>
      </c>
      <c r="H166" s="88" t="s">
        <v>2</v>
      </c>
      <c r="I166" s="86" t="s">
        <v>779</v>
      </c>
      <c r="J166" s="87">
        <v>41277</v>
      </c>
      <c r="K166" s="143">
        <f>+COUNTIF($Y166,"&gt;=18")+COUNTIF($AG166,"&gt;=31")+COUNTIF($AP166,"&lt;=15")+COUNTIF($AR166,"&gt;=19")+COUNTIF($BG166,"&gt;=11")+COUNTIF($BI166,"&lt;=21")+COUNTIF($BK166,"&gt;=17")+COUNTIF($BR166,"&gt;=24")+COUNTIF($CA166,"&lt;=11")</f>
        <v>5</v>
      </c>
      <c r="L166" s="140">
        <f>65-(+CH166+CI166+CJ166+CK166+CL166+CM166)</f>
        <v>10</v>
      </c>
      <c r="M166" s="68">
        <v>13</v>
      </c>
      <c r="N166" s="68">
        <v>24</v>
      </c>
      <c r="O166" s="68">
        <v>14</v>
      </c>
      <c r="P166" s="68">
        <v>11</v>
      </c>
      <c r="Q166" s="68">
        <v>11</v>
      </c>
      <c r="R166" s="68">
        <v>15</v>
      </c>
      <c r="S166" s="68">
        <v>12</v>
      </c>
      <c r="T166" s="68">
        <v>12</v>
      </c>
      <c r="U166" s="68">
        <v>12</v>
      </c>
      <c r="V166" s="68">
        <v>13</v>
      </c>
      <c r="W166" s="68">
        <v>13</v>
      </c>
      <c r="X166" s="68">
        <v>16</v>
      </c>
      <c r="Y166" s="68">
        <v>18</v>
      </c>
      <c r="Z166" s="68">
        <v>9</v>
      </c>
      <c r="AA166" s="68">
        <v>9</v>
      </c>
      <c r="AB166" s="68">
        <v>12</v>
      </c>
      <c r="AC166" s="68">
        <v>11</v>
      </c>
      <c r="AD166" s="68">
        <v>25</v>
      </c>
      <c r="AE166" s="68">
        <v>15</v>
      </c>
      <c r="AF166" s="68">
        <v>19</v>
      </c>
      <c r="AG166" s="68">
        <v>29</v>
      </c>
      <c r="AH166" s="100">
        <v>15</v>
      </c>
      <c r="AI166" s="100">
        <v>15</v>
      </c>
      <c r="AJ166" s="68">
        <v>17</v>
      </c>
      <c r="AK166" s="68">
        <v>17</v>
      </c>
      <c r="AL166" s="68">
        <v>11</v>
      </c>
      <c r="AM166" s="68">
        <v>11</v>
      </c>
      <c r="AN166" s="68">
        <v>19</v>
      </c>
      <c r="AO166" s="68">
        <v>22</v>
      </c>
      <c r="AP166" s="68">
        <v>15</v>
      </c>
      <c r="AQ166" s="68">
        <v>15</v>
      </c>
      <c r="AR166" s="68">
        <v>19</v>
      </c>
      <c r="AS166" s="68">
        <v>17</v>
      </c>
      <c r="AT166" s="100">
        <v>37</v>
      </c>
      <c r="AU166" s="100">
        <v>38</v>
      </c>
      <c r="AV166" s="68">
        <v>11</v>
      </c>
      <c r="AW166" s="68">
        <v>12</v>
      </c>
      <c r="AX166" s="68">
        <v>11</v>
      </c>
      <c r="AY166" s="68">
        <v>9</v>
      </c>
      <c r="AZ166" s="68">
        <v>16</v>
      </c>
      <c r="BA166" s="68">
        <v>16</v>
      </c>
      <c r="BB166" s="68">
        <v>8</v>
      </c>
      <c r="BC166" s="68">
        <v>10</v>
      </c>
      <c r="BD166" s="68">
        <v>10</v>
      </c>
      <c r="BE166" s="68">
        <v>8</v>
      </c>
      <c r="BF166" s="68">
        <v>11</v>
      </c>
      <c r="BG166" s="68">
        <v>10</v>
      </c>
      <c r="BH166" s="68">
        <v>12</v>
      </c>
      <c r="BI166" s="68">
        <v>21</v>
      </c>
      <c r="BJ166" s="68">
        <v>23</v>
      </c>
      <c r="BK166" s="68">
        <v>16</v>
      </c>
      <c r="BL166" s="68">
        <v>10</v>
      </c>
      <c r="BM166" s="68">
        <v>12</v>
      </c>
      <c r="BN166" s="68">
        <v>12</v>
      </c>
      <c r="BO166" s="68">
        <v>15</v>
      </c>
      <c r="BP166" s="68">
        <v>8</v>
      </c>
      <c r="BQ166" s="68">
        <v>12</v>
      </c>
      <c r="BR166" s="68">
        <v>24</v>
      </c>
      <c r="BS166" s="68">
        <v>20</v>
      </c>
      <c r="BT166" s="68">
        <v>13</v>
      </c>
      <c r="BU166" s="68">
        <v>12</v>
      </c>
      <c r="BV166" s="68">
        <v>11</v>
      </c>
      <c r="BW166" s="68">
        <v>13</v>
      </c>
      <c r="BX166" s="68">
        <v>11</v>
      </c>
      <c r="BY166" s="68">
        <v>11</v>
      </c>
      <c r="BZ166" s="68">
        <v>12</v>
      </c>
      <c r="CA166" s="68">
        <v>12</v>
      </c>
      <c r="CB166" s="149">
        <f>(2.71828^(-8.3291+4.4859*K166-2.1583*L166))/(1+(2.71828^(-8.3291+4.4859*K166-2.1583*L166)))</f>
        <v>5.6247852432996035E-4</v>
      </c>
      <c r="CC166" s="112" t="s">
        <v>781</v>
      </c>
      <c r="CD166" s="49" t="s">
        <v>53</v>
      </c>
      <c r="CE166" s="49" t="s">
        <v>782</v>
      </c>
      <c r="CF166" s="86" t="s">
        <v>50</v>
      </c>
      <c r="CG166" s="86"/>
      <c r="CH166" s="59">
        <f>COUNTIF($M166,"=13")+COUNTIF($N166,"=24")+COUNTIF($O166,"=14")+COUNTIF($P166,"=11")+COUNTIF($Q166,"=11")+COUNTIF($R166,"=14")+COUNTIF($S166,"=12")+COUNTIF($T166,"=12")+COUNTIF($U166,"=12")+COUNTIF($V166,"=13")+COUNTIF($W166,"=13")+COUNTIF($X166,"=16")</f>
        <v>11</v>
      </c>
      <c r="CI166" s="59">
        <f>COUNTIF($Y166,"=18")+COUNTIF($Z166,"=9")+COUNTIF($AA166,"=10")+COUNTIF($AB166,"=11")+COUNTIF($AC166,"=11")+COUNTIF($AD166,"=25")+COUNTIF($AE166,"=15")+COUNTIF($AF166,"=19")+COUNTIF($AG166,"=31")+COUNTIF($AH166,"=15")+COUNTIF($AI166,"=15")+COUNTIF($AJ166,"=17")+COUNTIF($AK166,"=17")</f>
        <v>10</v>
      </c>
      <c r="CJ166" s="59">
        <f>COUNTIF($AL166,"=11")+COUNTIF($AM166,"=11")+COUNTIF($AN166,"=19")+COUNTIF($AO166,"=23")+COUNTIF($AP166,"=15")+COUNTIF($AQ166,"=15")+COUNTIF($AR166,"=19")+COUNTIF($AS166,"=17")+COUNTIF($AV166,"=12")+COUNTIF($AW166,"=12")</f>
        <v>8</v>
      </c>
      <c r="CK166" s="59">
        <f>COUNTIF($AX166,"=11")+COUNTIF($AY166,"=9")+COUNTIF($AZ166,"=15")+COUNTIF($BA166,"=16")+COUNTIF($BB166,"=8")+COUNTIF($BC166,"=10")+COUNTIF($BD166,"=10")+COUNTIF($BE166,"=8")+COUNTIF($BF166,"=10")+COUNTIF($BG166,"=11")</f>
        <v>7</v>
      </c>
      <c r="CL166" s="59">
        <f>COUNTIF($BH166,"=12")+COUNTIF($BI166,"=21")+COUNTIF($BJ166,"=23")+COUNTIF($BK166,"=16")+COUNTIF($BL166,"=10")+COUNTIF($BM166,"=12")+COUNTIF($BN166,"=12")+COUNTIF($BO166,"=15")+COUNTIF($BP166,"=8")+COUNTIF($BQ166,"=12")+COUNTIF($BR166,"=24")+COUNTIF($BS166,"=20")+COUNTIF($BT166,"=13")</f>
        <v>13</v>
      </c>
      <c r="CM166" s="59">
        <f>COUNTIF($BU166,"=12")+COUNTIF($BV166,"=11")+COUNTIF($BW166,"=13")+COUNTIF($BX166,"=11")+COUNTIF($BY166,"=11")+COUNTIF($BZ166,"=12")+COUNTIF($CA166,"=11")</f>
        <v>6</v>
      </c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  <c r="DK166" s="85"/>
      <c r="DL166" s="85"/>
      <c r="DM166" s="85"/>
      <c r="DN166" s="85"/>
      <c r="DO166" s="85"/>
      <c r="DP166" s="85"/>
      <c r="DQ166" s="85"/>
      <c r="DR166" s="85"/>
      <c r="DS166" s="85"/>
      <c r="DT166" s="85"/>
      <c r="DU166" s="85"/>
      <c r="DV166" s="85"/>
      <c r="DW166" s="85"/>
      <c r="DX166" s="85"/>
      <c r="DY166" s="85"/>
      <c r="DZ166" s="85"/>
      <c r="EA166" s="85"/>
      <c r="EB166" s="85"/>
      <c r="EC166" s="85"/>
      <c r="ED166" s="85"/>
      <c r="EE166" s="85"/>
    </row>
    <row r="167" spans="1:135" ht="15" customHeight="1" x14ac:dyDescent="0.25">
      <c r="A167" s="164">
        <v>117791</v>
      </c>
      <c r="B167" s="38" t="s">
        <v>183</v>
      </c>
      <c r="C167" s="86" t="s">
        <v>2</v>
      </c>
      <c r="D167" s="138" t="s">
        <v>78</v>
      </c>
      <c r="E167" s="3" t="s">
        <v>314</v>
      </c>
      <c r="F167" s="3" t="s">
        <v>183</v>
      </c>
      <c r="G167" s="7">
        <v>41416.697916666664</v>
      </c>
      <c r="H167" s="88" t="s">
        <v>2</v>
      </c>
      <c r="I167" s="88" t="s">
        <v>779</v>
      </c>
      <c r="J167" s="87">
        <v>41277.888888888891</v>
      </c>
      <c r="K167" s="143">
        <f>+COUNTIF($Y167,"&gt;=18")+COUNTIF($AG167,"&gt;=31")+COUNTIF($AP167,"&lt;=15")+COUNTIF($AR167,"&gt;=19")+COUNTIF($BG167,"&gt;=11")+COUNTIF($BI167,"&lt;=21")+COUNTIF($BK167,"&gt;=17")+COUNTIF($BR167,"&gt;=24")+COUNTIF($CA167,"&lt;=11")</f>
        <v>5</v>
      </c>
      <c r="L167" s="140">
        <f>65-(+CH167+CI167+CJ167+CK167+CL167+CM167)</f>
        <v>10</v>
      </c>
      <c r="M167" s="68">
        <v>13</v>
      </c>
      <c r="N167" s="68">
        <v>24</v>
      </c>
      <c r="O167" s="68">
        <v>14</v>
      </c>
      <c r="P167" s="100">
        <v>11</v>
      </c>
      <c r="Q167" s="68">
        <v>11</v>
      </c>
      <c r="R167" s="68">
        <v>15</v>
      </c>
      <c r="S167" s="68">
        <v>12</v>
      </c>
      <c r="T167" s="68">
        <v>12</v>
      </c>
      <c r="U167" s="68">
        <v>12</v>
      </c>
      <c r="V167" s="68">
        <v>13</v>
      </c>
      <c r="W167" s="68">
        <v>13</v>
      </c>
      <c r="X167" s="68">
        <v>16</v>
      </c>
      <c r="Y167" s="68">
        <v>18</v>
      </c>
      <c r="Z167" s="100">
        <v>9</v>
      </c>
      <c r="AA167" s="100">
        <v>9</v>
      </c>
      <c r="AB167" s="68">
        <v>12</v>
      </c>
      <c r="AC167" s="68">
        <v>11</v>
      </c>
      <c r="AD167" s="68">
        <v>25</v>
      </c>
      <c r="AE167" s="68">
        <v>15</v>
      </c>
      <c r="AF167" s="68">
        <v>19</v>
      </c>
      <c r="AG167" s="68">
        <v>29</v>
      </c>
      <c r="AH167" s="68">
        <v>15</v>
      </c>
      <c r="AI167" s="68">
        <v>15</v>
      </c>
      <c r="AJ167" s="68">
        <v>17</v>
      </c>
      <c r="AK167" s="68">
        <v>17</v>
      </c>
      <c r="AL167" s="68">
        <v>11</v>
      </c>
      <c r="AM167" s="68">
        <v>11</v>
      </c>
      <c r="AN167" s="100">
        <v>19</v>
      </c>
      <c r="AO167" s="100">
        <v>22</v>
      </c>
      <c r="AP167" s="100">
        <v>15</v>
      </c>
      <c r="AQ167" s="100">
        <v>15</v>
      </c>
      <c r="AR167" s="100">
        <v>19</v>
      </c>
      <c r="AS167" s="100">
        <v>17</v>
      </c>
      <c r="AT167" s="68">
        <v>37</v>
      </c>
      <c r="AU167" s="68">
        <v>38</v>
      </c>
      <c r="AV167" s="68">
        <v>11</v>
      </c>
      <c r="AW167" s="100">
        <v>12</v>
      </c>
      <c r="AX167" s="100">
        <v>11</v>
      </c>
      <c r="AY167" s="100">
        <v>9</v>
      </c>
      <c r="AZ167" s="100">
        <v>16</v>
      </c>
      <c r="BA167" s="100">
        <v>16</v>
      </c>
      <c r="BB167" s="68">
        <v>8</v>
      </c>
      <c r="BC167" s="68">
        <v>10</v>
      </c>
      <c r="BD167" s="68">
        <v>10</v>
      </c>
      <c r="BE167" s="68">
        <v>8</v>
      </c>
      <c r="BF167" s="68">
        <v>11</v>
      </c>
      <c r="BG167" s="68">
        <v>10</v>
      </c>
      <c r="BH167" s="68">
        <v>12</v>
      </c>
      <c r="BI167" s="68">
        <v>21</v>
      </c>
      <c r="BJ167" s="68">
        <v>23</v>
      </c>
      <c r="BK167" s="68">
        <v>16</v>
      </c>
      <c r="BL167" s="68">
        <v>10</v>
      </c>
      <c r="BM167" s="68">
        <v>12</v>
      </c>
      <c r="BN167" s="68">
        <v>12</v>
      </c>
      <c r="BO167" s="68">
        <v>15</v>
      </c>
      <c r="BP167" s="68">
        <v>8</v>
      </c>
      <c r="BQ167" s="68">
        <v>12</v>
      </c>
      <c r="BR167" s="68">
        <v>24</v>
      </c>
      <c r="BS167" s="68">
        <v>20</v>
      </c>
      <c r="BT167" s="68">
        <v>13</v>
      </c>
      <c r="BU167" s="68">
        <v>12</v>
      </c>
      <c r="BV167" s="68">
        <v>11</v>
      </c>
      <c r="BW167" s="68">
        <v>13</v>
      </c>
      <c r="BX167" s="68">
        <v>11</v>
      </c>
      <c r="BY167" s="68">
        <v>11</v>
      </c>
      <c r="BZ167" s="68">
        <v>12</v>
      </c>
      <c r="CA167" s="68">
        <v>12</v>
      </c>
      <c r="CB167" s="149">
        <f>(2.71828^(-8.3291+4.4859*K167-2.1583*L167))/(1+(2.71828^(-8.3291+4.4859*K167-2.1583*L167)))</f>
        <v>5.6247852432996035E-4</v>
      </c>
      <c r="CC167" s="107" t="s">
        <v>781</v>
      </c>
      <c r="CD167" s="86" t="s">
        <v>53</v>
      </c>
      <c r="CE167" s="3" t="s">
        <v>2</v>
      </c>
      <c r="CF167" s="86" t="s">
        <v>183</v>
      </c>
      <c r="CG167" s="86"/>
      <c r="CH167" s="59">
        <f>COUNTIF($M167,"=13")+COUNTIF($N167,"=24")+COUNTIF($O167,"=14")+COUNTIF($P167,"=11")+COUNTIF($Q167,"=11")+COUNTIF($R167,"=14")+COUNTIF($S167,"=12")+COUNTIF($T167,"=12")+COUNTIF($U167,"=12")+COUNTIF($V167,"=13")+COUNTIF($W167,"=13")+COUNTIF($X167,"=16")</f>
        <v>11</v>
      </c>
      <c r="CI167" s="59">
        <f>COUNTIF($Y167,"=18")+COUNTIF($Z167,"=9")+COUNTIF($AA167,"=10")+COUNTIF($AB167,"=11")+COUNTIF($AC167,"=11")+COUNTIF($AD167,"=25")+COUNTIF($AE167,"=15")+COUNTIF($AF167,"=19")+COUNTIF($AG167,"=31")+COUNTIF($AH167,"=15")+COUNTIF($AI167,"=15")+COUNTIF($AJ167,"=17")+COUNTIF($AK167,"=17")</f>
        <v>10</v>
      </c>
      <c r="CJ167" s="59">
        <f>COUNTIF($AL167,"=11")+COUNTIF($AM167,"=11")+COUNTIF($AN167,"=19")+COUNTIF($AO167,"=23")+COUNTIF($AP167,"=15")+COUNTIF($AQ167,"=15")+COUNTIF($AR167,"=19")+COUNTIF($AS167,"=17")+COUNTIF($AV167,"=12")+COUNTIF($AW167,"=12")</f>
        <v>8</v>
      </c>
      <c r="CK167" s="59">
        <f>COUNTIF($AX167,"=11")+COUNTIF($AY167,"=9")+COUNTIF($AZ167,"=15")+COUNTIF($BA167,"=16")+COUNTIF($BB167,"=8")+COUNTIF($BC167,"=10")+COUNTIF($BD167,"=10")+COUNTIF($BE167,"=8")+COUNTIF($BF167,"=10")+COUNTIF($BG167,"=11")</f>
        <v>7</v>
      </c>
      <c r="CL167" s="59">
        <f>COUNTIF($BH167,"=12")+COUNTIF($BI167,"=21")+COUNTIF($BJ167,"=23")+COUNTIF($BK167,"=16")+COUNTIF($BL167,"=10")+COUNTIF($BM167,"=12")+COUNTIF($BN167,"=12")+COUNTIF($BO167,"=15")+COUNTIF($BP167,"=8")+COUNTIF($BQ167,"=12")+COUNTIF($BR167,"=24")+COUNTIF($BS167,"=20")+COUNTIF($BT167,"=13")</f>
        <v>13</v>
      </c>
      <c r="CM167" s="59">
        <f>COUNTIF($BU167,"=12")+COUNTIF($BV167,"=11")+COUNTIF($BW167,"=13")+COUNTIF($BX167,"=11")+COUNTIF($BY167,"=11")+COUNTIF($BZ167,"=12")+COUNTIF($CA167,"=11")</f>
        <v>6</v>
      </c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  <c r="DK167" s="85"/>
      <c r="DL167" s="85"/>
      <c r="DM167" s="85"/>
      <c r="DN167" s="85"/>
      <c r="DO167" s="85"/>
      <c r="DP167" s="85"/>
      <c r="DQ167" s="85"/>
      <c r="DR167" s="85"/>
      <c r="DS167" s="85"/>
      <c r="DT167" s="85"/>
      <c r="DU167" s="85"/>
      <c r="DV167" s="85"/>
      <c r="DW167" s="85"/>
      <c r="DX167" s="85"/>
      <c r="DY167" s="85"/>
      <c r="DZ167" s="85"/>
      <c r="EA167" s="85"/>
      <c r="EB167" s="85"/>
      <c r="EC167" s="85"/>
      <c r="ED167" s="85"/>
      <c r="EE167" s="85"/>
    </row>
    <row r="168" spans="1:135" ht="15" customHeight="1" x14ac:dyDescent="0.25">
      <c r="A168" s="173">
        <v>126282</v>
      </c>
      <c r="B168" s="38" t="s">
        <v>50</v>
      </c>
      <c r="C168" s="86" t="s">
        <v>2</v>
      </c>
      <c r="D168" s="138" t="s">
        <v>78</v>
      </c>
      <c r="E168" s="38" t="s">
        <v>8</v>
      </c>
      <c r="F168" s="3" t="s">
        <v>367</v>
      </c>
      <c r="G168" s="74">
        <v>41416.694444444445</v>
      </c>
      <c r="H168" s="88" t="s">
        <v>2</v>
      </c>
      <c r="I168" s="88" t="s">
        <v>779</v>
      </c>
      <c r="J168" s="87">
        <v>41277.888888888891</v>
      </c>
      <c r="K168" s="143">
        <f>+COUNTIF($Y168,"&gt;=18")+COUNTIF($AG168,"&gt;=31")+COUNTIF($AP168,"&lt;=15")+COUNTIF($AR168,"&gt;=19")+COUNTIF($BG168,"&gt;=11")+COUNTIF($BI168,"&lt;=21")+COUNTIF($BK168,"&gt;=17")+COUNTIF($BR168,"&gt;=24")+COUNTIF($CA168,"&lt;=11")</f>
        <v>5</v>
      </c>
      <c r="L168" s="140">
        <f>65-(+CH168+CI168+CJ168+CK168+CL168+CM168)</f>
        <v>10</v>
      </c>
      <c r="M168" s="100">
        <v>13</v>
      </c>
      <c r="N168" s="100">
        <v>24</v>
      </c>
      <c r="O168" s="100">
        <v>14</v>
      </c>
      <c r="P168" s="100">
        <v>11</v>
      </c>
      <c r="Q168" s="100">
        <v>11</v>
      </c>
      <c r="R168" s="100">
        <v>14</v>
      </c>
      <c r="S168" s="100">
        <v>12</v>
      </c>
      <c r="T168" s="100">
        <v>12</v>
      </c>
      <c r="U168" s="100">
        <v>11</v>
      </c>
      <c r="V168" s="100">
        <v>13</v>
      </c>
      <c r="W168" s="100">
        <v>13</v>
      </c>
      <c r="X168" s="100">
        <v>16</v>
      </c>
      <c r="Y168" s="100">
        <v>18</v>
      </c>
      <c r="Z168" s="100">
        <v>9</v>
      </c>
      <c r="AA168" s="100">
        <v>10</v>
      </c>
      <c r="AB168" s="100">
        <v>11</v>
      </c>
      <c r="AC168" s="100">
        <v>11</v>
      </c>
      <c r="AD168" s="100">
        <v>25</v>
      </c>
      <c r="AE168" s="100">
        <v>14</v>
      </c>
      <c r="AF168" s="100">
        <v>19</v>
      </c>
      <c r="AG168" s="100">
        <v>27</v>
      </c>
      <c r="AH168" s="100">
        <v>15</v>
      </c>
      <c r="AI168" s="100">
        <v>15</v>
      </c>
      <c r="AJ168" s="100">
        <v>16</v>
      </c>
      <c r="AK168" s="100">
        <v>17</v>
      </c>
      <c r="AL168" s="100">
        <v>10</v>
      </c>
      <c r="AM168" s="100">
        <v>10</v>
      </c>
      <c r="AN168" s="100">
        <v>19</v>
      </c>
      <c r="AO168" s="100">
        <v>22</v>
      </c>
      <c r="AP168" s="100">
        <v>15</v>
      </c>
      <c r="AQ168" s="100">
        <v>15</v>
      </c>
      <c r="AR168" s="100">
        <v>19</v>
      </c>
      <c r="AS168" s="100">
        <v>17</v>
      </c>
      <c r="AT168" s="100">
        <v>37</v>
      </c>
      <c r="AU168" s="100">
        <v>38</v>
      </c>
      <c r="AV168" s="100">
        <v>12</v>
      </c>
      <c r="AW168" s="100">
        <v>12</v>
      </c>
      <c r="AX168" s="100">
        <v>11</v>
      </c>
      <c r="AY168" s="100">
        <v>9</v>
      </c>
      <c r="AZ168" s="100">
        <v>15</v>
      </c>
      <c r="BA168" s="100">
        <v>16</v>
      </c>
      <c r="BB168" s="100">
        <v>8</v>
      </c>
      <c r="BC168" s="100">
        <v>10</v>
      </c>
      <c r="BD168" s="100">
        <v>10</v>
      </c>
      <c r="BE168" s="100">
        <v>8</v>
      </c>
      <c r="BF168" s="100">
        <v>10</v>
      </c>
      <c r="BG168" s="100">
        <v>10</v>
      </c>
      <c r="BH168" s="100">
        <v>12</v>
      </c>
      <c r="BI168" s="100">
        <v>21</v>
      </c>
      <c r="BJ168" s="100">
        <v>23</v>
      </c>
      <c r="BK168" s="100">
        <v>16</v>
      </c>
      <c r="BL168" s="100">
        <v>10</v>
      </c>
      <c r="BM168" s="100">
        <v>12</v>
      </c>
      <c r="BN168" s="100">
        <v>12</v>
      </c>
      <c r="BO168" s="100">
        <v>16</v>
      </c>
      <c r="BP168" s="100">
        <v>8</v>
      </c>
      <c r="BQ168" s="100">
        <v>12</v>
      </c>
      <c r="BR168" s="100">
        <v>23</v>
      </c>
      <c r="BS168" s="100">
        <v>20</v>
      </c>
      <c r="BT168" s="100">
        <v>13</v>
      </c>
      <c r="BU168" s="100">
        <v>12</v>
      </c>
      <c r="BV168" s="100">
        <v>11</v>
      </c>
      <c r="BW168" s="100">
        <v>13</v>
      </c>
      <c r="BX168" s="100">
        <v>11</v>
      </c>
      <c r="BY168" s="100">
        <v>11</v>
      </c>
      <c r="BZ168" s="100">
        <v>12</v>
      </c>
      <c r="CA168" s="100">
        <v>11</v>
      </c>
      <c r="CB168" s="149">
        <f>(2.71828^(-8.3291+4.4859*K168-2.1583*L168))/(1+(2.71828^(-8.3291+4.4859*K168-2.1583*L168)))</f>
        <v>5.6247852432996035E-4</v>
      </c>
      <c r="CC168" s="107" t="s">
        <v>781</v>
      </c>
      <c r="CD168" s="86" t="s">
        <v>53</v>
      </c>
      <c r="CE168" s="3" t="s">
        <v>2</v>
      </c>
      <c r="CF168" s="86" t="s">
        <v>50</v>
      </c>
      <c r="CG168" s="86"/>
      <c r="CH168" s="59">
        <f>COUNTIF($M168,"=13")+COUNTIF($N168,"=24")+COUNTIF($O168,"=14")+COUNTIF($P168,"=11")+COUNTIF($Q168,"=11")+COUNTIF($R168,"=14")+COUNTIF($S168,"=12")+COUNTIF($T168,"=12")+COUNTIF($U168,"=12")+COUNTIF($V168,"=13")+COUNTIF($W168,"=13")+COUNTIF($X168,"=16")</f>
        <v>11</v>
      </c>
      <c r="CI168" s="59">
        <f>COUNTIF($Y168,"=18")+COUNTIF($Z168,"=9")+COUNTIF($AA168,"=10")+COUNTIF($AB168,"=11")+COUNTIF($AC168,"=11")+COUNTIF($AD168,"=25")+COUNTIF($AE168,"=15")+COUNTIF($AF168,"=19")+COUNTIF($AG168,"=31")+COUNTIF($AH168,"=15")+COUNTIF($AI168,"=15")+COUNTIF($AJ168,"=17")+COUNTIF($AK168,"=17")</f>
        <v>10</v>
      </c>
      <c r="CJ168" s="59">
        <f>COUNTIF($AL168,"=11")+COUNTIF($AM168,"=11")+COUNTIF($AN168,"=19")+COUNTIF($AO168,"=23")+COUNTIF($AP168,"=15")+COUNTIF($AQ168,"=15")+COUNTIF($AR168,"=19")+COUNTIF($AS168,"=17")+COUNTIF($AV168,"=12")+COUNTIF($AW168,"=12")</f>
        <v>7</v>
      </c>
      <c r="CK168" s="59">
        <f>COUNTIF($AX168,"=11")+COUNTIF($AY168,"=9")+COUNTIF($AZ168,"=15")+COUNTIF($BA168,"=16")+COUNTIF($BB168,"=8")+COUNTIF($BC168,"=10")+COUNTIF($BD168,"=10")+COUNTIF($BE168,"=8")+COUNTIF($BF168,"=10")+COUNTIF($BG168,"=11")</f>
        <v>9</v>
      </c>
      <c r="CL168" s="59">
        <f>COUNTIF($BH168,"=12")+COUNTIF($BI168,"=21")+COUNTIF($BJ168,"=23")+COUNTIF($BK168,"=16")+COUNTIF($BL168,"=10")+COUNTIF($BM168,"=12")+COUNTIF($BN168,"=12")+COUNTIF($BO168,"=15")+COUNTIF($BP168,"=8")+COUNTIF($BQ168,"=12")+COUNTIF($BR168,"=24")+COUNTIF($BS168,"=20")+COUNTIF($BT168,"=13")</f>
        <v>11</v>
      </c>
      <c r="CM168" s="59">
        <f>COUNTIF($BU168,"=12")+COUNTIF($BV168,"=11")+COUNTIF($BW168,"=13")+COUNTIF($BX168,"=11")+COUNTIF($BY168,"=11")+COUNTIF($BZ168,"=12")+COUNTIF($CA168,"=11")</f>
        <v>7</v>
      </c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  <c r="DK168" s="85"/>
      <c r="DL168" s="85"/>
      <c r="DM168" s="85"/>
      <c r="DN168" s="85"/>
      <c r="DO168" s="85"/>
      <c r="DP168" s="85"/>
      <c r="DQ168" s="85"/>
      <c r="DR168" s="85"/>
      <c r="DS168" s="85"/>
      <c r="DT168" s="85"/>
      <c r="DU168" s="85"/>
      <c r="DV168" s="85"/>
      <c r="DW168" s="85"/>
      <c r="DX168" s="85"/>
      <c r="DY168" s="85"/>
      <c r="DZ168" s="85"/>
      <c r="EA168" s="85"/>
      <c r="EB168" s="85"/>
      <c r="EC168" s="85"/>
      <c r="ED168" s="85"/>
      <c r="EE168" s="85"/>
    </row>
    <row r="169" spans="1:135" ht="15" customHeight="1" x14ac:dyDescent="0.25">
      <c r="A169" s="164">
        <v>217946</v>
      </c>
      <c r="B169" s="3" t="s">
        <v>50</v>
      </c>
      <c r="C169" s="86" t="s">
        <v>2</v>
      </c>
      <c r="D169" s="138" t="s">
        <v>78</v>
      </c>
      <c r="E169" s="3" t="s">
        <v>314</v>
      </c>
      <c r="F169" s="3" t="s">
        <v>367</v>
      </c>
      <c r="G169" s="7">
        <v>41416.694444444445</v>
      </c>
      <c r="H169" s="88" t="s">
        <v>2</v>
      </c>
      <c r="I169" s="88" t="s">
        <v>779</v>
      </c>
      <c r="J169" s="87">
        <v>41277.888888888891</v>
      </c>
      <c r="K169" s="143">
        <f>+COUNTIF($Y169,"&gt;=18")+COUNTIF($AG169,"&gt;=31")+COUNTIF($AP169,"&lt;=15")+COUNTIF($AR169,"&gt;=19")+COUNTIF($BG169,"&gt;=11")+COUNTIF($BI169,"&lt;=21")+COUNTIF($BK169,"&gt;=17")+COUNTIF($BR169,"&gt;=24")+COUNTIF($CA169,"&lt;=11")</f>
        <v>5</v>
      </c>
      <c r="L169" s="140">
        <f>65-(+CH169+CI169+CJ169+CK169+CL169+CM169)</f>
        <v>10</v>
      </c>
      <c r="M169" s="68">
        <v>13</v>
      </c>
      <c r="N169" s="68">
        <v>24</v>
      </c>
      <c r="O169" s="68">
        <v>14</v>
      </c>
      <c r="P169" s="68">
        <v>11</v>
      </c>
      <c r="Q169" s="68">
        <v>11</v>
      </c>
      <c r="R169" s="68">
        <v>14</v>
      </c>
      <c r="S169" s="68">
        <v>12</v>
      </c>
      <c r="T169" s="68">
        <v>12</v>
      </c>
      <c r="U169" s="68">
        <v>12</v>
      </c>
      <c r="V169" s="68">
        <v>13</v>
      </c>
      <c r="W169" s="68">
        <v>13</v>
      </c>
      <c r="X169" s="68">
        <v>16</v>
      </c>
      <c r="Y169" s="68">
        <v>18</v>
      </c>
      <c r="Z169" s="100">
        <v>9</v>
      </c>
      <c r="AA169" s="100">
        <v>10</v>
      </c>
      <c r="AB169" s="68">
        <v>11</v>
      </c>
      <c r="AC169" s="68">
        <v>11</v>
      </c>
      <c r="AD169" s="68">
        <v>25</v>
      </c>
      <c r="AE169" s="68">
        <v>14</v>
      </c>
      <c r="AF169" s="68">
        <v>19</v>
      </c>
      <c r="AG169" s="68">
        <v>28</v>
      </c>
      <c r="AH169" s="68">
        <v>15</v>
      </c>
      <c r="AI169" s="68">
        <v>15</v>
      </c>
      <c r="AJ169" s="100">
        <v>16</v>
      </c>
      <c r="AK169" s="68">
        <v>17</v>
      </c>
      <c r="AL169" s="68">
        <v>10</v>
      </c>
      <c r="AM169" s="68">
        <v>11</v>
      </c>
      <c r="AN169" s="68">
        <v>19</v>
      </c>
      <c r="AO169" s="68">
        <v>22</v>
      </c>
      <c r="AP169" s="68">
        <v>15</v>
      </c>
      <c r="AQ169" s="68">
        <v>15</v>
      </c>
      <c r="AR169" s="68">
        <v>19</v>
      </c>
      <c r="AS169" s="68">
        <v>17</v>
      </c>
      <c r="AT169" s="68">
        <v>37</v>
      </c>
      <c r="AU169" s="68">
        <v>37</v>
      </c>
      <c r="AV169" s="68">
        <v>13</v>
      </c>
      <c r="AW169" s="68">
        <v>12</v>
      </c>
      <c r="AX169" s="68">
        <v>11</v>
      </c>
      <c r="AY169" s="68">
        <v>9</v>
      </c>
      <c r="AZ169" s="68">
        <v>15</v>
      </c>
      <c r="BA169" s="68">
        <v>16</v>
      </c>
      <c r="BB169" s="68">
        <v>8</v>
      </c>
      <c r="BC169" s="68">
        <v>10</v>
      </c>
      <c r="BD169" s="68">
        <v>10</v>
      </c>
      <c r="BE169" s="68">
        <v>8</v>
      </c>
      <c r="BF169" s="68">
        <v>10</v>
      </c>
      <c r="BG169" s="68">
        <v>10</v>
      </c>
      <c r="BH169" s="68">
        <v>12</v>
      </c>
      <c r="BI169" s="68">
        <v>21</v>
      </c>
      <c r="BJ169" s="68">
        <v>23</v>
      </c>
      <c r="BK169" s="68">
        <v>16</v>
      </c>
      <c r="BL169" s="68">
        <v>10</v>
      </c>
      <c r="BM169" s="68">
        <v>12</v>
      </c>
      <c r="BN169" s="68">
        <v>12</v>
      </c>
      <c r="BO169" s="68">
        <v>16</v>
      </c>
      <c r="BP169" s="68">
        <v>8</v>
      </c>
      <c r="BQ169" s="68">
        <v>12</v>
      </c>
      <c r="BR169" s="68">
        <v>23</v>
      </c>
      <c r="BS169" s="68">
        <v>20</v>
      </c>
      <c r="BT169" s="68">
        <v>13</v>
      </c>
      <c r="BU169" s="68">
        <v>12</v>
      </c>
      <c r="BV169" s="68">
        <v>12</v>
      </c>
      <c r="BW169" s="68">
        <v>13</v>
      </c>
      <c r="BX169" s="68">
        <v>11</v>
      </c>
      <c r="BY169" s="68">
        <v>11</v>
      </c>
      <c r="BZ169" s="68">
        <v>12</v>
      </c>
      <c r="CA169" s="68">
        <v>11</v>
      </c>
      <c r="CB169" s="149">
        <f>(2.71828^(-8.3291+4.4859*K169-2.1583*L169))/(1+(2.71828^(-8.3291+4.4859*K169-2.1583*L169)))</f>
        <v>5.6247852432996035E-4</v>
      </c>
      <c r="CC169" s="107" t="s">
        <v>781</v>
      </c>
      <c r="CD169" s="86" t="s">
        <v>53</v>
      </c>
      <c r="CE169" s="3" t="s">
        <v>2</v>
      </c>
      <c r="CF169" s="86" t="s">
        <v>50</v>
      </c>
      <c r="CG169" s="86"/>
      <c r="CH169" s="59">
        <f>COUNTIF($M169,"=13")+COUNTIF($N169,"=24")+COUNTIF($O169,"=14")+COUNTIF($P169,"=11")+COUNTIF($Q169,"=11")+COUNTIF($R169,"=14")+COUNTIF($S169,"=12")+COUNTIF($T169,"=12")+COUNTIF($U169,"=12")+COUNTIF($V169,"=13")+COUNTIF($W169,"=13")+COUNTIF($X169,"=16")</f>
        <v>12</v>
      </c>
      <c r="CI169" s="59">
        <f>COUNTIF($Y169,"=18")+COUNTIF($Z169,"=9")+COUNTIF($AA169,"=10")+COUNTIF($AB169,"=11")+COUNTIF($AC169,"=11")+COUNTIF($AD169,"=25")+COUNTIF($AE169,"=15")+COUNTIF($AF169,"=19")+COUNTIF($AG169,"=31")+COUNTIF($AH169,"=15")+COUNTIF($AI169,"=15")+COUNTIF($AJ169,"=17")+COUNTIF($AK169,"=17")</f>
        <v>10</v>
      </c>
      <c r="CJ169" s="59">
        <f>COUNTIF($AL169,"=11")+COUNTIF($AM169,"=11")+COUNTIF($AN169,"=19")+COUNTIF($AO169,"=23")+COUNTIF($AP169,"=15")+COUNTIF($AQ169,"=15")+COUNTIF($AR169,"=19")+COUNTIF($AS169,"=17")+COUNTIF($AV169,"=12")+COUNTIF($AW169,"=12")</f>
        <v>7</v>
      </c>
      <c r="CK169" s="59">
        <f>COUNTIF($AX169,"=11")+COUNTIF($AY169,"=9")+COUNTIF($AZ169,"=15")+COUNTIF($BA169,"=16")+COUNTIF($BB169,"=8")+COUNTIF($BC169,"=10")+COUNTIF($BD169,"=10")+COUNTIF($BE169,"=8")+COUNTIF($BF169,"=10")+COUNTIF($BG169,"=11")</f>
        <v>9</v>
      </c>
      <c r="CL169" s="59">
        <f>COUNTIF($BH169,"=12")+COUNTIF($BI169,"=21")+COUNTIF($BJ169,"=23")+COUNTIF($BK169,"=16")+COUNTIF($BL169,"=10")+COUNTIF($BM169,"=12")+COUNTIF($BN169,"=12")+COUNTIF($BO169,"=15")+COUNTIF($BP169,"=8")+COUNTIF($BQ169,"=12")+COUNTIF($BR169,"=24")+COUNTIF($BS169,"=20")+COUNTIF($BT169,"=13")</f>
        <v>11</v>
      </c>
      <c r="CM169" s="59">
        <f>COUNTIF($BU169,"=12")+COUNTIF($BV169,"=11")+COUNTIF($BW169,"=13")+COUNTIF($BX169,"=11")+COUNTIF($BY169,"=11")+COUNTIF($BZ169,"=12")+COUNTIF($CA169,"=11")</f>
        <v>6</v>
      </c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</row>
    <row r="170" spans="1:135" ht="15" customHeight="1" x14ac:dyDescent="0.25">
      <c r="A170" s="180">
        <v>228453</v>
      </c>
      <c r="B170" s="3" t="s">
        <v>386</v>
      </c>
      <c r="C170" s="86" t="s">
        <v>2</v>
      </c>
      <c r="D170" s="138" t="s">
        <v>78</v>
      </c>
      <c r="E170" s="38" t="s">
        <v>23</v>
      </c>
      <c r="F170" s="38" t="s">
        <v>386</v>
      </c>
      <c r="G170" s="7">
        <v>41628</v>
      </c>
      <c r="H170" s="88" t="s">
        <v>2</v>
      </c>
      <c r="I170" s="88" t="s">
        <v>779</v>
      </c>
      <c r="J170" s="87">
        <v>41277.888888888891</v>
      </c>
      <c r="K170" s="143">
        <f>+COUNTIF($Y170,"&gt;=18")+COUNTIF($AG170,"&gt;=31")+COUNTIF($AP170,"&lt;=15")+COUNTIF($AR170,"&gt;=19")+COUNTIF($BG170,"&gt;=11")+COUNTIF($BI170,"&lt;=21")+COUNTIF($BK170,"&gt;=17")+COUNTIF($BR170,"&gt;=24")+COUNTIF($CA170,"&lt;=11")</f>
        <v>5</v>
      </c>
      <c r="L170" s="140">
        <f>65-(+CH170+CI170+CJ170+CK170+CL170+CM170)</f>
        <v>10</v>
      </c>
      <c r="M170" s="68">
        <v>13</v>
      </c>
      <c r="N170" s="68">
        <v>24</v>
      </c>
      <c r="O170" s="68">
        <v>14</v>
      </c>
      <c r="P170" s="68">
        <v>11</v>
      </c>
      <c r="Q170" s="68">
        <v>11</v>
      </c>
      <c r="R170" s="68">
        <v>14</v>
      </c>
      <c r="S170" s="68">
        <v>12</v>
      </c>
      <c r="T170" s="68">
        <v>12</v>
      </c>
      <c r="U170" s="68">
        <v>11</v>
      </c>
      <c r="V170" s="68">
        <v>13</v>
      </c>
      <c r="W170" s="68">
        <v>13</v>
      </c>
      <c r="X170" s="68">
        <v>16</v>
      </c>
      <c r="Y170" s="68">
        <v>18</v>
      </c>
      <c r="Z170" s="100">
        <v>9</v>
      </c>
      <c r="AA170" s="100">
        <v>10</v>
      </c>
      <c r="AB170" s="68">
        <v>11</v>
      </c>
      <c r="AC170" s="68">
        <v>11</v>
      </c>
      <c r="AD170" s="68">
        <v>24</v>
      </c>
      <c r="AE170" s="68">
        <v>15</v>
      </c>
      <c r="AF170" s="68">
        <v>19</v>
      </c>
      <c r="AG170" s="68">
        <v>29</v>
      </c>
      <c r="AH170" s="68">
        <v>15</v>
      </c>
      <c r="AI170" s="68">
        <v>15</v>
      </c>
      <c r="AJ170" s="100">
        <v>17</v>
      </c>
      <c r="AK170" s="100">
        <v>17</v>
      </c>
      <c r="AL170" s="68">
        <v>11</v>
      </c>
      <c r="AM170" s="68">
        <v>11</v>
      </c>
      <c r="AN170" s="68">
        <v>19</v>
      </c>
      <c r="AO170" s="68">
        <v>23</v>
      </c>
      <c r="AP170" s="68">
        <v>15</v>
      </c>
      <c r="AQ170" s="68">
        <v>14</v>
      </c>
      <c r="AR170" s="68">
        <v>19</v>
      </c>
      <c r="AS170" s="68">
        <v>17</v>
      </c>
      <c r="AT170" s="100">
        <v>37</v>
      </c>
      <c r="AU170" s="68">
        <v>38</v>
      </c>
      <c r="AV170" s="68">
        <v>14</v>
      </c>
      <c r="AW170" s="68">
        <v>12</v>
      </c>
      <c r="AX170" s="68">
        <v>11</v>
      </c>
      <c r="AY170" s="68">
        <v>9</v>
      </c>
      <c r="AZ170" s="68">
        <v>15</v>
      </c>
      <c r="BA170" s="68">
        <v>16</v>
      </c>
      <c r="BB170" s="68">
        <v>8</v>
      </c>
      <c r="BC170" s="68">
        <v>10</v>
      </c>
      <c r="BD170" s="68">
        <v>10</v>
      </c>
      <c r="BE170" s="68">
        <v>8</v>
      </c>
      <c r="BF170" s="68">
        <v>11</v>
      </c>
      <c r="BG170" s="68">
        <v>10</v>
      </c>
      <c r="BH170" s="68">
        <v>12</v>
      </c>
      <c r="BI170" s="68">
        <v>21</v>
      </c>
      <c r="BJ170" s="68">
        <v>23</v>
      </c>
      <c r="BK170" s="68">
        <v>16</v>
      </c>
      <c r="BL170" s="68">
        <v>10</v>
      </c>
      <c r="BM170" s="68">
        <v>12</v>
      </c>
      <c r="BN170" s="68">
        <v>12</v>
      </c>
      <c r="BO170" s="68">
        <v>15</v>
      </c>
      <c r="BP170" s="68">
        <v>8</v>
      </c>
      <c r="BQ170" s="68">
        <v>12</v>
      </c>
      <c r="BR170" s="100">
        <v>21</v>
      </c>
      <c r="BS170" s="68">
        <v>20</v>
      </c>
      <c r="BT170" s="68">
        <v>12</v>
      </c>
      <c r="BU170" s="68">
        <v>12</v>
      </c>
      <c r="BV170" s="68">
        <v>11</v>
      </c>
      <c r="BW170" s="68">
        <v>13</v>
      </c>
      <c r="BX170" s="68">
        <v>12</v>
      </c>
      <c r="BY170" s="68">
        <v>11</v>
      </c>
      <c r="BZ170" s="68">
        <v>12</v>
      </c>
      <c r="CA170" s="68">
        <v>11</v>
      </c>
      <c r="CB170" s="149">
        <f>(2.71828^(-8.3291+4.4859*K170-2.1583*L170))/(1+(2.71828^(-8.3291+4.4859*K170-2.1583*L170)))</f>
        <v>5.6247852432996035E-4</v>
      </c>
      <c r="CC170" s="107" t="s">
        <v>781</v>
      </c>
      <c r="CD170" s="86" t="s">
        <v>492</v>
      </c>
      <c r="CE170" s="3" t="s">
        <v>2</v>
      </c>
      <c r="CF170" s="86" t="s">
        <v>386</v>
      </c>
      <c r="CG170" s="86"/>
      <c r="CH170" s="59">
        <f>COUNTIF($M170,"=13")+COUNTIF($N170,"=24")+COUNTIF($O170,"=14")+COUNTIF($P170,"=11")+COUNTIF($Q170,"=11")+COUNTIF($R170,"=14")+COUNTIF($S170,"=12")+COUNTIF($T170,"=12")+COUNTIF($U170,"=12")+COUNTIF($V170,"=13")+COUNTIF($W170,"=13")+COUNTIF($X170,"=16")</f>
        <v>11</v>
      </c>
      <c r="CI170" s="59">
        <f>COUNTIF($Y170,"=18")+COUNTIF($Z170,"=9")+COUNTIF($AA170,"=10")+COUNTIF($AB170,"=11")+COUNTIF($AC170,"=11")+COUNTIF($AD170,"=25")+COUNTIF($AE170,"=15")+COUNTIF($AF170,"=19")+COUNTIF($AG170,"=31")+COUNTIF($AH170,"=15")+COUNTIF($AI170,"=15")+COUNTIF($AJ170,"=17")+COUNTIF($AK170,"=17")</f>
        <v>11</v>
      </c>
      <c r="CJ170" s="59">
        <f>COUNTIF($AL170,"=11")+COUNTIF($AM170,"=11")+COUNTIF($AN170,"=19")+COUNTIF($AO170,"=23")+COUNTIF($AP170,"=15")+COUNTIF($AQ170,"=15")+COUNTIF($AR170,"=19")+COUNTIF($AS170,"=17")+COUNTIF($AV170,"=12")+COUNTIF($AW170,"=12")</f>
        <v>8</v>
      </c>
      <c r="CK170" s="59">
        <f>COUNTIF($AX170,"=11")+COUNTIF($AY170,"=9")+COUNTIF($AZ170,"=15")+COUNTIF($BA170,"=16")+COUNTIF($BB170,"=8")+COUNTIF($BC170,"=10")+COUNTIF($BD170,"=10")+COUNTIF($BE170,"=8")+COUNTIF($BF170,"=10")+COUNTIF($BG170,"=11")</f>
        <v>8</v>
      </c>
      <c r="CL170" s="59">
        <f>COUNTIF($BH170,"=12")+COUNTIF($BI170,"=21")+COUNTIF($BJ170,"=23")+COUNTIF($BK170,"=16")+COUNTIF($BL170,"=10")+COUNTIF($BM170,"=12")+COUNTIF($BN170,"=12")+COUNTIF($BO170,"=15")+COUNTIF($BP170,"=8")+COUNTIF($BQ170,"=12")+COUNTIF($BR170,"=24")+COUNTIF($BS170,"=20")+COUNTIF($BT170,"=13")</f>
        <v>11</v>
      </c>
      <c r="CM170" s="59">
        <f>COUNTIF($BU170,"=12")+COUNTIF($BV170,"=11")+COUNTIF($BW170,"=13")+COUNTIF($BX170,"=11")+COUNTIF($BY170,"=11")+COUNTIF($BZ170,"=12")+COUNTIF($CA170,"=11")</f>
        <v>6</v>
      </c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  <c r="DK170" s="85"/>
      <c r="DL170" s="85"/>
      <c r="DM170" s="85"/>
      <c r="DN170" s="85"/>
      <c r="DO170" s="85"/>
      <c r="DP170" s="85"/>
      <c r="DQ170" s="85"/>
      <c r="DR170" s="85"/>
      <c r="DS170" s="85"/>
      <c r="DT170" s="85"/>
      <c r="DU170" s="85"/>
      <c r="DV170" s="85"/>
      <c r="DW170" s="85"/>
      <c r="DX170" s="85"/>
      <c r="DY170" s="85"/>
      <c r="DZ170" s="85"/>
    </row>
    <row r="171" spans="1:135" ht="15" customHeight="1" x14ac:dyDescent="0.25">
      <c r="A171" s="164">
        <v>279621</v>
      </c>
      <c r="B171" s="3" t="s">
        <v>103</v>
      </c>
      <c r="C171" s="86" t="s">
        <v>2</v>
      </c>
      <c r="D171" s="138" t="s">
        <v>116</v>
      </c>
      <c r="E171" s="3" t="s">
        <v>314</v>
      </c>
      <c r="F171" s="3" t="s">
        <v>103</v>
      </c>
      <c r="G171" s="87">
        <v>41615.724999999999</v>
      </c>
      <c r="H171" s="88" t="s">
        <v>2</v>
      </c>
      <c r="I171" s="88" t="s">
        <v>779</v>
      </c>
      <c r="J171" s="87">
        <v>41277.888888888891</v>
      </c>
      <c r="K171" s="143">
        <f>+COUNTIF($Y171,"&gt;=18")+COUNTIF($AG171,"&gt;=31")+COUNTIF($AP171,"&lt;=15")+COUNTIF($AR171,"&gt;=19")+COUNTIF($BG171,"&gt;=11")+COUNTIF($BI171,"&lt;=21")+COUNTIF($BK171,"&gt;=17")+COUNTIF($BR171,"&gt;=24")+COUNTIF($CA171,"&lt;=11")</f>
        <v>5</v>
      </c>
      <c r="L171" s="140">
        <f>65-(+CH171+CI171+CJ171+CK171+CL171+CM171)</f>
        <v>10</v>
      </c>
      <c r="M171" s="68">
        <v>13</v>
      </c>
      <c r="N171" s="68">
        <v>24</v>
      </c>
      <c r="O171" s="68">
        <v>14</v>
      </c>
      <c r="P171" s="68">
        <v>11</v>
      </c>
      <c r="Q171" s="68">
        <v>11</v>
      </c>
      <c r="R171" s="68">
        <v>15</v>
      </c>
      <c r="S171" s="68">
        <v>12</v>
      </c>
      <c r="T171" s="68">
        <v>12</v>
      </c>
      <c r="U171" s="68">
        <v>12</v>
      </c>
      <c r="V171" s="68">
        <v>13</v>
      </c>
      <c r="W171" s="68">
        <v>13</v>
      </c>
      <c r="X171" s="68">
        <v>16</v>
      </c>
      <c r="Y171" s="68">
        <v>18</v>
      </c>
      <c r="Z171" s="68">
        <v>9</v>
      </c>
      <c r="AA171" s="68">
        <v>10</v>
      </c>
      <c r="AB171" s="68">
        <v>12</v>
      </c>
      <c r="AC171" s="68">
        <v>11</v>
      </c>
      <c r="AD171" s="68">
        <v>25</v>
      </c>
      <c r="AE171" s="68">
        <v>15</v>
      </c>
      <c r="AF171" s="68">
        <v>19</v>
      </c>
      <c r="AG171" s="68">
        <v>30</v>
      </c>
      <c r="AH171" s="68">
        <v>15</v>
      </c>
      <c r="AI171" s="68">
        <v>15</v>
      </c>
      <c r="AJ171" s="68">
        <v>17</v>
      </c>
      <c r="AK171" s="68">
        <v>17</v>
      </c>
      <c r="AL171" s="68">
        <v>11</v>
      </c>
      <c r="AM171" s="68">
        <v>11</v>
      </c>
      <c r="AN171" s="68">
        <v>19</v>
      </c>
      <c r="AO171" s="68">
        <v>22</v>
      </c>
      <c r="AP171" s="68">
        <v>15</v>
      </c>
      <c r="AQ171" s="68">
        <v>15</v>
      </c>
      <c r="AR171" s="68">
        <v>19</v>
      </c>
      <c r="AS171" s="68">
        <v>16</v>
      </c>
      <c r="AT171" s="68">
        <v>37</v>
      </c>
      <c r="AU171" s="68">
        <v>38</v>
      </c>
      <c r="AV171" s="68">
        <v>11</v>
      </c>
      <c r="AW171" s="68">
        <v>12</v>
      </c>
      <c r="AX171" s="68">
        <v>11</v>
      </c>
      <c r="AY171" s="68">
        <v>9</v>
      </c>
      <c r="AZ171" s="68">
        <v>16</v>
      </c>
      <c r="BA171" s="68">
        <v>16</v>
      </c>
      <c r="BB171" s="68">
        <v>8</v>
      </c>
      <c r="BC171" s="68">
        <v>10</v>
      </c>
      <c r="BD171" s="68">
        <v>10</v>
      </c>
      <c r="BE171" s="68">
        <v>8</v>
      </c>
      <c r="BF171" s="68">
        <v>11</v>
      </c>
      <c r="BG171" s="68">
        <v>10</v>
      </c>
      <c r="BH171" s="68">
        <v>12</v>
      </c>
      <c r="BI171" s="68">
        <v>21</v>
      </c>
      <c r="BJ171" s="68">
        <v>23</v>
      </c>
      <c r="BK171" s="68">
        <v>16</v>
      </c>
      <c r="BL171" s="68">
        <v>10</v>
      </c>
      <c r="BM171" s="68">
        <v>12</v>
      </c>
      <c r="BN171" s="68">
        <v>12</v>
      </c>
      <c r="BO171" s="68">
        <v>15</v>
      </c>
      <c r="BP171" s="68">
        <v>8</v>
      </c>
      <c r="BQ171" s="68">
        <v>12</v>
      </c>
      <c r="BR171" s="68">
        <v>24</v>
      </c>
      <c r="BS171" s="68">
        <v>20</v>
      </c>
      <c r="BT171" s="68">
        <v>13</v>
      </c>
      <c r="BU171" s="68">
        <v>12</v>
      </c>
      <c r="BV171" s="68">
        <v>11</v>
      </c>
      <c r="BW171" s="68">
        <v>13</v>
      </c>
      <c r="BX171" s="68">
        <v>11</v>
      </c>
      <c r="BY171" s="68">
        <v>11</v>
      </c>
      <c r="BZ171" s="68">
        <v>12</v>
      </c>
      <c r="CA171" s="68">
        <v>12</v>
      </c>
      <c r="CB171" s="149">
        <f>(2.71828^(-8.3291+4.4859*K171-2.1583*L171))/(1+(2.71828^(-8.3291+4.4859*K171-2.1583*L171)))</f>
        <v>5.6247852432996035E-4</v>
      </c>
      <c r="CC171" s="107" t="s">
        <v>781</v>
      </c>
      <c r="CD171" s="86" t="s">
        <v>117</v>
      </c>
      <c r="CE171" s="3" t="s">
        <v>626</v>
      </c>
      <c r="CF171" s="86" t="s">
        <v>50</v>
      </c>
      <c r="CG171" s="86"/>
      <c r="CH171" s="59">
        <f>COUNTIF($M171,"=13")+COUNTIF($N171,"=24")+COUNTIF($O171,"=14")+COUNTIF($P171,"=11")+COUNTIF($Q171,"=11")+COUNTIF($R171,"=14")+COUNTIF($S171,"=12")+COUNTIF($T171,"=12")+COUNTIF($U171,"=12")+COUNTIF($V171,"=13")+COUNTIF($W171,"=13")+COUNTIF($X171,"=16")</f>
        <v>11</v>
      </c>
      <c r="CI171" s="59">
        <f>COUNTIF($Y171,"=18")+COUNTIF($Z171,"=9")+COUNTIF($AA171,"=10")+COUNTIF($AB171,"=11")+COUNTIF($AC171,"=11")+COUNTIF($AD171,"=25")+COUNTIF($AE171,"=15")+COUNTIF($AF171,"=19")+COUNTIF($AG171,"=31")+COUNTIF($AH171,"=15")+COUNTIF($AI171,"=15")+COUNTIF($AJ171,"=17")+COUNTIF($AK171,"=17")</f>
        <v>11</v>
      </c>
      <c r="CJ171" s="59">
        <f>COUNTIF($AL171,"=11")+COUNTIF($AM171,"=11")+COUNTIF($AN171,"=19")+COUNTIF($AO171,"=23")+COUNTIF($AP171,"=15")+COUNTIF($AQ171,"=15")+COUNTIF($AR171,"=19")+COUNTIF($AS171,"=17")+COUNTIF($AV171,"=12")+COUNTIF($AW171,"=12")</f>
        <v>7</v>
      </c>
      <c r="CK171" s="59">
        <f>COUNTIF($AX171,"=11")+COUNTIF($AY171,"=9")+COUNTIF($AZ171,"=15")+COUNTIF($BA171,"=16")+COUNTIF($BB171,"=8")+COUNTIF($BC171,"=10")+COUNTIF($BD171,"=10")+COUNTIF($BE171,"=8")+COUNTIF($BF171,"=10")+COUNTIF($BG171,"=11")</f>
        <v>7</v>
      </c>
      <c r="CL171" s="59">
        <f>COUNTIF($BH171,"=12")+COUNTIF($BI171,"=21")+COUNTIF($BJ171,"=23")+COUNTIF($BK171,"=16")+COUNTIF($BL171,"=10")+COUNTIF($BM171,"=12")+COUNTIF($BN171,"=12")+COUNTIF($BO171,"=15")+COUNTIF($BP171,"=8")+COUNTIF($BQ171,"=12")+COUNTIF($BR171,"=24")+COUNTIF($BS171,"=20")+COUNTIF($BT171,"=13")</f>
        <v>13</v>
      </c>
      <c r="CM171" s="59">
        <f>COUNTIF($BU171,"=12")+COUNTIF($BV171,"=11")+COUNTIF($BW171,"=13")+COUNTIF($BX171,"=11")+COUNTIF($BY171,"=11")+COUNTIF($BZ171,"=12")+COUNTIF($CA171,"=11")</f>
        <v>6</v>
      </c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  <c r="DK171" s="85"/>
      <c r="DL171" s="85"/>
      <c r="DM171" s="85"/>
      <c r="DN171" s="85"/>
      <c r="DO171" s="85"/>
      <c r="DP171" s="85"/>
      <c r="DQ171" s="85"/>
      <c r="DR171" s="85"/>
      <c r="DS171" s="85"/>
      <c r="DT171" s="85"/>
      <c r="DU171" s="85"/>
      <c r="DV171" s="85"/>
      <c r="DW171" s="85"/>
      <c r="DX171" s="85"/>
      <c r="DY171" s="85"/>
      <c r="DZ171" s="85"/>
      <c r="EA171" s="86"/>
      <c r="EB171" s="86"/>
      <c r="EC171" s="86"/>
      <c r="ED171" s="86"/>
      <c r="EE171" s="86"/>
    </row>
    <row r="172" spans="1:135" ht="15" customHeight="1" x14ac:dyDescent="0.25">
      <c r="A172" s="164">
        <v>354637</v>
      </c>
      <c r="B172" s="86" t="s">
        <v>162</v>
      </c>
      <c r="C172" s="86" t="s">
        <v>2</v>
      </c>
      <c r="D172" s="138" t="s">
        <v>72</v>
      </c>
      <c r="E172" s="49" t="s">
        <v>314</v>
      </c>
      <c r="F172" s="86" t="s">
        <v>424</v>
      </c>
      <c r="G172" s="87">
        <v>42395.317361111112</v>
      </c>
      <c r="H172" s="88" t="s">
        <v>2</v>
      </c>
      <c r="I172" s="88" t="s">
        <v>779</v>
      </c>
      <c r="J172" s="87">
        <v>41277.888888888891</v>
      </c>
      <c r="K172" s="143">
        <f>+COUNTIF($Y172,"&gt;=18")+COUNTIF($AG172,"&gt;=31")+COUNTIF($AP172,"&lt;=15")+COUNTIF($AR172,"&gt;=19")+COUNTIF($BG172,"&gt;=11")+COUNTIF($BI172,"&lt;=21")+COUNTIF($BK172,"&gt;=17")+COUNTIF($BR172,"&gt;=24")+COUNTIF($CA172,"&lt;=11")</f>
        <v>5</v>
      </c>
      <c r="L172" s="140">
        <f>65-(+CH172+CI172+CJ172+CK172+CL172+CM172)</f>
        <v>10</v>
      </c>
      <c r="M172" s="68">
        <v>13</v>
      </c>
      <c r="N172" s="100">
        <v>24</v>
      </c>
      <c r="O172" s="68">
        <v>14</v>
      </c>
      <c r="P172" s="68">
        <v>11</v>
      </c>
      <c r="Q172" s="68">
        <v>11</v>
      </c>
      <c r="R172" s="68">
        <v>14</v>
      </c>
      <c r="S172" s="68">
        <v>12</v>
      </c>
      <c r="T172" s="68">
        <v>12</v>
      </c>
      <c r="U172" s="100">
        <v>13</v>
      </c>
      <c r="V172" s="68">
        <v>13</v>
      </c>
      <c r="W172" s="68">
        <v>13</v>
      </c>
      <c r="X172" s="68">
        <v>16</v>
      </c>
      <c r="Y172" s="68">
        <v>18</v>
      </c>
      <c r="Z172" s="68">
        <v>9</v>
      </c>
      <c r="AA172" s="68">
        <v>10</v>
      </c>
      <c r="AB172" s="68">
        <v>11</v>
      </c>
      <c r="AC172" s="68">
        <v>11</v>
      </c>
      <c r="AD172" s="100">
        <v>25</v>
      </c>
      <c r="AE172" s="68">
        <v>15</v>
      </c>
      <c r="AF172" s="68">
        <v>19</v>
      </c>
      <c r="AG172" s="68">
        <v>30</v>
      </c>
      <c r="AH172" s="68">
        <v>15</v>
      </c>
      <c r="AI172" s="68">
        <v>15</v>
      </c>
      <c r="AJ172" s="100">
        <v>15</v>
      </c>
      <c r="AK172" s="68">
        <v>17</v>
      </c>
      <c r="AL172" s="68">
        <v>11</v>
      </c>
      <c r="AM172" s="68">
        <v>11</v>
      </c>
      <c r="AN172" s="68">
        <v>19</v>
      </c>
      <c r="AO172" s="68">
        <v>23</v>
      </c>
      <c r="AP172" s="68">
        <v>15</v>
      </c>
      <c r="AQ172" s="68">
        <v>15</v>
      </c>
      <c r="AR172" s="68">
        <v>19</v>
      </c>
      <c r="AS172" s="68">
        <v>18</v>
      </c>
      <c r="AT172" s="68">
        <v>38</v>
      </c>
      <c r="AU172" s="68">
        <v>39</v>
      </c>
      <c r="AV172" s="68">
        <v>12</v>
      </c>
      <c r="AW172" s="68">
        <v>12</v>
      </c>
      <c r="AX172" s="68">
        <v>12</v>
      </c>
      <c r="AY172" s="68">
        <v>9</v>
      </c>
      <c r="AZ172" s="68">
        <v>16</v>
      </c>
      <c r="BA172" s="68">
        <v>16</v>
      </c>
      <c r="BB172" s="68">
        <v>8</v>
      </c>
      <c r="BC172" s="68">
        <v>10</v>
      </c>
      <c r="BD172" s="68">
        <v>10</v>
      </c>
      <c r="BE172" s="68">
        <v>8</v>
      </c>
      <c r="BF172" s="68">
        <v>10</v>
      </c>
      <c r="BG172" s="68">
        <v>10</v>
      </c>
      <c r="BH172" s="68">
        <v>12</v>
      </c>
      <c r="BI172" s="68">
        <v>17</v>
      </c>
      <c r="BJ172" s="68">
        <v>21</v>
      </c>
      <c r="BK172" s="68">
        <v>16</v>
      </c>
      <c r="BL172" s="68">
        <v>10</v>
      </c>
      <c r="BM172" s="68">
        <v>12</v>
      </c>
      <c r="BN172" s="68">
        <v>12</v>
      </c>
      <c r="BO172" s="68">
        <v>15</v>
      </c>
      <c r="BP172" s="68">
        <v>8</v>
      </c>
      <c r="BQ172" s="100">
        <v>12</v>
      </c>
      <c r="BR172" s="68">
        <v>24</v>
      </c>
      <c r="BS172" s="68">
        <v>20</v>
      </c>
      <c r="BT172" s="68">
        <v>13</v>
      </c>
      <c r="BU172" s="68">
        <v>12</v>
      </c>
      <c r="BV172" s="68">
        <v>11</v>
      </c>
      <c r="BW172" s="68">
        <v>13</v>
      </c>
      <c r="BX172" s="68">
        <v>11</v>
      </c>
      <c r="BY172" s="68">
        <v>11</v>
      </c>
      <c r="BZ172" s="68">
        <v>12</v>
      </c>
      <c r="CA172" s="68">
        <v>12</v>
      </c>
      <c r="CB172" s="149">
        <f>(2.71828^(-8.3291+4.4859*K172-2.1583*L172))/(1+(2.71828^(-8.3291+4.4859*K172-2.1583*L172)))</f>
        <v>5.6247852432996035E-4</v>
      </c>
      <c r="CC172" s="107" t="s">
        <v>781</v>
      </c>
      <c r="CD172" s="86" t="s">
        <v>70</v>
      </c>
      <c r="CE172" s="86" t="s">
        <v>2</v>
      </c>
      <c r="CF172" s="86" t="s">
        <v>162</v>
      </c>
      <c r="CG172" s="86" t="s">
        <v>464</v>
      </c>
      <c r="CH172" s="59">
        <f>COUNTIF($M172,"=13")+COUNTIF($N172,"=24")+COUNTIF($O172,"=14")+COUNTIF($P172,"=11")+COUNTIF($Q172,"=11")+COUNTIF($R172,"=14")+COUNTIF($S172,"=12")+COUNTIF($T172,"=12")+COUNTIF($U172,"=12")+COUNTIF($V172,"=13")+COUNTIF($W172,"=13")+COUNTIF($X172,"=16")</f>
        <v>11</v>
      </c>
      <c r="CI172" s="59">
        <f>COUNTIF($Y172,"=18")+COUNTIF($Z172,"=9")+COUNTIF($AA172,"=10")+COUNTIF($AB172,"=11")+COUNTIF($AC172,"=11")+COUNTIF($AD172,"=25")+COUNTIF($AE172,"=15")+COUNTIF($AF172,"=19")+COUNTIF($AG172,"=31")+COUNTIF($AH172,"=15")+COUNTIF($AI172,"=15")+COUNTIF($AJ172,"=17")+COUNTIF($AK172,"=17")</f>
        <v>11</v>
      </c>
      <c r="CJ172" s="59">
        <f>COUNTIF($AL172,"=11")+COUNTIF($AM172,"=11")+COUNTIF($AN172,"=19")+COUNTIF($AO172,"=23")+COUNTIF($AP172,"=15")+COUNTIF($AQ172,"=15")+COUNTIF($AR172,"=19")+COUNTIF($AS172,"=17")+COUNTIF($AV172,"=12")+COUNTIF($AW172,"=12")</f>
        <v>9</v>
      </c>
      <c r="CK172" s="59">
        <f>COUNTIF($AX172,"=11")+COUNTIF($AY172,"=9")+COUNTIF($AZ172,"=15")+COUNTIF($BA172,"=16")+COUNTIF($BB172,"=8")+COUNTIF($BC172,"=10")+COUNTIF($BD172,"=10")+COUNTIF($BE172,"=8")+COUNTIF($BF172,"=10")+COUNTIF($BG172,"=11")</f>
        <v>7</v>
      </c>
      <c r="CL172" s="59">
        <f>COUNTIF($BH172,"=12")+COUNTIF($BI172,"=21")+COUNTIF($BJ172,"=23")+COUNTIF($BK172,"=16")+COUNTIF($BL172,"=10")+COUNTIF($BM172,"=12")+COUNTIF($BN172,"=12")+COUNTIF($BO172,"=15")+COUNTIF($BP172,"=8")+COUNTIF($BQ172,"=12")+COUNTIF($BR172,"=24")+COUNTIF($BS172,"=20")+COUNTIF($BT172,"=13")</f>
        <v>11</v>
      </c>
      <c r="CM172" s="59">
        <f>COUNTIF($BU172,"=12")+COUNTIF($BV172,"=11")+COUNTIF($BW172,"=13")+COUNTIF($BX172,"=11")+COUNTIF($BY172,"=11")+COUNTIF($BZ172,"=12")+COUNTIF($CA172,"=11")</f>
        <v>6</v>
      </c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  <c r="DK172" s="85"/>
      <c r="DL172" s="85"/>
      <c r="DM172" s="85"/>
      <c r="DN172" s="85"/>
      <c r="DO172" s="85"/>
      <c r="DP172" s="85"/>
      <c r="DQ172" s="85"/>
      <c r="DR172" s="85"/>
      <c r="DS172" s="85"/>
      <c r="DT172" s="85"/>
      <c r="DU172" s="85"/>
      <c r="DV172" s="85"/>
      <c r="DW172" s="85"/>
      <c r="DX172" s="85"/>
      <c r="DY172" s="85"/>
      <c r="DZ172" s="85"/>
      <c r="EA172" s="86"/>
      <c r="EB172" s="86"/>
      <c r="EC172" s="86"/>
      <c r="ED172" s="86"/>
      <c r="EE172" s="86"/>
    </row>
    <row r="173" spans="1:135" ht="15" customHeight="1" x14ac:dyDescent="0.25">
      <c r="A173" s="164" t="s">
        <v>966</v>
      </c>
      <c r="B173" s="86" t="s">
        <v>536</v>
      </c>
      <c r="C173" s="86" t="s">
        <v>2</v>
      </c>
      <c r="D173" s="138" t="s">
        <v>78</v>
      </c>
      <c r="E173" s="86" t="s">
        <v>23</v>
      </c>
      <c r="F173" s="86" t="s">
        <v>193</v>
      </c>
      <c r="G173" s="87">
        <v>42548.809027777781</v>
      </c>
      <c r="H173" s="88" t="s">
        <v>2</v>
      </c>
      <c r="I173" s="86" t="s">
        <v>779</v>
      </c>
      <c r="J173" s="87">
        <v>41277.888888888891</v>
      </c>
      <c r="K173" s="143">
        <f>+COUNTIF($Y173,"&gt;=18")+COUNTIF($AG173,"&gt;=31")+COUNTIF($AP173,"&lt;=15")+COUNTIF($AR173,"&gt;=19")+COUNTIF($BG173,"&gt;=11")+COUNTIF($BI173,"&lt;=21")+COUNTIF($BK173,"&gt;=17")+COUNTIF($BR173,"&gt;=24")+COUNTIF($CA173,"&lt;=11")</f>
        <v>5</v>
      </c>
      <c r="L173" s="140">
        <f>65-(+CH173+CI173+CJ173+CK173+CL173+CM173)</f>
        <v>10</v>
      </c>
      <c r="M173" s="100">
        <v>13</v>
      </c>
      <c r="N173" s="100">
        <v>25</v>
      </c>
      <c r="O173" s="100">
        <v>14</v>
      </c>
      <c r="P173" s="68">
        <v>10</v>
      </c>
      <c r="Q173" s="100">
        <v>11</v>
      </c>
      <c r="R173" s="100">
        <v>16</v>
      </c>
      <c r="S173" s="100">
        <v>12</v>
      </c>
      <c r="T173" s="100">
        <v>12</v>
      </c>
      <c r="U173" s="100">
        <v>11</v>
      </c>
      <c r="V173" s="100">
        <v>13</v>
      </c>
      <c r="W173" s="100">
        <v>13</v>
      </c>
      <c r="X173" s="100">
        <v>16</v>
      </c>
      <c r="Y173" s="100">
        <v>18</v>
      </c>
      <c r="Z173" s="68">
        <v>9</v>
      </c>
      <c r="AA173" s="68">
        <v>10</v>
      </c>
      <c r="AB173" s="100">
        <v>11</v>
      </c>
      <c r="AC173" s="100">
        <v>11</v>
      </c>
      <c r="AD173" s="100">
        <v>24</v>
      </c>
      <c r="AE173" s="100">
        <v>15</v>
      </c>
      <c r="AF173" s="100">
        <v>19</v>
      </c>
      <c r="AG173" s="100">
        <v>30</v>
      </c>
      <c r="AH173" s="68">
        <v>15</v>
      </c>
      <c r="AI173" s="68">
        <v>15</v>
      </c>
      <c r="AJ173" s="100">
        <v>17</v>
      </c>
      <c r="AK173" s="100">
        <v>18</v>
      </c>
      <c r="AL173" s="100">
        <v>11</v>
      </c>
      <c r="AM173" s="68">
        <v>11</v>
      </c>
      <c r="AN173" s="68">
        <v>19</v>
      </c>
      <c r="AO173" s="68">
        <v>23</v>
      </c>
      <c r="AP173" s="68">
        <v>15</v>
      </c>
      <c r="AQ173" s="68">
        <v>15</v>
      </c>
      <c r="AR173" s="68">
        <v>19</v>
      </c>
      <c r="AS173" s="68">
        <v>17</v>
      </c>
      <c r="AT173" s="68">
        <v>36</v>
      </c>
      <c r="AU173" s="68">
        <v>38</v>
      </c>
      <c r="AV173" s="68">
        <v>13</v>
      </c>
      <c r="AW173" s="68">
        <v>12</v>
      </c>
      <c r="AX173" s="68">
        <v>11</v>
      </c>
      <c r="AY173" s="68">
        <v>9</v>
      </c>
      <c r="AZ173" s="68">
        <v>15</v>
      </c>
      <c r="BA173" s="68">
        <v>16</v>
      </c>
      <c r="BB173" s="100">
        <v>8</v>
      </c>
      <c r="BC173" s="100">
        <v>10</v>
      </c>
      <c r="BD173" s="100">
        <v>10</v>
      </c>
      <c r="BE173" s="100">
        <v>8</v>
      </c>
      <c r="BF173" s="100">
        <v>10</v>
      </c>
      <c r="BG173" s="100">
        <v>11</v>
      </c>
      <c r="BH173" s="100">
        <v>12</v>
      </c>
      <c r="BI173" s="100">
        <v>23</v>
      </c>
      <c r="BJ173" s="100">
        <v>23</v>
      </c>
      <c r="BK173" s="100">
        <v>16</v>
      </c>
      <c r="BL173" s="100">
        <v>10</v>
      </c>
      <c r="BM173" s="100">
        <v>12</v>
      </c>
      <c r="BN173" s="100">
        <v>12</v>
      </c>
      <c r="BO173" s="100">
        <v>15</v>
      </c>
      <c r="BP173" s="100">
        <v>8</v>
      </c>
      <c r="BQ173" s="100">
        <v>12</v>
      </c>
      <c r="BR173" s="68">
        <v>23</v>
      </c>
      <c r="BS173" s="100">
        <v>20</v>
      </c>
      <c r="BT173" s="100">
        <v>13</v>
      </c>
      <c r="BU173" s="100">
        <v>12</v>
      </c>
      <c r="BV173" s="100">
        <v>11</v>
      </c>
      <c r="BW173" s="100">
        <v>13</v>
      </c>
      <c r="BX173" s="100">
        <v>11</v>
      </c>
      <c r="BY173" s="100">
        <v>11</v>
      </c>
      <c r="BZ173" s="100">
        <v>12</v>
      </c>
      <c r="CA173" s="100">
        <v>11</v>
      </c>
      <c r="CB173" s="149">
        <f>(2.71828^(-8.3291+4.4859*K173-2.1583*L173))/(1+(2.71828^(-8.3291+4.4859*K173-2.1583*L173)))</f>
        <v>5.6247852432996035E-4</v>
      </c>
      <c r="CC173" s="112" t="s">
        <v>781</v>
      </c>
      <c r="CD173" s="86" t="s">
        <v>53</v>
      </c>
      <c r="CE173" s="86" t="s">
        <v>782</v>
      </c>
      <c r="CF173" s="86" t="s">
        <v>536</v>
      </c>
      <c r="CG173" s="86"/>
      <c r="CH173" s="59">
        <f>COUNTIF($M173,"=13")+COUNTIF($N173,"=24")+COUNTIF($O173,"=14")+COUNTIF($P173,"=11")+COUNTIF($Q173,"=11")+COUNTIF($R173,"=14")+COUNTIF($S173,"=12")+COUNTIF($T173,"=12")+COUNTIF($U173,"=12")+COUNTIF($V173,"=13")+COUNTIF($W173,"=13")+COUNTIF($X173,"=16")</f>
        <v>8</v>
      </c>
      <c r="CI173" s="59">
        <f>COUNTIF($Y173,"=18")+COUNTIF($Z173,"=9")+COUNTIF($AA173,"=10")+COUNTIF($AB173,"=11")+COUNTIF($AC173,"=11")+COUNTIF($AD173,"=25")+COUNTIF($AE173,"=15")+COUNTIF($AF173,"=19")+COUNTIF($AG173,"=31")+COUNTIF($AH173,"=15")+COUNTIF($AI173,"=15")+COUNTIF($AJ173,"=17")+COUNTIF($AK173,"=17")</f>
        <v>10</v>
      </c>
      <c r="CJ173" s="59">
        <f>COUNTIF($AL173,"=11")+COUNTIF($AM173,"=11")+COUNTIF($AN173,"=19")+COUNTIF($AO173,"=23")+COUNTIF($AP173,"=15")+COUNTIF($AQ173,"=15")+COUNTIF($AR173,"=19")+COUNTIF($AS173,"=17")+COUNTIF($AV173,"=12")+COUNTIF($AW173,"=12")</f>
        <v>9</v>
      </c>
      <c r="CK173" s="59">
        <f>COUNTIF($AX173,"=11")+COUNTIF($AY173,"=9")+COUNTIF($AZ173,"=15")+COUNTIF($BA173,"=16")+COUNTIF($BB173,"=8")+COUNTIF($BC173,"=10")+COUNTIF($BD173,"=10")+COUNTIF($BE173,"=8")+COUNTIF($BF173,"=10")+COUNTIF($BG173,"=11")</f>
        <v>10</v>
      </c>
      <c r="CL173" s="59">
        <f>COUNTIF($BH173,"=12")+COUNTIF($BI173,"=21")+COUNTIF($BJ173,"=23")+COUNTIF($BK173,"=16")+COUNTIF($BL173,"=10")+COUNTIF($BM173,"=12")+COUNTIF($BN173,"=12")+COUNTIF($BO173,"=15")+COUNTIF($BP173,"=8")+COUNTIF($BQ173,"=12")+COUNTIF($BR173,"=24")+COUNTIF($BS173,"=20")+COUNTIF($BT173,"=13")</f>
        <v>11</v>
      </c>
      <c r="CM173" s="59">
        <f>COUNTIF($BU173,"=12")+COUNTIF($BV173,"=11")+COUNTIF($BW173,"=13")+COUNTIF($BX173,"=11")+COUNTIF($BY173,"=11")+COUNTIF($BZ173,"=12")+COUNTIF($CA173,"=11")</f>
        <v>7</v>
      </c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  <c r="DK173" s="85"/>
      <c r="DL173" s="85"/>
      <c r="DM173" s="85"/>
      <c r="DN173" s="85"/>
      <c r="DO173" s="85"/>
      <c r="DP173" s="85"/>
      <c r="DQ173" s="85"/>
      <c r="DR173" s="85"/>
      <c r="DS173" s="85"/>
      <c r="DT173" s="85"/>
      <c r="DU173" s="85"/>
      <c r="DV173" s="85"/>
      <c r="DW173" s="85"/>
      <c r="DX173" s="85"/>
      <c r="DY173" s="85"/>
      <c r="DZ173" s="85"/>
      <c r="EA173" s="85"/>
      <c r="EB173" s="85"/>
      <c r="EC173" s="85"/>
      <c r="ED173" s="85"/>
      <c r="EE173" s="85"/>
    </row>
    <row r="174" spans="1:135" ht="15" customHeight="1" x14ac:dyDescent="0.25">
      <c r="A174" s="27">
        <v>223689</v>
      </c>
      <c r="B174" s="49" t="s">
        <v>165</v>
      </c>
      <c r="C174" s="86" t="s">
        <v>2</v>
      </c>
      <c r="D174" s="139" t="s">
        <v>205</v>
      </c>
      <c r="E174" s="86" t="s">
        <v>23</v>
      </c>
      <c r="F174" s="86" t="s">
        <v>229</v>
      </c>
      <c r="G174" s="87">
        <v>42394.525694444441</v>
      </c>
      <c r="H174" s="88" t="s">
        <v>2</v>
      </c>
      <c r="I174" s="88" t="s">
        <v>779</v>
      </c>
      <c r="J174" s="87">
        <v>41277.888888888891</v>
      </c>
      <c r="K174" s="143">
        <f>+COUNTIF($Y174,"&gt;=18")+COUNTIF($AG174,"&gt;=31")+COUNTIF($AP174,"&lt;=15")+COUNTIF($AR174,"&gt;=19")+COUNTIF($BG174,"&gt;=11")+COUNTIF($BI174,"&lt;=21")+COUNTIF($BK174,"&gt;=17")+COUNTIF($BR174,"&gt;=24")+COUNTIF($CA174,"&lt;=11")</f>
        <v>4</v>
      </c>
      <c r="L174" s="140">
        <f>65-(+CH174+CI174+CJ174+CK174+CL174+CM174)</f>
        <v>8</v>
      </c>
      <c r="M174" s="68">
        <v>13</v>
      </c>
      <c r="N174" s="68">
        <v>24</v>
      </c>
      <c r="O174" s="68">
        <v>14</v>
      </c>
      <c r="P174" s="68">
        <v>11</v>
      </c>
      <c r="Q174" s="68">
        <v>11</v>
      </c>
      <c r="R174" s="68">
        <v>16</v>
      </c>
      <c r="S174" s="68">
        <v>12</v>
      </c>
      <c r="T174" s="68">
        <v>12</v>
      </c>
      <c r="U174" s="68">
        <v>11</v>
      </c>
      <c r="V174" s="68">
        <v>13</v>
      </c>
      <c r="W174" s="68">
        <v>13</v>
      </c>
      <c r="X174" s="68">
        <v>16</v>
      </c>
      <c r="Y174" s="68">
        <v>17</v>
      </c>
      <c r="Z174" s="68">
        <v>9</v>
      </c>
      <c r="AA174" s="68">
        <v>10</v>
      </c>
      <c r="AB174" s="68">
        <v>11</v>
      </c>
      <c r="AC174" s="68">
        <v>11</v>
      </c>
      <c r="AD174" s="68">
        <v>24</v>
      </c>
      <c r="AE174" s="68">
        <v>15</v>
      </c>
      <c r="AF174" s="68">
        <v>19</v>
      </c>
      <c r="AG174" s="68">
        <v>29</v>
      </c>
      <c r="AH174" s="68">
        <v>15</v>
      </c>
      <c r="AI174" s="68">
        <v>15</v>
      </c>
      <c r="AJ174" s="68">
        <v>17</v>
      </c>
      <c r="AK174" s="100">
        <v>17</v>
      </c>
      <c r="AL174" s="68">
        <v>11</v>
      </c>
      <c r="AM174" s="68">
        <v>11</v>
      </c>
      <c r="AN174" s="68">
        <v>19</v>
      </c>
      <c r="AO174" s="68">
        <v>23</v>
      </c>
      <c r="AP174" s="68">
        <v>15</v>
      </c>
      <c r="AQ174" s="68">
        <v>15</v>
      </c>
      <c r="AR174" s="68">
        <v>19</v>
      </c>
      <c r="AS174" s="68">
        <v>17</v>
      </c>
      <c r="AT174" s="68">
        <v>36</v>
      </c>
      <c r="AU174" s="100">
        <v>38</v>
      </c>
      <c r="AV174" s="100">
        <v>13</v>
      </c>
      <c r="AW174" s="68">
        <v>12</v>
      </c>
      <c r="AX174" s="68">
        <v>11</v>
      </c>
      <c r="AY174" s="68">
        <v>9</v>
      </c>
      <c r="AZ174" s="68">
        <v>15</v>
      </c>
      <c r="BA174" s="68">
        <v>16</v>
      </c>
      <c r="BB174" s="68">
        <v>8</v>
      </c>
      <c r="BC174" s="68">
        <v>10</v>
      </c>
      <c r="BD174" s="68">
        <v>10</v>
      </c>
      <c r="BE174" s="68">
        <v>8</v>
      </c>
      <c r="BF174" s="68">
        <v>10</v>
      </c>
      <c r="BG174" s="68">
        <v>11</v>
      </c>
      <c r="BH174" s="68">
        <v>12</v>
      </c>
      <c r="BI174" s="68">
        <v>23</v>
      </c>
      <c r="BJ174" s="68">
        <v>23</v>
      </c>
      <c r="BK174" s="68">
        <v>16</v>
      </c>
      <c r="BL174" s="68">
        <v>10</v>
      </c>
      <c r="BM174" s="68">
        <v>12</v>
      </c>
      <c r="BN174" s="68">
        <v>12</v>
      </c>
      <c r="BO174" s="68">
        <v>15</v>
      </c>
      <c r="BP174" s="68">
        <v>8</v>
      </c>
      <c r="BQ174" s="68">
        <v>12</v>
      </c>
      <c r="BR174" s="68">
        <v>23</v>
      </c>
      <c r="BS174" s="68">
        <v>20</v>
      </c>
      <c r="BT174" s="68">
        <v>13</v>
      </c>
      <c r="BU174" s="68">
        <v>12</v>
      </c>
      <c r="BV174" s="68">
        <v>11</v>
      </c>
      <c r="BW174" s="68">
        <v>13</v>
      </c>
      <c r="BX174" s="68">
        <v>11</v>
      </c>
      <c r="BY174" s="68">
        <v>11</v>
      </c>
      <c r="BZ174" s="68">
        <v>12</v>
      </c>
      <c r="CA174" s="68">
        <v>11</v>
      </c>
      <c r="CB174" s="149">
        <f>(2.71828^(-8.3291+4.4859*K174-2.1583*L174))/(1+(2.71828^(-8.3291+4.4859*K174-2.1583*L174)))</f>
        <v>4.7491729587647815E-4</v>
      </c>
      <c r="CC174" s="107" t="s">
        <v>781</v>
      </c>
      <c r="CD174" s="86" t="s">
        <v>206</v>
      </c>
      <c r="CE174" s="49" t="s">
        <v>2</v>
      </c>
      <c r="CF174" s="86" t="s">
        <v>246</v>
      </c>
      <c r="CG174" s="86" t="s">
        <v>247</v>
      </c>
      <c r="CH174" s="59">
        <f>COUNTIF($M174,"=13")+COUNTIF($N174,"=24")+COUNTIF($O174,"=14")+COUNTIF($P174,"=11")+COUNTIF($Q174,"=11")+COUNTIF($R174,"=14")+COUNTIF($S174,"=12")+COUNTIF($T174,"=12")+COUNTIF($U174,"=12")+COUNTIF($V174,"=13")+COUNTIF($W174,"=13")+COUNTIF($X174,"=16")</f>
        <v>10</v>
      </c>
      <c r="CI174" s="59">
        <f>COUNTIF($Y174,"=18")+COUNTIF($Z174,"=9")+COUNTIF($AA174,"=10")+COUNTIF($AB174,"=11")+COUNTIF($AC174,"=11")+COUNTIF($AD174,"=25")+COUNTIF($AE174,"=15")+COUNTIF($AF174,"=19")+COUNTIF($AG174,"=31")+COUNTIF($AH174,"=15")+COUNTIF($AI174,"=15")+COUNTIF($AJ174,"=17")+COUNTIF($AK174,"=17")</f>
        <v>10</v>
      </c>
      <c r="CJ174" s="59">
        <f>COUNTIF($AL174,"=11")+COUNTIF($AM174,"=11")+COUNTIF($AN174,"=19")+COUNTIF($AO174,"=23")+COUNTIF($AP174,"=15")+COUNTIF($AQ174,"=15")+COUNTIF($AR174,"=19")+COUNTIF($AS174,"=17")+COUNTIF($AV174,"=12")+COUNTIF($AW174,"=12")</f>
        <v>9</v>
      </c>
      <c r="CK174" s="59">
        <f>COUNTIF($AX174,"=11")+COUNTIF($AY174,"=9")+COUNTIF($AZ174,"=15")+COUNTIF($BA174,"=16")+COUNTIF($BB174,"=8")+COUNTIF($BC174,"=10")+COUNTIF($BD174,"=10")+COUNTIF($BE174,"=8")+COUNTIF($BF174,"=10")+COUNTIF($BG174,"=11")</f>
        <v>10</v>
      </c>
      <c r="CL174" s="59">
        <f>COUNTIF($BH174,"=12")+COUNTIF($BI174,"=21")+COUNTIF($BJ174,"=23")+COUNTIF($BK174,"=16")+COUNTIF($BL174,"=10")+COUNTIF($BM174,"=12")+COUNTIF($BN174,"=12")+COUNTIF($BO174,"=15")+COUNTIF($BP174,"=8")+COUNTIF($BQ174,"=12")+COUNTIF($BR174,"=24")+COUNTIF($BS174,"=20")+COUNTIF($BT174,"=13")</f>
        <v>11</v>
      </c>
      <c r="CM174" s="59">
        <f>COUNTIF($BU174,"=12")+COUNTIF($BV174,"=11")+COUNTIF($BW174,"=13")+COUNTIF($BX174,"=11")+COUNTIF($BY174,"=11")+COUNTIF($BZ174,"=12")+COUNTIF($CA174,"=11")</f>
        <v>7</v>
      </c>
      <c r="CN174" s="86"/>
      <c r="CO174" s="86"/>
      <c r="CP174" s="86"/>
      <c r="CQ174" s="86"/>
      <c r="CR174" s="86"/>
      <c r="CS174" s="86"/>
      <c r="CT174" s="86"/>
      <c r="CU174" s="86"/>
      <c r="CV174" s="86"/>
      <c r="CW174" s="86"/>
      <c r="CX174" s="86"/>
      <c r="CY174" s="86"/>
      <c r="CZ174" s="86"/>
      <c r="DA174" s="86"/>
      <c r="DB174" s="86"/>
      <c r="DC174" s="86"/>
      <c r="DD174" s="86"/>
      <c r="DE174" s="86"/>
      <c r="DF174" s="86"/>
      <c r="DG174" s="86"/>
      <c r="DH174" s="86"/>
      <c r="DI174" s="86"/>
      <c r="DJ174" s="86"/>
      <c r="DK174" s="86"/>
      <c r="DL174" s="86"/>
      <c r="DM174" s="86"/>
      <c r="DN174" s="86"/>
      <c r="DO174" s="86"/>
      <c r="DP174" s="86"/>
      <c r="DQ174" s="86"/>
      <c r="DR174" s="86"/>
      <c r="DS174" s="86"/>
      <c r="DT174" s="86"/>
      <c r="DU174" s="86"/>
      <c r="DV174" s="86"/>
      <c r="DW174" s="86"/>
      <c r="DX174" s="86"/>
      <c r="DY174" s="86"/>
      <c r="DZ174" s="86"/>
      <c r="EA174" s="85"/>
      <c r="EB174" s="85"/>
      <c r="EC174" s="85"/>
      <c r="ED174" s="85"/>
      <c r="EE174" s="85"/>
    </row>
    <row r="175" spans="1:135" ht="15" customHeight="1" x14ac:dyDescent="0.25">
      <c r="A175" s="27">
        <v>254559</v>
      </c>
      <c r="B175" s="86" t="s">
        <v>50</v>
      </c>
      <c r="C175" s="86" t="s">
        <v>2</v>
      </c>
      <c r="D175" s="139" t="s">
        <v>205</v>
      </c>
      <c r="E175" s="86" t="s">
        <v>314</v>
      </c>
      <c r="F175" s="86" t="s">
        <v>208</v>
      </c>
      <c r="G175" s="87">
        <v>41635.663194444445</v>
      </c>
      <c r="H175" s="88" t="s">
        <v>2</v>
      </c>
      <c r="I175" s="88" t="s">
        <v>779</v>
      </c>
      <c r="J175" s="87">
        <v>41277.888888888891</v>
      </c>
      <c r="K175" s="143">
        <f>+COUNTIF($Y175,"&gt;=18")+COUNTIF($AG175,"&gt;=31")+COUNTIF($AP175,"&lt;=15")+COUNTIF($AR175,"&gt;=19")+COUNTIF($BG175,"&gt;=11")+COUNTIF($BI175,"&lt;=21")+COUNTIF($BK175,"&gt;=17")+COUNTIF($BR175,"&gt;=24")+COUNTIF($CA175,"&lt;=11")</f>
        <v>4</v>
      </c>
      <c r="L175" s="140">
        <f>65-(+CH175+CI175+CJ175+CK175+CL175+CM175)</f>
        <v>8</v>
      </c>
      <c r="M175" s="68">
        <v>13</v>
      </c>
      <c r="N175" s="100">
        <v>24</v>
      </c>
      <c r="O175" s="68">
        <v>14</v>
      </c>
      <c r="P175" s="68">
        <v>10</v>
      </c>
      <c r="Q175" s="68">
        <v>11</v>
      </c>
      <c r="R175" s="68">
        <v>16</v>
      </c>
      <c r="S175" s="68">
        <v>12</v>
      </c>
      <c r="T175" s="68">
        <v>12</v>
      </c>
      <c r="U175" s="100">
        <v>11</v>
      </c>
      <c r="V175" s="68">
        <v>13</v>
      </c>
      <c r="W175" s="68">
        <v>13</v>
      </c>
      <c r="X175" s="68">
        <v>16</v>
      </c>
      <c r="Y175" s="68">
        <v>18</v>
      </c>
      <c r="Z175" s="68">
        <v>9</v>
      </c>
      <c r="AA175" s="68">
        <v>10</v>
      </c>
      <c r="AB175" s="68">
        <v>11</v>
      </c>
      <c r="AC175" s="68">
        <v>11</v>
      </c>
      <c r="AD175" s="100">
        <v>25</v>
      </c>
      <c r="AE175" s="68">
        <v>15</v>
      </c>
      <c r="AF175" s="68">
        <v>19</v>
      </c>
      <c r="AG175" s="68">
        <v>29</v>
      </c>
      <c r="AH175" s="68">
        <v>15</v>
      </c>
      <c r="AI175" s="68">
        <v>15</v>
      </c>
      <c r="AJ175" s="68">
        <v>17</v>
      </c>
      <c r="AK175" s="68">
        <v>17</v>
      </c>
      <c r="AL175" s="68">
        <v>11</v>
      </c>
      <c r="AM175" s="68">
        <v>11</v>
      </c>
      <c r="AN175" s="68">
        <v>19</v>
      </c>
      <c r="AO175" s="68">
        <v>23</v>
      </c>
      <c r="AP175" s="68">
        <v>15</v>
      </c>
      <c r="AQ175" s="68">
        <v>15</v>
      </c>
      <c r="AR175" s="68">
        <v>19</v>
      </c>
      <c r="AS175" s="68">
        <v>17</v>
      </c>
      <c r="AT175" s="68">
        <v>36</v>
      </c>
      <c r="AU175" s="100">
        <v>39</v>
      </c>
      <c r="AV175" s="68">
        <v>12</v>
      </c>
      <c r="AW175" s="68">
        <v>12</v>
      </c>
      <c r="AX175" s="68">
        <v>11</v>
      </c>
      <c r="AY175" s="68">
        <v>9</v>
      </c>
      <c r="AZ175" s="68">
        <v>15</v>
      </c>
      <c r="BA175" s="68">
        <v>16</v>
      </c>
      <c r="BB175" s="68">
        <v>8</v>
      </c>
      <c r="BC175" s="68">
        <v>10</v>
      </c>
      <c r="BD175" s="68">
        <v>10</v>
      </c>
      <c r="BE175" s="68">
        <v>8</v>
      </c>
      <c r="BF175" s="68">
        <v>10</v>
      </c>
      <c r="BG175" s="68">
        <v>10</v>
      </c>
      <c r="BH175" s="68">
        <v>12</v>
      </c>
      <c r="BI175" s="68">
        <v>23</v>
      </c>
      <c r="BJ175" s="68">
        <v>25</v>
      </c>
      <c r="BK175" s="68">
        <v>16</v>
      </c>
      <c r="BL175" s="68">
        <v>10</v>
      </c>
      <c r="BM175" s="68">
        <v>12</v>
      </c>
      <c r="BN175" s="68">
        <v>12</v>
      </c>
      <c r="BO175" s="68">
        <v>15</v>
      </c>
      <c r="BP175" s="68">
        <v>8</v>
      </c>
      <c r="BQ175" s="100">
        <v>12</v>
      </c>
      <c r="BR175" s="68">
        <v>23</v>
      </c>
      <c r="BS175" s="68">
        <v>20</v>
      </c>
      <c r="BT175" s="68">
        <v>13</v>
      </c>
      <c r="BU175" s="68">
        <v>12</v>
      </c>
      <c r="BV175" s="68">
        <v>11</v>
      </c>
      <c r="BW175" s="68">
        <v>13</v>
      </c>
      <c r="BX175" s="68">
        <v>11</v>
      </c>
      <c r="BY175" s="68">
        <v>11</v>
      </c>
      <c r="BZ175" s="68">
        <v>12</v>
      </c>
      <c r="CA175" s="68">
        <v>11</v>
      </c>
      <c r="CB175" s="149">
        <f>(2.71828^(-8.3291+4.4859*K175-2.1583*L175))/(1+(2.71828^(-8.3291+4.4859*K175-2.1583*L175)))</f>
        <v>4.7491729587647815E-4</v>
      </c>
      <c r="CC175" s="107" t="s">
        <v>781</v>
      </c>
      <c r="CD175" s="86" t="s">
        <v>206</v>
      </c>
      <c r="CE175" s="3" t="s">
        <v>2</v>
      </c>
      <c r="CF175" s="86" t="s">
        <v>50</v>
      </c>
      <c r="CG175" s="86"/>
      <c r="CH175" s="59">
        <f>COUNTIF($M175,"=13")+COUNTIF($N175,"=24")+COUNTIF($O175,"=14")+COUNTIF($P175,"=11")+COUNTIF($Q175,"=11")+COUNTIF($R175,"=14")+COUNTIF($S175,"=12")+COUNTIF($T175,"=12")+COUNTIF($U175,"=12")+COUNTIF($V175,"=13")+COUNTIF($W175,"=13")+COUNTIF($X175,"=16")</f>
        <v>9</v>
      </c>
      <c r="CI175" s="59">
        <f>COUNTIF($Y175,"=18")+COUNTIF($Z175,"=9")+COUNTIF($AA175,"=10")+COUNTIF($AB175,"=11")+COUNTIF($AC175,"=11")+COUNTIF($AD175,"=25")+COUNTIF($AE175,"=15")+COUNTIF($AF175,"=19")+COUNTIF($AG175,"=31")+COUNTIF($AH175,"=15")+COUNTIF($AI175,"=15")+COUNTIF($AJ175,"=17")+COUNTIF($AK175,"=17")</f>
        <v>12</v>
      </c>
      <c r="CJ175" s="59">
        <f>COUNTIF($AL175,"=11")+COUNTIF($AM175,"=11")+COUNTIF($AN175,"=19")+COUNTIF($AO175,"=23")+COUNTIF($AP175,"=15")+COUNTIF($AQ175,"=15")+COUNTIF($AR175,"=19")+COUNTIF($AS175,"=17")+COUNTIF($AV175,"=12")+COUNTIF($AW175,"=12")</f>
        <v>10</v>
      </c>
      <c r="CK175" s="59">
        <f>COUNTIF($AX175,"=11")+COUNTIF($AY175,"=9")+COUNTIF($AZ175,"=15")+COUNTIF($BA175,"=16")+COUNTIF($BB175,"=8")+COUNTIF($BC175,"=10")+COUNTIF($BD175,"=10")+COUNTIF($BE175,"=8")+COUNTIF($BF175,"=10")+COUNTIF($BG175,"=11")</f>
        <v>9</v>
      </c>
      <c r="CL175" s="59">
        <f>COUNTIF($BH175,"=12")+COUNTIF($BI175,"=21")+COUNTIF($BJ175,"=23")+COUNTIF($BK175,"=16")+COUNTIF($BL175,"=10")+COUNTIF($BM175,"=12")+COUNTIF($BN175,"=12")+COUNTIF($BO175,"=15")+COUNTIF($BP175,"=8")+COUNTIF($BQ175,"=12")+COUNTIF($BR175,"=24")+COUNTIF($BS175,"=20")+COUNTIF($BT175,"=13")</f>
        <v>10</v>
      </c>
      <c r="CM175" s="59">
        <f>COUNTIF($BU175,"=12")+COUNTIF($BV175,"=11")+COUNTIF($BW175,"=13")+COUNTIF($BX175,"=11")+COUNTIF($BY175,"=11")+COUNTIF($BZ175,"=12")+COUNTIF($CA175,"=11")</f>
        <v>7</v>
      </c>
      <c r="CN175" s="86"/>
      <c r="CO175" s="86"/>
      <c r="CP175" s="86"/>
      <c r="CQ175" s="86"/>
      <c r="CR175" s="86"/>
      <c r="CS175" s="86"/>
      <c r="CT175" s="86"/>
      <c r="CU175" s="86"/>
      <c r="CV175" s="86"/>
      <c r="CW175" s="86"/>
      <c r="CX175" s="86"/>
      <c r="CY175" s="86"/>
      <c r="CZ175" s="86"/>
      <c r="DA175" s="86"/>
      <c r="DB175" s="86"/>
      <c r="DC175" s="86"/>
      <c r="DD175" s="86"/>
      <c r="DE175" s="86"/>
      <c r="DF175" s="86"/>
      <c r="DG175" s="86"/>
      <c r="DH175" s="86"/>
      <c r="DI175" s="86"/>
      <c r="DJ175" s="86"/>
      <c r="DK175" s="86"/>
      <c r="DL175" s="86"/>
      <c r="DM175" s="86"/>
      <c r="DN175" s="86"/>
      <c r="DO175" s="86"/>
      <c r="DP175" s="86"/>
      <c r="DQ175" s="86"/>
      <c r="DR175" s="86"/>
      <c r="DS175" s="86"/>
      <c r="DT175" s="86"/>
      <c r="DU175" s="86"/>
      <c r="DV175" s="86"/>
      <c r="DW175" s="86"/>
      <c r="DX175" s="86"/>
      <c r="DY175" s="86"/>
      <c r="DZ175" s="86"/>
      <c r="EA175" s="86"/>
      <c r="EB175" s="86"/>
      <c r="EC175" s="86"/>
      <c r="ED175" s="86"/>
      <c r="EE175" s="86"/>
    </row>
    <row r="176" spans="1:135" ht="15" customHeight="1" x14ac:dyDescent="0.25">
      <c r="A176" s="27">
        <v>127011</v>
      </c>
      <c r="B176" s="3" t="s">
        <v>50</v>
      </c>
      <c r="C176" s="86" t="s">
        <v>2</v>
      </c>
      <c r="D176" s="195" t="s">
        <v>1099</v>
      </c>
      <c r="E176" s="3" t="s">
        <v>314</v>
      </c>
      <c r="F176" s="3" t="s">
        <v>47</v>
      </c>
      <c r="G176" s="87">
        <v>41522.205555555556</v>
      </c>
      <c r="H176" s="88" t="s">
        <v>2</v>
      </c>
      <c r="I176" s="88" t="s">
        <v>779</v>
      </c>
      <c r="J176" s="87">
        <v>41277.888888888891</v>
      </c>
      <c r="K176" s="143">
        <f>+COUNTIF($Y176,"&gt;=18")+COUNTIF($AG176,"&gt;=31")+COUNTIF($AP176,"&lt;=15")+COUNTIF($AR176,"&gt;=19")+COUNTIF($BG176,"&gt;=11")+COUNTIF($BI176,"&lt;=21")+COUNTIF($BK176,"&gt;=17")+COUNTIF($BR176,"&gt;=24")+COUNTIF($CA176,"&lt;=11")</f>
        <v>4</v>
      </c>
      <c r="L176" s="140">
        <f>65-(+CH176+CI176+CJ176+CK176+CL176+CM176)</f>
        <v>8</v>
      </c>
      <c r="M176" s="68">
        <v>13</v>
      </c>
      <c r="N176" s="68">
        <v>24</v>
      </c>
      <c r="O176" s="68">
        <v>14</v>
      </c>
      <c r="P176" s="68">
        <v>11</v>
      </c>
      <c r="Q176" s="68">
        <v>11</v>
      </c>
      <c r="R176" s="68">
        <v>14</v>
      </c>
      <c r="S176" s="68">
        <v>12</v>
      </c>
      <c r="T176" s="68">
        <v>12</v>
      </c>
      <c r="U176" s="68">
        <v>12</v>
      </c>
      <c r="V176" s="68">
        <v>13</v>
      </c>
      <c r="W176" s="68">
        <v>13</v>
      </c>
      <c r="X176" s="68">
        <v>16</v>
      </c>
      <c r="Y176" s="68">
        <v>18</v>
      </c>
      <c r="Z176" s="100">
        <v>9</v>
      </c>
      <c r="AA176" s="100">
        <v>10</v>
      </c>
      <c r="AB176" s="68">
        <v>11</v>
      </c>
      <c r="AC176" s="68">
        <v>11</v>
      </c>
      <c r="AD176" s="68">
        <v>25</v>
      </c>
      <c r="AE176" s="68">
        <v>15</v>
      </c>
      <c r="AF176" s="68">
        <v>19</v>
      </c>
      <c r="AG176" s="68">
        <v>31</v>
      </c>
      <c r="AH176" s="68">
        <v>15</v>
      </c>
      <c r="AI176" s="68">
        <v>15</v>
      </c>
      <c r="AJ176" s="100">
        <v>16</v>
      </c>
      <c r="AK176" s="68">
        <v>17</v>
      </c>
      <c r="AL176" s="68">
        <v>11</v>
      </c>
      <c r="AM176" s="100">
        <v>11</v>
      </c>
      <c r="AN176" s="68">
        <v>19</v>
      </c>
      <c r="AO176" s="68">
        <v>23</v>
      </c>
      <c r="AP176" s="68">
        <v>16</v>
      </c>
      <c r="AQ176" s="68">
        <v>15</v>
      </c>
      <c r="AR176" s="68">
        <v>20</v>
      </c>
      <c r="AS176" s="68">
        <v>18</v>
      </c>
      <c r="AT176" s="68">
        <v>35</v>
      </c>
      <c r="AU176" s="68">
        <v>37</v>
      </c>
      <c r="AV176" s="100">
        <v>12</v>
      </c>
      <c r="AW176" s="68">
        <v>12</v>
      </c>
      <c r="AX176" s="68">
        <v>11</v>
      </c>
      <c r="AY176" s="68">
        <v>9</v>
      </c>
      <c r="AZ176" s="68">
        <v>15</v>
      </c>
      <c r="BA176" s="68">
        <v>16</v>
      </c>
      <c r="BB176" s="68">
        <v>8</v>
      </c>
      <c r="BC176" s="68">
        <v>10</v>
      </c>
      <c r="BD176" s="68">
        <v>10</v>
      </c>
      <c r="BE176" s="68">
        <v>8</v>
      </c>
      <c r="BF176" s="68">
        <v>10</v>
      </c>
      <c r="BG176" s="68">
        <v>10</v>
      </c>
      <c r="BH176" s="68">
        <v>12</v>
      </c>
      <c r="BI176" s="68">
        <v>21</v>
      </c>
      <c r="BJ176" s="68">
        <v>23</v>
      </c>
      <c r="BK176" s="68">
        <v>16</v>
      </c>
      <c r="BL176" s="68">
        <v>10</v>
      </c>
      <c r="BM176" s="68">
        <v>12</v>
      </c>
      <c r="BN176" s="68">
        <v>12</v>
      </c>
      <c r="BO176" s="68">
        <v>15</v>
      </c>
      <c r="BP176" s="68">
        <v>7</v>
      </c>
      <c r="BQ176" s="68">
        <v>12</v>
      </c>
      <c r="BR176" s="68">
        <v>23</v>
      </c>
      <c r="BS176" s="68">
        <v>20</v>
      </c>
      <c r="BT176" s="68">
        <v>13</v>
      </c>
      <c r="BU176" s="68">
        <v>12</v>
      </c>
      <c r="BV176" s="68">
        <v>11</v>
      </c>
      <c r="BW176" s="68">
        <v>13</v>
      </c>
      <c r="BX176" s="68">
        <v>11</v>
      </c>
      <c r="BY176" s="68">
        <v>11</v>
      </c>
      <c r="BZ176" s="68">
        <v>12</v>
      </c>
      <c r="CA176" s="68">
        <v>12</v>
      </c>
      <c r="CB176" s="149">
        <f>(2.71828^(-8.3291+4.4859*K176-2.1583*L176))/(1+(2.71828^(-8.3291+4.4859*K176-2.1583*L176)))</f>
        <v>4.7491729587647815E-4</v>
      </c>
      <c r="CC176" s="107" t="s">
        <v>781</v>
      </c>
      <c r="CD176" s="86" t="s">
        <v>53</v>
      </c>
      <c r="CE176" s="3" t="s">
        <v>2</v>
      </c>
      <c r="CF176" s="86" t="s">
        <v>50</v>
      </c>
      <c r="CG176" s="86"/>
      <c r="CH176" s="59">
        <f>COUNTIF($M176,"=13")+COUNTIF($N176,"=24")+COUNTIF($O176,"=14")+COUNTIF($P176,"=11")+COUNTIF($Q176,"=11")+COUNTIF($R176,"=14")+COUNTIF($S176,"=12")+COUNTIF($T176,"=12")+COUNTIF($U176,"=12")+COUNTIF($V176,"=13")+COUNTIF($W176,"=13")+COUNTIF($X176,"=16")</f>
        <v>12</v>
      </c>
      <c r="CI176" s="59">
        <f>COUNTIF($Y176,"=18")+COUNTIF($Z176,"=9")+COUNTIF($AA176,"=10")+COUNTIF($AB176,"=11")+COUNTIF($AC176,"=11")+COUNTIF($AD176,"=25")+COUNTIF($AE176,"=15")+COUNTIF($AF176,"=19")+COUNTIF($AG176,"=31")+COUNTIF($AH176,"=15")+COUNTIF($AI176,"=15")+COUNTIF($AJ176,"=17")+COUNTIF($AK176,"=17")</f>
        <v>12</v>
      </c>
      <c r="CJ176" s="59">
        <f>COUNTIF($AL176,"=11")+COUNTIF($AM176,"=11")+COUNTIF($AN176,"=19")+COUNTIF($AO176,"=23")+COUNTIF($AP176,"=15")+COUNTIF($AQ176,"=15")+COUNTIF($AR176,"=19")+COUNTIF($AS176,"=17")+COUNTIF($AV176,"=12")+COUNTIF($AW176,"=12")</f>
        <v>7</v>
      </c>
      <c r="CK176" s="59">
        <f>COUNTIF($AX176,"=11")+COUNTIF($AY176,"=9")+COUNTIF($AZ176,"=15")+COUNTIF($BA176,"=16")+COUNTIF($BB176,"=8")+COUNTIF($BC176,"=10")+COUNTIF($BD176,"=10")+COUNTIF($BE176,"=8")+COUNTIF($BF176,"=10")+COUNTIF($BG176,"=11")</f>
        <v>9</v>
      </c>
      <c r="CL176" s="59">
        <f>COUNTIF($BH176,"=12")+COUNTIF($BI176,"=21")+COUNTIF($BJ176,"=23")+COUNTIF($BK176,"=16")+COUNTIF($BL176,"=10")+COUNTIF($BM176,"=12")+COUNTIF($BN176,"=12")+COUNTIF($BO176,"=15")+COUNTIF($BP176,"=8")+COUNTIF($BQ176,"=12")+COUNTIF($BR176,"=24")+COUNTIF($BS176,"=20")+COUNTIF($BT176,"=13")</f>
        <v>11</v>
      </c>
      <c r="CM176" s="59">
        <f>COUNTIF($BU176,"=12")+COUNTIF($BV176,"=11")+COUNTIF($BW176,"=13")+COUNTIF($BX176,"=11")+COUNTIF($BY176,"=11")+COUNTIF($BZ176,"=12")+COUNTIF($CA176,"=11")</f>
        <v>6</v>
      </c>
      <c r="CN176" s="86"/>
      <c r="CO176" s="86"/>
      <c r="CP176" s="86"/>
      <c r="CQ176" s="86"/>
      <c r="CR176" s="86"/>
      <c r="CS176" s="86"/>
      <c r="CT176" s="86"/>
      <c r="CU176" s="86"/>
      <c r="CV176" s="86"/>
      <c r="CW176" s="86"/>
      <c r="CX176" s="86"/>
      <c r="CY176" s="86"/>
      <c r="CZ176" s="86"/>
      <c r="DA176" s="86"/>
      <c r="DB176" s="86"/>
      <c r="DC176" s="86"/>
      <c r="DD176" s="86"/>
      <c r="DE176" s="86"/>
      <c r="DF176" s="86"/>
      <c r="DG176" s="86"/>
      <c r="DH176" s="86"/>
      <c r="DI176" s="86"/>
      <c r="DJ176" s="86"/>
      <c r="DK176" s="86"/>
      <c r="DL176" s="86"/>
      <c r="DM176" s="86"/>
      <c r="DN176" s="86"/>
      <c r="DO176" s="86"/>
      <c r="DP176" s="86"/>
      <c r="DQ176" s="86"/>
      <c r="DR176" s="86"/>
      <c r="DS176" s="86"/>
      <c r="DT176" s="86"/>
      <c r="DU176" s="86"/>
      <c r="DV176" s="86"/>
      <c r="DW176" s="86"/>
      <c r="DX176" s="86"/>
      <c r="DY176" s="86"/>
      <c r="DZ176" s="86"/>
      <c r="EA176" s="85"/>
      <c r="EB176" s="85"/>
      <c r="EC176" s="85"/>
      <c r="ED176" s="85"/>
      <c r="EE176" s="85"/>
    </row>
    <row r="177" spans="1:135" ht="15" customHeight="1" x14ac:dyDescent="0.25">
      <c r="A177" s="27">
        <v>408826</v>
      </c>
      <c r="B177" s="86" t="s">
        <v>237</v>
      </c>
      <c r="C177" s="86" t="s">
        <v>2</v>
      </c>
      <c r="D177" s="198" t="s">
        <v>771</v>
      </c>
      <c r="E177" s="86" t="s">
        <v>6</v>
      </c>
      <c r="F177" s="86" t="s">
        <v>238</v>
      </c>
      <c r="G177" s="87">
        <v>42394.536805555559</v>
      </c>
      <c r="H177" s="88" t="s">
        <v>2</v>
      </c>
      <c r="I177" s="88" t="s">
        <v>779</v>
      </c>
      <c r="J177" s="87">
        <v>41277.888888888891</v>
      </c>
      <c r="K177" s="143">
        <f>+COUNTIF($Y177,"&gt;=18")+COUNTIF($AG177,"&gt;=31")+COUNTIF($AP177,"&lt;=15")+COUNTIF($AR177,"&gt;=19")+COUNTIF($BG177,"&gt;=11")+COUNTIF($BI177,"&lt;=21")+COUNTIF($BK177,"&gt;=17")+COUNTIF($BR177,"&gt;=24")+COUNTIF($CA177,"&lt;=11")</f>
        <v>4</v>
      </c>
      <c r="L177" s="140">
        <f>65-(+CH177+CI177+CJ177+CK177+CL177+CM177)</f>
        <v>8</v>
      </c>
      <c r="M177" s="68">
        <v>13</v>
      </c>
      <c r="N177" s="68">
        <v>24</v>
      </c>
      <c r="O177" s="68">
        <v>14</v>
      </c>
      <c r="P177" s="68">
        <v>11</v>
      </c>
      <c r="Q177" s="68">
        <v>11</v>
      </c>
      <c r="R177" s="68">
        <v>14</v>
      </c>
      <c r="S177" s="68">
        <v>12</v>
      </c>
      <c r="T177" s="68">
        <v>12</v>
      </c>
      <c r="U177" s="68">
        <v>12</v>
      </c>
      <c r="V177" s="68">
        <v>13</v>
      </c>
      <c r="W177" s="68">
        <v>13</v>
      </c>
      <c r="X177" s="68">
        <v>16</v>
      </c>
      <c r="Y177" s="68">
        <v>16</v>
      </c>
      <c r="Z177" s="100">
        <v>9</v>
      </c>
      <c r="AA177" s="100">
        <v>10</v>
      </c>
      <c r="AB177" s="68">
        <v>11</v>
      </c>
      <c r="AC177" s="68">
        <v>11</v>
      </c>
      <c r="AD177" s="68">
        <v>25</v>
      </c>
      <c r="AE177" s="68">
        <v>15</v>
      </c>
      <c r="AF177" s="68">
        <v>19</v>
      </c>
      <c r="AG177" s="68">
        <v>28</v>
      </c>
      <c r="AH177" s="100">
        <v>15</v>
      </c>
      <c r="AI177" s="100">
        <v>15</v>
      </c>
      <c r="AJ177" s="100">
        <v>17</v>
      </c>
      <c r="AK177" s="100">
        <v>17</v>
      </c>
      <c r="AL177" s="68">
        <v>11</v>
      </c>
      <c r="AM177" s="68">
        <v>11</v>
      </c>
      <c r="AN177" s="68">
        <v>19</v>
      </c>
      <c r="AO177" s="68">
        <v>23</v>
      </c>
      <c r="AP177" s="68">
        <v>15</v>
      </c>
      <c r="AQ177" s="68">
        <v>15</v>
      </c>
      <c r="AR177" s="68">
        <v>19</v>
      </c>
      <c r="AS177" s="68">
        <v>17</v>
      </c>
      <c r="AT177" s="68">
        <v>36</v>
      </c>
      <c r="AU177" s="68">
        <v>37</v>
      </c>
      <c r="AV177" s="68">
        <v>12</v>
      </c>
      <c r="AW177" s="68">
        <v>12</v>
      </c>
      <c r="AX177" s="68">
        <v>11</v>
      </c>
      <c r="AY177" s="68">
        <v>9</v>
      </c>
      <c r="AZ177" s="68">
        <v>15</v>
      </c>
      <c r="BA177" s="68">
        <v>16</v>
      </c>
      <c r="BB177" s="68">
        <v>8</v>
      </c>
      <c r="BC177" s="68">
        <v>10</v>
      </c>
      <c r="BD177" s="68">
        <v>10</v>
      </c>
      <c r="BE177" s="68">
        <v>8</v>
      </c>
      <c r="BF177" s="68">
        <v>10</v>
      </c>
      <c r="BG177" s="68">
        <v>11</v>
      </c>
      <c r="BH177" s="68">
        <v>12</v>
      </c>
      <c r="BI177" s="68">
        <v>22</v>
      </c>
      <c r="BJ177" s="68">
        <v>23</v>
      </c>
      <c r="BK177" s="68">
        <v>17</v>
      </c>
      <c r="BL177" s="68">
        <v>10</v>
      </c>
      <c r="BM177" s="68">
        <v>12</v>
      </c>
      <c r="BN177" s="68">
        <v>12</v>
      </c>
      <c r="BO177" s="68">
        <v>17</v>
      </c>
      <c r="BP177" s="68">
        <v>8</v>
      </c>
      <c r="BQ177" s="68">
        <v>12</v>
      </c>
      <c r="BR177" s="68">
        <v>21</v>
      </c>
      <c r="BS177" s="68">
        <v>20</v>
      </c>
      <c r="BT177" s="68">
        <v>13</v>
      </c>
      <c r="BU177" s="68">
        <v>12</v>
      </c>
      <c r="BV177" s="68">
        <v>11</v>
      </c>
      <c r="BW177" s="68">
        <v>14</v>
      </c>
      <c r="BX177" s="68">
        <v>11</v>
      </c>
      <c r="BY177" s="68">
        <v>11</v>
      </c>
      <c r="BZ177" s="68">
        <v>12</v>
      </c>
      <c r="CA177" s="68">
        <v>12</v>
      </c>
      <c r="CB177" s="149">
        <f>(2.71828^(-8.3291+4.4859*K177-2.1583*L177))/(1+(2.71828^(-8.3291+4.4859*K177-2.1583*L177)))</f>
        <v>4.7491729587647815E-4</v>
      </c>
      <c r="CC177" s="107" t="s">
        <v>781</v>
      </c>
      <c r="CD177" s="86" t="s">
        <v>239</v>
      </c>
      <c r="CE177" s="49" t="s">
        <v>2</v>
      </c>
      <c r="CF177" s="86" t="s">
        <v>237</v>
      </c>
      <c r="CG177" s="86"/>
      <c r="CH177" s="59">
        <f>COUNTIF($M177,"=13")+COUNTIF($N177,"=24")+COUNTIF($O177,"=14")+COUNTIF($P177,"=11")+COUNTIF($Q177,"=11")+COUNTIF($R177,"=14")+COUNTIF($S177,"=12")+COUNTIF($T177,"=12")+COUNTIF($U177,"=12")+COUNTIF($V177,"=13")+COUNTIF($W177,"=13")+COUNTIF($X177,"=16")</f>
        <v>12</v>
      </c>
      <c r="CI177" s="59">
        <f>COUNTIF($Y177,"=18")+COUNTIF($Z177,"=9")+COUNTIF($AA177,"=10")+COUNTIF($AB177,"=11")+COUNTIF($AC177,"=11")+COUNTIF($AD177,"=25")+COUNTIF($AE177,"=15")+COUNTIF($AF177,"=19")+COUNTIF($AG177,"=31")+COUNTIF($AH177,"=15")+COUNTIF($AI177,"=15")+COUNTIF($AJ177,"=17")+COUNTIF($AK177,"=17")</f>
        <v>11</v>
      </c>
      <c r="CJ177" s="59">
        <f>COUNTIF($AL177,"=11")+COUNTIF($AM177,"=11")+COUNTIF($AN177,"=19")+COUNTIF($AO177,"=23")+COUNTIF($AP177,"=15")+COUNTIF($AQ177,"=15")+COUNTIF($AR177,"=19")+COUNTIF($AS177,"=17")+COUNTIF($AV177,"=12")+COUNTIF($AW177,"=12")</f>
        <v>10</v>
      </c>
      <c r="CK177" s="59">
        <f>COUNTIF($AX177,"=11")+COUNTIF($AY177,"=9")+COUNTIF($AZ177,"=15")+COUNTIF($BA177,"=16")+COUNTIF($BB177,"=8")+COUNTIF($BC177,"=10")+COUNTIF($BD177,"=10")+COUNTIF($BE177,"=8")+COUNTIF($BF177,"=10")+COUNTIF($BG177,"=11")</f>
        <v>10</v>
      </c>
      <c r="CL177" s="59">
        <f>COUNTIF($BH177,"=12")+COUNTIF($BI177,"=21")+COUNTIF($BJ177,"=23")+COUNTIF($BK177,"=16")+COUNTIF($BL177,"=10")+COUNTIF($BM177,"=12")+COUNTIF($BN177,"=12")+COUNTIF($BO177,"=15")+COUNTIF($BP177,"=8")+COUNTIF($BQ177,"=12")+COUNTIF($BR177,"=24")+COUNTIF($BS177,"=20")+COUNTIF($BT177,"=13")</f>
        <v>9</v>
      </c>
      <c r="CM177" s="59">
        <f>COUNTIF($BU177,"=12")+COUNTIF($BV177,"=11")+COUNTIF($BW177,"=13")+COUNTIF($BX177,"=11")+COUNTIF($BY177,"=11")+COUNTIF($BZ177,"=12")+COUNTIF($CA177,"=11")</f>
        <v>5</v>
      </c>
      <c r="CN177" s="86"/>
      <c r="CO177" s="86"/>
      <c r="CP177" s="86"/>
      <c r="CQ177" s="86"/>
      <c r="CR177" s="86"/>
      <c r="CS177" s="86"/>
      <c r="CT177" s="86"/>
      <c r="CU177" s="86"/>
      <c r="CV177" s="86"/>
      <c r="CW177" s="86"/>
      <c r="CX177" s="86"/>
      <c r="CY177" s="86"/>
      <c r="CZ177" s="86"/>
      <c r="DA177" s="86"/>
      <c r="DB177" s="86"/>
      <c r="DC177" s="86"/>
      <c r="DD177" s="86"/>
      <c r="DE177" s="86"/>
      <c r="DF177" s="86"/>
      <c r="DG177" s="86"/>
      <c r="DH177" s="86"/>
      <c r="DI177" s="86"/>
      <c r="DJ177" s="86"/>
      <c r="DK177" s="86"/>
      <c r="DL177" s="86"/>
      <c r="DM177" s="86"/>
      <c r="DN177" s="86"/>
      <c r="DO177" s="86"/>
      <c r="DP177" s="86"/>
      <c r="DQ177" s="86"/>
      <c r="DR177" s="86"/>
      <c r="DS177" s="86"/>
      <c r="DT177" s="86"/>
      <c r="DU177" s="86"/>
      <c r="DV177" s="86"/>
      <c r="DW177" s="86"/>
      <c r="DX177" s="86"/>
      <c r="DY177" s="86"/>
      <c r="DZ177" s="86"/>
      <c r="EA177" s="86"/>
      <c r="EB177" s="86"/>
      <c r="EC177" s="86"/>
      <c r="ED177" s="86"/>
      <c r="EE177" s="86"/>
    </row>
    <row r="178" spans="1:135" ht="15" customHeight="1" x14ac:dyDescent="0.25">
      <c r="A178" s="22">
        <v>26429</v>
      </c>
      <c r="B178" s="23" t="s">
        <v>153</v>
      </c>
      <c r="C178" s="86" t="s">
        <v>2</v>
      </c>
      <c r="D178" s="138" t="s">
        <v>792</v>
      </c>
      <c r="E178" s="23" t="s">
        <v>314</v>
      </c>
      <c r="F178" s="23" t="s">
        <v>153</v>
      </c>
      <c r="G178" s="7">
        <v>41615</v>
      </c>
      <c r="H178" s="88" t="s">
        <v>2</v>
      </c>
      <c r="I178" s="88" t="s">
        <v>779</v>
      </c>
      <c r="J178" s="87">
        <v>41277.888888888891</v>
      </c>
      <c r="K178" s="143">
        <f>+COUNTIF($Y178,"&gt;=18")+COUNTIF($AG178,"&gt;=31")+COUNTIF($AP178,"&lt;=15")+COUNTIF($AR178,"&gt;=19")+COUNTIF($BG178,"&gt;=11")+COUNTIF($BI178,"&lt;=21")+COUNTIF($BK178,"&gt;=17")+COUNTIF($BR178,"&gt;=24")+COUNTIF($CA178,"&lt;=11")</f>
        <v>4</v>
      </c>
      <c r="L178" s="140">
        <f>65-(+CH178+CI178+CJ178+CK178+CL178+CM178)</f>
        <v>8</v>
      </c>
      <c r="M178" s="114">
        <v>13</v>
      </c>
      <c r="N178" s="114">
        <v>25</v>
      </c>
      <c r="O178" s="114">
        <v>14</v>
      </c>
      <c r="P178" s="114">
        <v>11</v>
      </c>
      <c r="Q178" s="114">
        <v>11</v>
      </c>
      <c r="R178" s="114">
        <v>14</v>
      </c>
      <c r="S178" s="114">
        <v>12</v>
      </c>
      <c r="T178" s="114">
        <v>12</v>
      </c>
      <c r="U178" s="114">
        <v>12</v>
      </c>
      <c r="V178" s="114">
        <v>13</v>
      </c>
      <c r="W178" s="114">
        <v>13</v>
      </c>
      <c r="X178" s="114">
        <v>16</v>
      </c>
      <c r="Y178" s="114">
        <v>18</v>
      </c>
      <c r="Z178" s="62">
        <v>9</v>
      </c>
      <c r="AA178" s="62">
        <v>10</v>
      </c>
      <c r="AB178" s="114">
        <v>11</v>
      </c>
      <c r="AC178" s="114">
        <v>11</v>
      </c>
      <c r="AD178" s="114">
        <v>24</v>
      </c>
      <c r="AE178" s="114">
        <v>15</v>
      </c>
      <c r="AF178" s="114">
        <v>19</v>
      </c>
      <c r="AG178" s="114">
        <v>29</v>
      </c>
      <c r="AH178" s="62">
        <v>15</v>
      </c>
      <c r="AI178" s="62">
        <v>15</v>
      </c>
      <c r="AJ178" s="62">
        <v>17</v>
      </c>
      <c r="AK178" s="62">
        <v>18</v>
      </c>
      <c r="AL178" s="114">
        <v>11</v>
      </c>
      <c r="AM178" s="114">
        <v>11</v>
      </c>
      <c r="AN178" s="114">
        <v>19</v>
      </c>
      <c r="AO178" s="114">
        <v>23</v>
      </c>
      <c r="AP178" s="114">
        <v>15</v>
      </c>
      <c r="AQ178" s="114">
        <v>15</v>
      </c>
      <c r="AR178" s="114">
        <v>19</v>
      </c>
      <c r="AS178" s="114">
        <v>17</v>
      </c>
      <c r="AT178" s="114">
        <v>33</v>
      </c>
      <c r="AU178" s="62">
        <v>36</v>
      </c>
      <c r="AV178" s="114">
        <v>12</v>
      </c>
      <c r="AW178" s="114">
        <v>12</v>
      </c>
      <c r="AX178" s="114">
        <v>11</v>
      </c>
      <c r="AY178" s="114">
        <v>9</v>
      </c>
      <c r="AZ178" s="114">
        <v>15</v>
      </c>
      <c r="BA178" s="114">
        <v>16</v>
      </c>
      <c r="BB178" s="114">
        <v>8</v>
      </c>
      <c r="BC178" s="114">
        <v>10</v>
      </c>
      <c r="BD178" s="114">
        <v>10</v>
      </c>
      <c r="BE178" s="114">
        <v>8</v>
      </c>
      <c r="BF178" s="114">
        <v>10</v>
      </c>
      <c r="BG178" s="114">
        <v>10</v>
      </c>
      <c r="BH178" s="114">
        <v>12</v>
      </c>
      <c r="BI178" s="114">
        <v>23</v>
      </c>
      <c r="BJ178" s="114">
        <v>23</v>
      </c>
      <c r="BK178" s="114">
        <v>16</v>
      </c>
      <c r="BL178" s="114">
        <v>10</v>
      </c>
      <c r="BM178" s="114">
        <v>12</v>
      </c>
      <c r="BN178" s="114">
        <v>12</v>
      </c>
      <c r="BO178" s="114">
        <v>15</v>
      </c>
      <c r="BP178" s="114">
        <v>8</v>
      </c>
      <c r="BQ178" s="114">
        <v>12</v>
      </c>
      <c r="BR178" s="114">
        <v>24</v>
      </c>
      <c r="BS178" s="114">
        <v>21</v>
      </c>
      <c r="BT178" s="114">
        <v>13</v>
      </c>
      <c r="BU178" s="114">
        <v>12</v>
      </c>
      <c r="BV178" s="114">
        <v>11</v>
      </c>
      <c r="BW178" s="114">
        <v>13</v>
      </c>
      <c r="BX178" s="114">
        <v>11</v>
      </c>
      <c r="BY178" s="114">
        <v>11</v>
      </c>
      <c r="BZ178" s="114">
        <v>12</v>
      </c>
      <c r="CA178" s="114">
        <v>12</v>
      </c>
      <c r="CB178" s="149">
        <f>(2.71828^(-8.3291+4.4859*K178-2.1583*L178))/(1+(2.71828^(-8.3291+4.4859*K178-2.1583*L178)))</f>
        <v>4.7491729587647815E-4</v>
      </c>
      <c r="CC178" s="107" t="s">
        <v>781</v>
      </c>
      <c r="CD178" s="9" t="s">
        <v>189</v>
      </c>
      <c r="CE178" s="23" t="s">
        <v>620</v>
      </c>
      <c r="CF178" s="9" t="s">
        <v>50</v>
      </c>
      <c r="CG178" s="9"/>
      <c r="CH178" s="59">
        <f>COUNTIF($M178,"=13")+COUNTIF($N178,"=24")+COUNTIF($O178,"=14")+COUNTIF($P178,"=11")+COUNTIF($Q178,"=11")+COUNTIF($R178,"=14")+COUNTIF($S178,"=12")+COUNTIF($T178,"=12")+COUNTIF($U178,"=12")+COUNTIF($V178,"=13")+COUNTIF($W178,"=13")+COUNTIF($X178,"=16")</f>
        <v>11</v>
      </c>
      <c r="CI178" s="59">
        <f>COUNTIF($Y178,"=18")+COUNTIF($Z178,"=9")+COUNTIF($AA178,"=10")+COUNTIF($AB178,"=11")+COUNTIF($AC178,"=11")+COUNTIF($AD178,"=25")+COUNTIF($AE178,"=15")+COUNTIF($AF178,"=19")+COUNTIF($AG178,"=31")+COUNTIF($AH178,"=15")+COUNTIF($AI178,"=15")+COUNTIF($AJ178,"=17")+COUNTIF($AK178,"=17")</f>
        <v>10</v>
      </c>
      <c r="CJ178" s="59">
        <f>COUNTIF($AL178,"=11")+COUNTIF($AM178,"=11")+COUNTIF($AN178,"=19")+COUNTIF($AO178,"=23")+COUNTIF($AP178,"=15")+COUNTIF($AQ178,"=15")+COUNTIF($AR178,"=19")+COUNTIF($AS178,"=17")+COUNTIF($AV178,"=12")+COUNTIF($AW178,"=12")</f>
        <v>10</v>
      </c>
      <c r="CK178" s="59">
        <f>COUNTIF($AX178,"=11")+COUNTIF($AY178,"=9")+COUNTIF($AZ178,"=15")+COUNTIF($BA178,"=16")+COUNTIF($BB178,"=8")+COUNTIF($BC178,"=10")+COUNTIF($BD178,"=10")+COUNTIF($BE178,"=8")+COUNTIF($BF178,"=10")+COUNTIF($BG178,"=11")</f>
        <v>9</v>
      </c>
      <c r="CL178" s="59">
        <f>COUNTIF($BH178,"=12")+COUNTIF($BI178,"=21")+COUNTIF($BJ178,"=23")+COUNTIF($BK178,"=16")+COUNTIF($BL178,"=10")+COUNTIF($BM178,"=12")+COUNTIF($BN178,"=12")+COUNTIF($BO178,"=15")+COUNTIF($BP178,"=8")+COUNTIF($BQ178,"=12")+COUNTIF($BR178,"=24")+COUNTIF($BS178,"=20")+COUNTIF($BT178,"=13")</f>
        <v>11</v>
      </c>
      <c r="CM178" s="59">
        <f>COUNTIF($BU178,"=12")+COUNTIF($BV178,"=11")+COUNTIF($BW178,"=13")+COUNTIF($BX178,"=11")+COUNTIF($BY178,"=11")+COUNTIF($BZ178,"=12")+COUNTIF($CA178,"=11")</f>
        <v>6</v>
      </c>
      <c r="CN178" s="86"/>
      <c r="CO178" s="86"/>
      <c r="CP178" s="86"/>
      <c r="CQ178" s="86"/>
      <c r="CR178" s="86"/>
      <c r="CS178" s="86"/>
      <c r="CT178" s="86"/>
      <c r="CU178" s="86"/>
      <c r="CV178" s="86"/>
      <c r="CW178" s="86"/>
      <c r="CX178" s="86"/>
      <c r="CY178" s="86"/>
      <c r="CZ178" s="86"/>
      <c r="DA178" s="86"/>
      <c r="DB178" s="86"/>
      <c r="DC178" s="86"/>
      <c r="DD178" s="86"/>
      <c r="DE178" s="86"/>
      <c r="DF178" s="86"/>
      <c r="DG178" s="86"/>
      <c r="DH178" s="86"/>
      <c r="DI178" s="86"/>
      <c r="DJ178" s="86"/>
      <c r="DK178" s="86"/>
      <c r="DL178" s="86"/>
      <c r="DM178" s="86"/>
      <c r="DN178" s="86"/>
      <c r="DO178" s="86"/>
      <c r="DP178" s="86"/>
      <c r="DQ178" s="86"/>
      <c r="DR178" s="86"/>
      <c r="DS178" s="86"/>
      <c r="DT178" s="86"/>
      <c r="DU178" s="86"/>
      <c r="DV178" s="86"/>
      <c r="DW178" s="86"/>
      <c r="DX178" s="86"/>
      <c r="DY178" s="86"/>
      <c r="DZ178" s="86"/>
      <c r="EA178" s="86"/>
      <c r="EB178" s="86"/>
      <c r="EC178" s="86"/>
      <c r="ED178" s="86"/>
      <c r="EE178" s="86"/>
    </row>
    <row r="179" spans="1:135" ht="15" customHeight="1" x14ac:dyDescent="0.25">
      <c r="A179" s="63">
        <v>271968</v>
      </c>
      <c r="B179" s="3" t="s">
        <v>486</v>
      </c>
      <c r="C179" s="86" t="s">
        <v>2</v>
      </c>
      <c r="D179" s="138" t="s">
        <v>108</v>
      </c>
      <c r="E179" s="3" t="s">
        <v>20</v>
      </c>
      <c r="F179" s="3" t="s">
        <v>342</v>
      </c>
      <c r="G179" s="87">
        <v>41597.169444444444</v>
      </c>
      <c r="H179" s="88" t="s">
        <v>2</v>
      </c>
      <c r="I179" s="88" t="s">
        <v>779</v>
      </c>
      <c r="J179" s="87">
        <v>41277.888888888891</v>
      </c>
      <c r="K179" s="143">
        <f>+COUNTIF($Y179,"&gt;=18")+COUNTIF($AG179,"&gt;=31")+COUNTIF($AP179,"&lt;=15")+COUNTIF($AR179,"&gt;=19")+COUNTIF($BG179,"&gt;=11")+COUNTIF($BI179,"&lt;=21")+COUNTIF($BK179,"&gt;=17")+COUNTIF($BR179,"&gt;=24")+COUNTIF($CA179,"&lt;=11")</f>
        <v>4</v>
      </c>
      <c r="L179" s="140">
        <f>65-(+CH179+CI179+CJ179+CK179+CL179+CM179)</f>
        <v>8</v>
      </c>
      <c r="M179" s="68">
        <v>13</v>
      </c>
      <c r="N179" s="68">
        <v>24</v>
      </c>
      <c r="O179" s="68">
        <v>14</v>
      </c>
      <c r="P179" s="100">
        <v>11</v>
      </c>
      <c r="Q179" s="68">
        <v>11</v>
      </c>
      <c r="R179" s="68">
        <v>14</v>
      </c>
      <c r="S179" s="68">
        <v>12</v>
      </c>
      <c r="T179" s="68">
        <v>12</v>
      </c>
      <c r="U179" s="68">
        <v>13</v>
      </c>
      <c r="V179" s="68">
        <v>13</v>
      </c>
      <c r="W179" s="68">
        <v>13</v>
      </c>
      <c r="X179" s="68">
        <v>16</v>
      </c>
      <c r="Y179" s="68">
        <v>18</v>
      </c>
      <c r="Z179" s="68">
        <v>9</v>
      </c>
      <c r="AA179" s="68">
        <v>10</v>
      </c>
      <c r="AB179" s="68">
        <v>11</v>
      </c>
      <c r="AC179" s="68">
        <v>11</v>
      </c>
      <c r="AD179" s="68">
        <v>25</v>
      </c>
      <c r="AE179" s="68">
        <v>15</v>
      </c>
      <c r="AF179" s="68">
        <v>19</v>
      </c>
      <c r="AG179" s="68">
        <v>31</v>
      </c>
      <c r="AH179" s="68">
        <v>15</v>
      </c>
      <c r="AI179" s="68">
        <v>15</v>
      </c>
      <c r="AJ179" s="68">
        <v>16</v>
      </c>
      <c r="AK179" s="68">
        <v>17</v>
      </c>
      <c r="AL179" s="68">
        <v>11</v>
      </c>
      <c r="AM179" s="100">
        <v>11</v>
      </c>
      <c r="AN179" s="68">
        <v>19</v>
      </c>
      <c r="AO179" s="68">
        <v>23</v>
      </c>
      <c r="AP179" s="68">
        <v>16</v>
      </c>
      <c r="AQ179" s="68">
        <v>15</v>
      </c>
      <c r="AR179" s="68">
        <v>19</v>
      </c>
      <c r="AS179" s="68">
        <v>18</v>
      </c>
      <c r="AT179" s="68">
        <v>36</v>
      </c>
      <c r="AU179" s="68">
        <v>36</v>
      </c>
      <c r="AV179" s="68">
        <v>12</v>
      </c>
      <c r="AW179" s="68">
        <v>12</v>
      </c>
      <c r="AX179" s="68">
        <v>11</v>
      </c>
      <c r="AY179" s="68">
        <v>9</v>
      </c>
      <c r="AZ179" s="68">
        <v>15</v>
      </c>
      <c r="BA179" s="68">
        <v>16</v>
      </c>
      <c r="BB179" s="68">
        <v>8</v>
      </c>
      <c r="BC179" s="68">
        <v>10</v>
      </c>
      <c r="BD179" s="68">
        <v>10</v>
      </c>
      <c r="BE179" s="68">
        <v>8</v>
      </c>
      <c r="BF179" s="68">
        <v>10</v>
      </c>
      <c r="BG179" s="68">
        <v>10</v>
      </c>
      <c r="BH179" s="68">
        <v>12</v>
      </c>
      <c r="BI179" s="68">
        <v>21</v>
      </c>
      <c r="BJ179" s="68">
        <v>23</v>
      </c>
      <c r="BK179" s="68">
        <v>16</v>
      </c>
      <c r="BL179" s="68">
        <v>10</v>
      </c>
      <c r="BM179" s="68">
        <v>12</v>
      </c>
      <c r="BN179" s="68">
        <v>12</v>
      </c>
      <c r="BO179" s="68">
        <v>15</v>
      </c>
      <c r="BP179" s="68">
        <v>7</v>
      </c>
      <c r="BQ179" s="68">
        <v>12</v>
      </c>
      <c r="BR179" s="68">
        <v>23</v>
      </c>
      <c r="BS179" s="68">
        <v>20</v>
      </c>
      <c r="BT179" s="68">
        <v>13</v>
      </c>
      <c r="BU179" s="68">
        <v>12</v>
      </c>
      <c r="BV179" s="68">
        <v>11</v>
      </c>
      <c r="BW179" s="68">
        <v>13</v>
      </c>
      <c r="BX179" s="68">
        <v>11</v>
      </c>
      <c r="BY179" s="68">
        <v>11</v>
      </c>
      <c r="BZ179" s="68">
        <v>12</v>
      </c>
      <c r="CA179" s="68">
        <v>12</v>
      </c>
      <c r="CB179" s="149">
        <f>(2.71828^(-8.3291+4.4859*K179-2.1583*L179))/(1+(2.71828^(-8.3291+4.4859*K179-2.1583*L179)))</f>
        <v>4.7491729587647815E-4</v>
      </c>
      <c r="CC179" s="107" t="s">
        <v>781</v>
      </c>
      <c r="CD179" s="86" t="s">
        <v>56</v>
      </c>
      <c r="CE179" s="3" t="s">
        <v>2</v>
      </c>
      <c r="CF179" s="86" t="s">
        <v>50</v>
      </c>
      <c r="CG179" s="86"/>
      <c r="CH179" s="59">
        <f>COUNTIF($M179,"=13")+COUNTIF($N179,"=24")+COUNTIF($O179,"=14")+COUNTIF($P179,"=11")+COUNTIF($Q179,"=11")+COUNTIF($R179,"=14")+COUNTIF($S179,"=12")+COUNTIF($T179,"=12")+COUNTIF($U179,"=12")+COUNTIF($V179,"=13")+COUNTIF($W179,"=13")+COUNTIF($X179,"=16")</f>
        <v>11</v>
      </c>
      <c r="CI179" s="59">
        <f>COUNTIF($Y179,"=18")+COUNTIF($Z179,"=9")+COUNTIF($AA179,"=10")+COUNTIF($AB179,"=11")+COUNTIF($AC179,"=11")+COUNTIF($AD179,"=25")+COUNTIF($AE179,"=15")+COUNTIF($AF179,"=19")+COUNTIF($AG179,"=31")+COUNTIF($AH179,"=15")+COUNTIF($AI179,"=15")+COUNTIF($AJ179,"=17")+COUNTIF($AK179,"=17")</f>
        <v>12</v>
      </c>
      <c r="CJ179" s="59">
        <f>COUNTIF($AL179,"=11")+COUNTIF($AM179,"=11")+COUNTIF($AN179,"=19")+COUNTIF($AO179,"=23")+COUNTIF($AP179,"=15")+COUNTIF($AQ179,"=15")+COUNTIF($AR179,"=19")+COUNTIF($AS179,"=17")+COUNTIF($AV179,"=12")+COUNTIF($AW179,"=12")</f>
        <v>8</v>
      </c>
      <c r="CK179" s="59">
        <f>COUNTIF($AX179,"=11")+COUNTIF($AY179,"=9")+COUNTIF($AZ179,"=15")+COUNTIF($BA179,"=16")+COUNTIF($BB179,"=8")+COUNTIF($BC179,"=10")+COUNTIF($BD179,"=10")+COUNTIF($BE179,"=8")+COUNTIF($BF179,"=10")+COUNTIF($BG179,"=11")</f>
        <v>9</v>
      </c>
      <c r="CL179" s="59">
        <f>COUNTIF($BH179,"=12")+COUNTIF($BI179,"=21")+COUNTIF($BJ179,"=23")+COUNTIF($BK179,"=16")+COUNTIF($BL179,"=10")+COUNTIF($BM179,"=12")+COUNTIF($BN179,"=12")+COUNTIF($BO179,"=15")+COUNTIF($BP179,"=8")+COUNTIF($BQ179,"=12")+COUNTIF($BR179,"=24")+COUNTIF($BS179,"=20")+COUNTIF($BT179,"=13")</f>
        <v>11</v>
      </c>
      <c r="CM179" s="59">
        <f>COUNTIF($BU179,"=12")+COUNTIF($BV179,"=11")+COUNTIF($BW179,"=13")+COUNTIF($BX179,"=11")+COUNTIF($BY179,"=11")+COUNTIF($BZ179,"=12")+COUNTIF($CA179,"=11")</f>
        <v>6</v>
      </c>
      <c r="CN179" s="86"/>
      <c r="CO179" s="86"/>
      <c r="CP179" s="86"/>
      <c r="CQ179" s="86"/>
      <c r="CR179" s="86"/>
      <c r="CS179" s="86"/>
      <c r="CT179" s="86"/>
      <c r="CU179" s="86"/>
      <c r="CV179" s="86"/>
      <c r="CW179" s="86"/>
      <c r="CX179" s="86"/>
      <c r="CY179" s="86"/>
      <c r="CZ179" s="86"/>
      <c r="DA179" s="86"/>
      <c r="DB179" s="86"/>
      <c r="DC179" s="86"/>
      <c r="DD179" s="86"/>
      <c r="DE179" s="86"/>
      <c r="DF179" s="86"/>
      <c r="DG179" s="86"/>
      <c r="DH179" s="86"/>
      <c r="DI179" s="86"/>
      <c r="DJ179" s="86"/>
      <c r="DK179" s="86"/>
      <c r="DL179" s="86"/>
      <c r="DM179" s="86"/>
      <c r="DN179" s="86"/>
      <c r="DO179" s="86"/>
      <c r="DP179" s="86"/>
      <c r="DQ179" s="86"/>
      <c r="DR179" s="86"/>
      <c r="DS179" s="86"/>
      <c r="DT179" s="86"/>
      <c r="DU179" s="86"/>
      <c r="DV179" s="86"/>
      <c r="DW179" s="86"/>
      <c r="DX179" s="86"/>
      <c r="DY179" s="86"/>
      <c r="DZ179" s="86"/>
      <c r="EA179" s="86"/>
      <c r="EB179" s="86"/>
      <c r="EC179" s="86"/>
      <c r="ED179" s="86"/>
      <c r="EE179" s="86"/>
    </row>
    <row r="180" spans="1:135" ht="15" customHeight="1" x14ac:dyDescent="0.25">
      <c r="A180" s="63">
        <v>332745</v>
      </c>
      <c r="B180" s="86" t="s">
        <v>461</v>
      </c>
      <c r="C180" s="86" t="s">
        <v>2</v>
      </c>
      <c r="D180" s="138" t="s">
        <v>78</v>
      </c>
      <c r="E180" s="86" t="s">
        <v>8</v>
      </c>
      <c r="F180" s="86" t="s">
        <v>350</v>
      </c>
      <c r="G180" s="87">
        <v>42395.291666666664</v>
      </c>
      <c r="H180" s="88" t="s">
        <v>2</v>
      </c>
      <c r="I180" s="88" t="s">
        <v>779</v>
      </c>
      <c r="J180" s="87">
        <v>41277.888888888891</v>
      </c>
      <c r="K180" s="143">
        <f>+COUNTIF($Y180,"&gt;=18")+COUNTIF($AG180,"&gt;=31")+COUNTIF($AP180,"&lt;=15")+COUNTIF($AR180,"&gt;=19")+COUNTIF($BG180,"&gt;=11")+COUNTIF($BI180,"&lt;=21")+COUNTIF($BK180,"&gt;=17")+COUNTIF($BR180,"&gt;=24")+COUNTIF($CA180,"&lt;=11")</f>
        <v>4</v>
      </c>
      <c r="L180" s="140">
        <f>65-(+CH180+CI180+CJ180+CK180+CL180+CM180)</f>
        <v>8</v>
      </c>
      <c r="M180" s="68">
        <v>13</v>
      </c>
      <c r="N180" s="68">
        <v>24</v>
      </c>
      <c r="O180" s="68">
        <v>14</v>
      </c>
      <c r="P180" s="68">
        <v>11</v>
      </c>
      <c r="Q180" s="68">
        <v>11</v>
      </c>
      <c r="R180" s="68">
        <v>14</v>
      </c>
      <c r="S180" s="68">
        <v>12</v>
      </c>
      <c r="T180" s="68">
        <v>12</v>
      </c>
      <c r="U180" s="68">
        <v>11</v>
      </c>
      <c r="V180" s="68">
        <v>13</v>
      </c>
      <c r="W180" s="68">
        <v>13</v>
      </c>
      <c r="X180" s="68">
        <v>16</v>
      </c>
      <c r="Y180" s="68">
        <v>17</v>
      </c>
      <c r="Z180" s="68">
        <v>9</v>
      </c>
      <c r="AA180" s="68">
        <v>10</v>
      </c>
      <c r="AB180" s="68">
        <v>11</v>
      </c>
      <c r="AC180" s="68">
        <v>11</v>
      </c>
      <c r="AD180" s="68">
        <v>25</v>
      </c>
      <c r="AE180" s="68">
        <v>15</v>
      </c>
      <c r="AF180" s="68">
        <v>19</v>
      </c>
      <c r="AG180" s="68">
        <v>32</v>
      </c>
      <c r="AH180" s="68">
        <v>15</v>
      </c>
      <c r="AI180" s="68">
        <v>15</v>
      </c>
      <c r="AJ180" s="68">
        <v>17</v>
      </c>
      <c r="AK180" s="68">
        <v>17</v>
      </c>
      <c r="AL180" s="68">
        <v>11</v>
      </c>
      <c r="AM180" s="68">
        <v>11</v>
      </c>
      <c r="AN180" s="68">
        <v>19</v>
      </c>
      <c r="AO180" s="68">
        <v>23</v>
      </c>
      <c r="AP180" s="68">
        <v>15</v>
      </c>
      <c r="AQ180" s="68">
        <v>15</v>
      </c>
      <c r="AR180" s="68">
        <v>17</v>
      </c>
      <c r="AS180" s="68">
        <v>15</v>
      </c>
      <c r="AT180" s="68">
        <v>36</v>
      </c>
      <c r="AU180" s="68">
        <v>39</v>
      </c>
      <c r="AV180" s="68">
        <v>12</v>
      </c>
      <c r="AW180" s="68">
        <v>12</v>
      </c>
      <c r="AX180" s="68">
        <v>11</v>
      </c>
      <c r="AY180" s="68">
        <v>9</v>
      </c>
      <c r="AZ180" s="68">
        <v>15</v>
      </c>
      <c r="BA180" s="68">
        <v>16</v>
      </c>
      <c r="BB180" s="68">
        <v>8</v>
      </c>
      <c r="BC180" s="68">
        <v>10</v>
      </c>
      <c r="BD180" s="68">
        <v>10</v>
      </c>
      <c r="BE180" s="68">
        <v>8</v>
      </c>
      <c r="BF180" s="68">
        <v>11</v>
      </c>
      <c r="BG180" s="68">
        <v>10</v>
      </c>
      <c r="BH180" s="68">
        <v>12</v>
      </c>
      <c r="BI180" s="68">
        <v>21</v>
      </c>
      <c r="BJ180" s="68">
        <v>23</v>
      </c>
      <c r="BK180" s="68">
        <v>16</v>
      </c>
      <c r="BL180" s="68">
        <v>10</v>
      </c>
      <c r="BM180" s="68">
        <v>12</v>
      </c>
      <c r="BN180" s="68">
        <v>12</v>
      </c>
      <c r="BO180" s="68">
        <v>15</v>
      </c>
      <c r="BP180" s="68">
        <v>8</v>
      </c>
      <c r="BQ180" s="68">
        <v>12</v>
      </c>
      <c r="BR180" s="68">
        <v>24</v>
      </c>
      <c r="BS180" s="68">
        <v>20</v>
      </c>
      <c r="BT180" s="68">
        <v>13</v>
      </c>
      <c r="BU180" s="68">
        <v>12</v>
      </c>
      <c r="BV180" s="68">
        <v>11</v>
      </c>
      <c r="BW180" s="68">
        <v>13</v>
      </c>
      <c r="BX180" s="68">
        <v>11</v>
      </c>
      <c r="BY180" s="68">
        <v>11</v>
      </c>
      <c r="BZ180" s="68">
        <v>12</v>
      </c>
      <c r="CA180" s="68">
        <v>12</v>
      </c>
      <c r="CB180" s="149">
        <f>(2.71828^(-8.3291+4.4859*K180-2.1583*L180))/(1+(2.71828^(-8.3291+4.4859*K180-2.1583*L180)))</f>
        <v>4.7491729587647815E-4</v>
      </c>
      <c r="CC180" s="107" t="s">
        <v>781</v>
      </c>
      <c r="CD180" s="86" t="s">
        <v>53</v>
      </c>
      <c r="CE180" s="86" t="s">
        <v>2</v>
      </c>
      <c r="CF180" s="86" t="s">
        <v>50</v>
      </c>
      <c r="CG180" s="86"/>
      <c r="CH180" s="59">
        <f>COUNTIF($M180,"=13")+COUNTIF($N180,"=24")+COUNTIF($O180,"=14")+COUNTIF($P180,"=11")+COUNTIF($Q180,"=11")+COUNTIF($R180,"=14")+COUNTIF($S180,"=12")+COUNTIF($T180,"=12")+COUNTIF($U180,"=12")+COUNTIF($V180,"=13")+COUNTIF($W180,"=13")+COUNTIF($X180,"=16")</f>
        <v>11</v>
      </c>
      <c r="CI180" s="59">
        <f>COUNTIF($Y180,"=18")+COUNTIF($Z180,"=9")+COUNTIF($AA180,"=10")+COUNTIF($AB180,"=11")+COUNTIF($AC180,"=11")+COUNTIF($AD180,"=25")+COUNTIF($AE180,"=15")+COUNTIF($AF180,"=19")+COUNTIF($AG180,"=31")+COUNTIF($AH180,"=15")+COUNTIF($AI180,"=15")+COUNTIF($AJ180,"=17")+COUNTIF($AK180,"=17")</f>
        <v>11</v>
      </c>
      <c r="CJ180" s="59">
        <f>COUNTIF($AL180,"=11")+COUNTIF($AM180,"=11")+COUNTIF($AN180,"=19")+COUNTIF($AO180,"=23")+COUNTIF($AP180,"=15")+COUNTIF($AQ180,"=15")+COUNTIF($AR180,"=19")+COUNTIF($AS180,"=17")+COUNTIF($AV180,"=12")+COUNTIF($AW180,"=12")</f>
        <v>8</v>
      </c>
      <c r="CK180" s="59">
        <f>COUNTIF($AX180,"=11")+COUNTIF($AY180,"=9")+COUNTIF($AZ180,"=15")+COUNTIF($BA180,"=16")+COUNTIF($BB180,"=8")+COUNTIF($BC180,"=10")+COUNTIF($BD180,"=10")+COUNTIF($BE180,"=8")+COUNTIF($BF180,"=10")+COUNTIF($BG180,"=11")</f>
        <v>8</v>
      </c>
      <c r="CL180" s="59">
        <f>COUNTIF($BH180,"=12")+COUNTIF($BI180,"=21")+COUNTIF($BJ180,"=23")+COUNTIF($BK180,"=16")+COUNTIF($BL180,"=10")+COUNTIF($BM180,"=12")+COUNTIF($BN180,"=12")+COUNTIF($BO180,"=15")+COUNTIF($BP180,"=8")+COUNTIF($BQ180,"=12")+COUNTIF($BR180,"=24")+COUNTIF($BS180,"=20")+COUNTIF($BT180,"=13")</f>
        <v>13</v>
      </c>
      <c r="CM180" s="59">
        <f>COUNTIF($BU180,"=12")+COUNTIF($BV180,"=11")+COUNTIF($BW180,"=13")+COUNTIF($BX180,"=11")+COUNTIF($BY180,"=11")+COUNTIF($BZ180,"=12")+COUNTIF($CA180,"=11")</f>
        <v>6</v>
      </c>
      <c r="CN180" s="86"/>
      <c r="CO180" s="86"/>
      <c r="CP180" s="86"/>
      <c r="CQ180" s="86"/>
      <c r="CR180" s="86"/>
      <c r="CS180" s="86"/>
      <c r="CT180" s="86"/>
      <c r="CU180" s="86"/>
      <c r="CV180" s="86"/>
      <c r="CW180" s="86"/>
      <c r="CX180" s="86"/>
      <c r="CY180" s="86"/>
      <c r="CZ180" s="86"/>
      <c r="DA180" s="86"/>
      <c r="DB180" s="86"/>
      <c r="DC180" s="86"/>
      <c r="DD180" s="86"/>
      <c r="DE180" s="86"/>
      <c r="DF180" s="86"/>
      <c r="DG180" s="86"/>
      <c r="DH180" s="86"/>
      <c r="DI180" s="86"/>
      <c r="DJ180" s="86"/>
      <c r="DK180" s="86"/>
      <c r="DL180" s="86"/>
      <c r="DM180" s="86"/>
      <c r="DN180" s="86"/>
      <c r="DO180" s="86"/>
      <c r="DP180" s="86"/>
      <c r="DQ180" s="86"/>
      <c r="DR180" s="86"/>
      <c r="DS180" s="86"/>
      <c r="DT180" s="86"/>
      <c r="DU180" s="86"/>
      <c r="DV180" s="86"/>
      <c r="DW180" s="86"/>
      <c r="DX180" s="86"/>
      <c r="DY180" s="86"/>
      <c r="DZ180" s="86"/>
      <c r="EA180" s="86"/>
      <c r="EB180" s="86"/>
      <c r="EC180" s="86"/>
      <c r="ED180" s="86"/>
      <c r="EE180" s="86"/>
    </row>
    <row r="181" spans="1:135" ht="15" customHeight="1" x14ac:dyDescent="0.25">
      <c r="A181" s="27" t="s">
        <v>989</v>
      </c>
      <c r="B181" s="86" t="s">
        <v>360</v>
      </c>
      <c r="C181" s="86" t="s">
        <v>2</v>
      </c>
      <c r="D181" s="138" t="s">
        <v>116</v>
      </c>
      <c r="E181" s="86" t="s">
        <v>8</v>
      </c>
      <c r="F181" s="86" t="s">
        <v>360</v>
      </c>
      <c r="G181" s="87">
        <v>42403.234722222223</v>
      </c>
      <c r="H181" s="88" t="s">
        <v>2</v>
      </c>
      <c r="I181" s="88" t="s">
        <v>779</v>
      </c>
      <c r="J181" s="87">
        <v>41277.888888888891</v>
      </c>
      <c r="K181" s="143">
        <f>+COUNTIF($Y181,"&gt;=18")+COUNTIF($AG181,"&gt;=31")+COUNTIF($AP181,"&lt;=15")+COUNTIF($AR181,"&gt;=19")+COUNTIF($BG181,"&gt;=11")+COUNTIF($BI181,"&lt;=21")+COUNTIF($BK181,"&gt;=17")+COUNTIF($BR181,"&gt;=24")+COUNTIF($CA181,"&lt;=11")</f>
        <v>4</v>
      </c>
      <c r="L181" s="140">
        <f>65-(+CH181+CI181+CJ181+CK181+CL181+CM181)</f>
        <v>8</v>
      </c>
      <c r="M181" s="68">
        <v>13</v>
      </c>
      <c r="N181" s="68">
        <v>24</v>
      </c>
      <c r="O181" s="68">
        <v>14</v>
      </c>
      <c r="P181" s="68">
        <v>11</v>
      </c>
      <c r="Q181" s="68">
        <v>11</v>
      </c>
      <c r="R181" s="68">
        <v>14</v>
      </c>
      <c r="S181" s="68">
        <v>12</v>
      </c>
      <c r="T181" s="68">
        <v>12</v>
      </c>
      <c r="U181" s="68">
        <v>13</v>
      </c>
      <c r="V181" s="68">
        <v>13</v>
      </c>
      <c r="W181" s="68">
        <v>13</v>
      </c>
      <c r="X181" s="68">
        <v>16</v>
      </c>
      <c r="Y181" s="68">
        <v>17</v>
      </c>
      <c r="Z181" s="68">
        <v>9</v>
      </c>
      <c r="AA181" s="68">
        <v>10</v>
      </c>
      <c r="AB181" s="68">
        <v>11</v>
      </c>
      <c r="AC181" s="68">
        <v>11</v>
      </c>
      <c r="AD181" s="68">
        <v>25</v>
      </c>
      <c r="AE181" s="68">
        <v>15</v>
      </c>
      <c r="AF181" s="68">
        <v>19</v>
      </c>
      <c r="AG181" s="68">
        <v>31</v>
      </c>
      <c r="AH181" s="68">
        <v>15</v>
      </c>
      <c r="AI181" s="68">
        <v>15</v>
      </c>
      <c r="AJ181" s="68">
        <v>17</v>
      </c>
      <c r="AK181" s="68">
        <v>18</v>
      </c>
      <c r="AL181" s="68">
        <v>11</v>
      </c>
      <c r="AM181" s="68">
        <v>11</v>
      </c>
      <c r="AN181" s="68">
        <v>19</v>
      </c>
      <c r="AO181" s="68">
        <v>23</v>
      </c>
      <c r="AP181" s="68">
        <v>15</v>
      </c>
      <c r="AQ181" s="68">
        <v>15</v>
      </c>
      <c r="AR181" s="68">
        <v>17</v>
      </c>
      <c r="AS181" s="68">
        <v>15</v>
      </c>
      <c r="AT181" s="68">
        <v>36</v>
      </c>
      <c r="AU181" s="68">
        <v>39</v>
      </c>
      <c r="AV181" s="68">
        <v>12</v>
      </c>
      <c r="AW181" s="68">
        <v>12</v>
      </c>
      <c r="AX181" s="68">
        <v>11</v>
      </c>
      <c r="AY181" s="68">
        <v>9</v>
      </c>
      <c r="AZ181" s="68">
        <v>15</v>
      </c>
      <c r="BA181" s="68">
        <v>16</v>
      </c>
      <c r="BB181" s="68">
        <v>8</v>
      </c>
      <c r="BC181" s="68">
        <v>10</v>
      </c>
      <c r="BD181" s="68">
        <v>10</v>
      </c>
      <c r="BE181" s="68">
        <v>8</v>
      </c>
      <c r="BF181" s="68">
        <v>11</v>
      </c>
      <c r="BG181" s="68">
        <v>10</v>
      </c>
      <c r="BH181" s="68">
        <v>12</v>
      </c>
      <c r="BI181" s="68">
        <v>21</v>
      </c>
      <c r="BJ181" s="68">
        <v>23</v>
      </c>
      <c r="BK181" s="68">
        <v>16</v>
      </c>
      <c r="BL181" s="68">
        <v>10</v>
      </c>
      <c r="BM181" s="68">
        <v>12</v>
      </c>
      <c r="BN181" s="68">
        <v>12</v>
      </c>
      <c r="BO181" s="68">
        <v>15</v>
      </c>
      <c r="BP181" s="68">
        <v>8</v>
      </c>
      <c r="BQ181" s="68">
        <v>12</v>
      </c>
      <c r="BR181" s="68">
        <v>24</v>
      </c>
      <c r="BS181" s="68">
        <v>20</v>
      </c>
      <c r="BT181" s="68">
        <v>13</v>
      </c>
      <c r="BU181" s="68">
        <v>12</v>
      </c>
      <c r="BV181" s="68">
        <v>11</v>
      </c>
      <c r="BW181" s="68">
        <v>13</v>
      </c>
      <c r="BX181" s="68">
        <v>11</v>
      </c>
      <c r="BY181" s="68">
        <v>11</v>
      </c>
      <c r="BZ181" s="68">
        <v>12</v>
      </c>
      <c r="CA181" s="68">
        <v>12</v>
      </c>
      <c r="CB181" s="149">
        <f>(2.71828^(-8.3291+4.4859*K181-2.1583*L181))/(1+(2.71828^(-8.3291+4.4859*K181-2.1583*L181)))</f>
        <v>4.7491729587647815E-4</v>
      </c>
      <c r="CC181" s="107" t="s">
        <v>781</v>
      </c>
      <c r="CD181" s="86" t="s">
        <v>117</v>
      </c>
      <c r="CE181" s="86" t="s">
        <v>2</v>
      </c>
      <c r="CF181" s="86" t="s">
        <v>360</v>
      </c>
      <c r="CG181" s="86"/>
      <c r="CH181" s="59">
        <f>COUNTIF($M181,"=13")+COUNTIF($N181,"=24")+COUNTIF($O181,"=14")+COUNTIF($P181,"=11")+COUNTIF($Q181,"=11")+COUNTIF($R181,"=14")+COUNTIF($S181,"=12")+COUNTIF($T181,"=12")+COUNTIF($U181,"=12")+COUNTIF($V181,"=13")+COUNTIF($W181,"=13")+COUNTIF($X181,"=16")</f>
        <v>11</v>
      </c>
      <c r="CI181" s="59">
        <f>COUNTIF($Y181,"=18")+COUNTIF($Z181,"=9")+COUNTIF($AA181,"=10")+COUNTIF($AB181,"=11")+COUNTIF($AC181,"=11")+COUNTIF($AD181,"=25")+COUNTIF($AE181,"=15")+COUNTIF($AF181,"=19")+COUNTIF($AG181,"=31")+COUNTIF($AH181,"=15")+COUNTIF($AI181,"=15")+COUNTIF($AJ181,"=17")+COUNTIF($AK181,"=17")</f>
        <v>11</v>
      </c>
      <c r="CJ181" s="59">
        <f>COUNTIF($AL181,"=11")+COUNTIF($AM181,"=11")+COUNTIF($AN181,"=19")+COUNTIF($AO181,"=23")+COUNTIF($AP181,"=15")+COUNTIF($AQ181,"=15")+COUNTIF($AR181,"=19")+COUNTIF($AS181,"=17")+COUNTIF($AV181,"=12")+COUNTIF($AW181,"=12")</f>
        <v>8</v>
      </c>
      <c r="CK181" s="59">
        <f>COUNTIF($AX181,"=11")+COUNTIF($AY181,"=9")+COUNTIF($AZ181,"=15")+COUNTIF($BA181,"=16")+COUNTIF($BB181,"=8")+COUNTIF($BC181,"=10")+COUNTIF($BD181,"=10")+COUNTIF($BE181,"=8")+COUNTIF($BF181,"=10")+COUNTIF($BG181,"=11")</f>
        <v>8</v>
      </c>
      <c r="CL181" s="59">
        <f>COUNTIF($BH181,"=12")+COUNTIF($BI181,"=21")+COUNTIF($BJ181,"=23")+COUNTIF($BK181,"=16")+COUNTIF($BL181,"=10")+COUNTIF($BM181,"=12")+COUNTIF($BN181,"=12")+COUNTIF($BO181,"=15")+COUNTIF($BP181,"=8")+COUNTIF($BQ181,"=12")+COUNTIF($BR181,"=24")+COUNTIF($BS181,"=20")+COUNTIF($BT181,"=13")</f>
        <v>13</v>
      </c>
      <c r="CM181" s="59">
        <f>COUNTIF($BU181,"=12")+COUNTIF($BV181,"=11")+COUNTIF($BW181,"=13")+COUNTIF($BX181,"=11")+COUNTIF($BY181,"=11")+COUNTIF($BZ181,"=12")+COUNTIF($CA181,"=11")</f>
        <v>6</v>
      </c>
      <c r="CN181" s="86"/>
      <c r="CO181" s="86"/>
      <c r="CP181" s="86"/>
      <c r="CQ181" s="86"/>
      <c r="CR181" s="86"/>
      <c r="CS181" s="86"/>
      <c r="CT181" s="86"/>
      <c r="CU181" s="86"/>
      <c r="CV181" s="86"/>
      <c r="CW181" s="86"/>
      <c r="CX181" s="86"/>
      <c r="CY181" s="86"/>
      <c r="CZ181" s="86"/>
      <c r="DA181" s="86"/>
      <c r="DB181" s="86"/>
      <c r="DC181" s="86"/>
      <c r="DD181" s="86"/>
      <c r="DE181" s="86"/>
      <c r="DF181" s="86"/>
      <c r="DG181" s="86"/>
      <c r="DH181" s="86"/>
      <c r="DI181" s="86"/>
      <c r="DJ181" s="86"/>
      <c r="DK181" s="86"/>
      <c r="DL181" s="86"/>
      <c r="DM181" s="86"/>
      <c r="DN181" s="86"/>
      <c r="DO181" s="86"/>
      <c r="DP181" s="86"/>
      <c r="DQ181" s="86"/>
      <c r="DR181" s="86"/>
      <c r="DS181" s="86"/>
      <c r="DT181" s="86"/>
      <c r="DU181" s="86"/>
      <c r="DV181" s="86"/>
      <c r="DW181" s="86"/>
      <c r="DX181" s="86"/>
      <c r="DY181" s="86"/>
      <c r="DZ181" s="86"/>
      <c r="EA181" s="85"/>
      <c r="EB181" s="85"/>
      <c r="EC181" s="85"/>
      <c r="ED181" s="85"/>
      <c r="EE181" s="85"/>
    </row>
    <row r="182" spans="1:135" ht="15" customHeight="1" x14ac:dyDescent="0.25">
      <c r="A182" s="27" t="s">
        <v>990</v>
      </c>
      <c r="B182" s="3" t="s">
        <v>328</v>
      </c>
      <c r="C182" s="86" t="s">
        <v>2</v>
      </c>
      <c r="D182" s="138" t="s">
        <v>78</v>
      </c>
      <c r="E182" s="38" t="s">
        <v>8</v>
      </c>
      <c r="F182" s="3" t="s">
        <v>91</v>
      </c>
      <c r="G182" s="7">
        <v>41634</v>
      </c>
      <c r="H182" s="88" t="s">
        <v>2</v>
      </c>
      <c r="I182" s="88" t="s">
        <v>779</v>
      </c>
      <c r="J182" s="87">
        <v>41277.888888888891</v>
      </c>
      <c r="K182" s="143">
        <f>+COUNTIF($Y182,"&gt;=18")+COUNTIF($AG182,"&gt;=31")+COUNTIF($AP182,"&lt;=15")+COUNTIF($AR182,"&gt;=19")+COUNTIF($BG182,"&gt;=11")+COUNTIF($BI182,"&lt;=21")+COUNTIF($BK182,"&gt;=17")+COUNTIF($BR182,"&gt;=24")+COUNTIF($CA182,"&lt;=11")</f>
        <v>4</v>
      </c>
      <c r="L182" s="140">
        <f>65-(+CH182+CI182+CJ182+CK182+CL182+CM182)</f>
        <v>8</v>
      </c>
      <c r="M182" s="68">
        <v>13</v>
      </c>
      <c r="N182" s="100">
        <v>24</v>
      </c>
      <c r="O182" s="68">
        <v>14</v>
      </c>
      <c r="P182" s="68">
        <v>11</v>
      </c>
      <c r="Q182" s="68">
        <v>11</v>
      </c>
      <c r="R182" s="68">
        <v>14</v>
      </c>
      <c r="S182" s="68">
        <v>12</v>
      </c>
      <c r="T182" s="68">
        <v>12</v>
      </c>
      <c r="U182" s="68">
        <v>13</v>
      </c>
      <c r="V182" s="68">
        <v>13</v>
      </c>
      <c r="W182" s="68">
        <v>13</v>
      </c>
      <c r="X182" s="68">
        <v>16</v>
      </c>
      <c r="Y182" s="68">
        <v>17</v>
      </c>
      <c r="Z182" s="100">
        <v>9</v>
      </c>
      <c r="AA182" s="100">
        <v>10</v>
      </c>
      <c r="AB182" s="68">
        <v>11</v>
      </c>
      <c r="AC182" s="68">
        <v>11</v>
      </c>
      <c r="AD182" s="68">
        <v>25</v>
      </c>
      <c r="AE182" s="68">
        <v>15</v>
      </c>
      <c r="AF182" s="68">
        <v>19</v>
      </c>
      <c r="AG182" s="68">
        <v>29</v>
      </c>
      <c r="AH182" s="68">
        <v>15</v>
      </c>
      <c r="AI182" s="68">
        <v>15</v>
      </c>
      <c r="AJ182" s="68">
        <v>16</v>
      </c>
      <c r="AK182" s="68">
        <v>17</v>
      </c>
      <c r="AL182" s="68">
        <v>11</v>
      </c>
      <c r="AM182" s="68">
        <v>11</v>
      </c>
      <c r="AN182" s="68">
        <v>19</v>
      </c>
      <c r="AO182" s="68">
        <v>23</v>
      </c>
      <c r="AP182" s="68">
        <v>15</v>
      </c>
      <c r="AQ182" s="68">
        <v>15</v>
      </c>
      <c r="AR182" s="68">
        <v>18</v>
      </c>
      <c r="AS182" s="68">
        <v>17</v>
      </c>
      <c r="AT182" s="68">
        <v>36</v>
      </c>
      <c r="AU182" s="68">
        <v>38</v>
      </c>
      <c r="AV182" s="68">
        <v>12</v>
      </c>
      <c r="AW182" s="68">
        <v>12</v>
      </c>
      <c r="AX182" s="68">
        <v>11</v>
      </c>
      <c r="AY182" s="68">
        <v>9</v>
      </c>
      <c r="AZ182" s="68">
        <v>15</v>
      </c>
      <c r="BA182" s="68">
        <v>16</v>
      </c>
      <c r="BB182" s="68">
        <v>8</v>
      </c>
      <c r="BC182" s="68">
        <v>10</v>
      </c>
      <c r="BD182" s="68">
        <v>10</v>
      </c>
      <c r="BE182" s="68">
        <v>8</v>
      </c>
      <c r="BF182" s="68">
        <v>10</v>
      </c>
      <c r="BG182" s="68">
        <v>10</v>
      </c>
      <c r="BH182" s="68">
        <v>12</v>
      </c>
      <c r="BI182" s="68">
        <v>21</v>
      </c>
      <c r="BJ182" s="68">
        <v>23</v>
      </c>
      <c r="BK182" s="68">
        <v>18</v>
      </c>
      <c r="BL182" s="68">
        <v>10</v>
      </c>
      <c r="BM182" s="68">
        <v>12</v>
      </c>
      <c r="BN182" s="68">
        <v>12</v>
      </c>
      <c r="BO182" s="68">
        <v>15</v>
      </c>
      <c r="BP182" s="68">
        <v>8</v>
      </c>
      <c r="BQ182" s="68">
        <v>12</v>
      </c>
      <c r="BR182" s="68">
        <v>24</v>
      </c>
      <c r="BS182" s="68">
        <v>20</v>
      </c>
      <c r="BT182" s="68">
        <v>13</v>
      </c>
      <c r="BU182" s="68">
        <v>12</v>
      </c>
      <c r="BV182" s="68">
        <v>11</v>
      </c>
      <c r="BW182" s="68">
        <v>13</v>
      </c>
      <c r="BX182" s="68">
        <v>11</v>
      </c>
      <c r="BY182" s="68">
        <v>11</v>
      </c>
      <c r="BZ182" s="68">
        <v>12</v>
      </c>
      <c r="CA182" s="68">
        <v>12</v>
      </c>
      <c r="CB182" s="149">
        <f>(2.71828^(-8.3291+4.4859*K182-2.1583*L182))/(1+(2.71828^(-8.3291+4.4859*K182-2.1583*L182)))</f>
        <v>4.7491729587647815E-4</v>
      </c>
      <c r="CC182" s="107" t="s">
        <v>781</v>
      </c>
      <c r="CD182" s="86" t="s">
        <v>53</v>
      </c>
      <c r="CE182" s="3" t="s">
        <v>734</v>
      </c>
      <c r="CF182" s="86" t="s">
        <v>328</v>
      </c>
      <c r="CG182" s="86"/>
      <c r="CH182" s="59">
        <f>COUNTIF($M182,"=13")+COUNTIF($N182,"=24")+COUNTIF($O182,"=14")+COUNTIF($P182,"=11")+COUNTIF($Q182,"=11")+COUNTIF($R182,"=14")+COUNTIF($S182,"=12")+COUNTIF($T182,"=12")+COUNTIF($U182,"=12")+COUNTIF($V182,"=13")+COUNTIF($W182,"=13")+COUNTIF($X182,"=16")</f>
        <v>11</v>
      </c>
      <c r="CI182" s="59">
        <f>COUNTIF($Y182,"=18")+COUNTIF($Z182,"=9")+COUNTIF($AA182,"=10")+COUNTIF($AB182,"=11")+COUNTIF($AC182,"=11")+COUNTIF($AD182,"=25")+COUNTIF($AE182,"=15")+COUNTIF($AF182,"=19")+COUNTIF($AG182,"=31")+COUNTIF($AH182,"=15")+COUNTIF($AI182,"=15")+COUNTIF($AJ182,"=17")+COUNTIF($AK182,"=17")</f>
        <v>10</v>
      </c>
      <c r="CJ182" s="59">
        <f>COUNTIF($AL182,"=11")+COUNTIF($AM182,"=11")+COUNTIF($AN182,"=19")+COUNTIF($AO182,"=23")+COUNTIF($AP182,"=15")+COUNTIF($AQ182,"=15")+COUNTIF($AR182,"=19")+COUNTIF($AS182,"=17")+COUNTIF($AV182,"=12")+COUNTIF($AW182,"=12")</f>
        <v>9</v>
      </c>
      <c r="CK182" s="59">
        <f>COUNTIF($AX182,"=11")+COUNTIF($AY182,"=9")+COUNTIF($AZ182,"=15")+COUNTIF($BA182,"=16")+COUNTIF($BB182,"=8")+COUNTIF($BC182,"=10")+COUNTIF($BD182,"=10")+COUNTIF($BE182,"=8")+COUNTIF($BF182,"=10")+COUNTIF($BG182,"=11")</f>
        <v>9</v>
      </c>
      <c r="CL182" s="59">
        <f>COUNTIF($BH182,"=12")+COUNTIF($BI182,"=21")+COUNTIF($BJ182,"=23")+COUNTIF($BK182,"=16")+COUNTIF($BL182,"=10")+COUNTIF($BM182,"=12")+COUNTIF($BN182,"=12")+COUNTIF($BO182,"=15")+COUNTIF($BP182,"=8")+COUNTIF($BQ182,"=12")+COUNTIF($BR182,"=24")+COUNTIF($BS182,"=20")+COUNTIF($BT182,"=13")</f>
        <v>12</v>
      </c>
      <c r="CM182" s="59">
        <f>COUNTIF($BU182,"=12")+COUNTIF($BV182,"=11")+COUNTIF($BW182,"=13")+COUNTIF($BX182,"=11")+COUNTIF($BY182,"=11")+COUNTIF($BZ182,"=12")+COUNTIF($CA182,"=11")</f>
        <v>6</v>
      </c>
      <c r="CN182" s="86"/>
      <c r="CO182" s="86"/>
      <c r="CP182" s="86"/>
      <c r="CQ182" s="86"/>
      <c r="CR182" s="86"/>
      <c r="CS182" s="86"/>
      <c r="CT182" s="86"/>
      <c r="CU182" s="86"/>
      <c r="CV182" s="86"/>
      <c r="CW182" s="86"/>
      <c r="CX182" s="86"/>
      <c r="CY182" s="86"/>
      <c r="CZ182" s="86"/>
      <c r="DA182" s="86"/>
      <c r="DB182" s="86"/>
      <c r="DC182" s="86"/>
      <c r="DD182" s="86"/>
      <c r="DE182" s="86"/>
      <c r="DF182" s="86"/>
      <c r="DG182" s="86"/>
      <c r="DH182" s="86"/>
      <c r="DI182" s="86"/>
      <c r="DJ182" s="86"/>
      <c r="DK182" s="86"/>
      <c r="DL182" s="86"/>
      <c r="DM182" s="86"/>
      <c r="DN182" s="86"/>
      <c r="DO182" s="86"/>
      <c r="DP182" s="86"/>
      <c r="DQ182" s="86"/>
      <c r="DR182" s="86"/>
      <c r="DS182" s="86"/>
      <c r="DT182" s="86"/>
      <c r="DU182" s="86"/>
      <c r="DV182" s="86"/>
      <c r="DW182" s="86"/>
      <c r="DX182" s="86"/>
      <c r="DY182" s="86"/>
      <c r="DZ182" s="86"/>
      <c r="EA182" s="85"/>
      <c r="EB182" s="85"/>
      <c r="EC182" s="85"/>
      <c r="ED182" s="85"/>
      <c r="EE182" s="85"/>
    </row>
    <row r="183" spans="1:135" ht="15" customHeight="1" x14ac:dyDescent="0.25">
      <c r="A183" s="173">
        <v>146410</v>
      </c>
      <c r="B183" s="38" t="s">
        <v>258</v>
      </c>
      <c r="C183" s="86" t="s">
        <v>2</v>
      </c>
      <c r="D183" s="139" t="s">
        <v>98</v>
      </c>
      <c r="E183" s="38" t="s">
        <v>8</v>
      </c>
      <c r="F183" s="3" t="s">
        <v>258</v>
      </c>
      <c r="G183" s="74">
        <v>41454.633333333331</v>
      </c>
      <c r="H183" s="88" t="s">
        <v>2</v>
      </c>
      <c r="I183" s="88" t="s">
        <v>779</v>
      </c>
      <c r="J183" s="75">
        <v>41277.888888888891</v>
      </c>
      <c r="K183" s="143">
        <f>+COUNTIF($Y183,"&gt;=18")+COUNTIF($AG183,"&gt;=31")+COUNTIF($AP183,"&lt;=15")+COUNTIF($AR183,"&gt;=19")+COUNTIF($BG183,"&gt;=11")+COUNTIF($BI183,"&lt;=21")+COUNTIF($BK183,"&gt;=17")+COUNTIF($BR183,"&gt;=24")+COUNTIF($CA183,"&lt;=11")</f>
        <v>6</v>
      </c>
      <c r="L183" s="140">
        <f>65-(+CH183+CI183+CJ183+CK183+CL183+CM183)</f>
        <v>13</v>
      </c>
      <c r="M183" s="100">
        <v>13</v>
      </c>
      <c r="N183" s="100">
        <v>24</v>
      </c>
      <c r="O183" s="100">
        <v>14</v>
      </c>
      <c r="P183" s="100">
        <v>11</v>
      </c>
      <c r="Q183" s="100">
        <v>11</v>
      </c>
      <c r="R183" s="100">
        <v>14</v>
      </c>
      <c r="S183" s="100">
        <v>12</v>
      </c>
      <c r="T183" s="100">
        <v>12</v>
      </c>
      <c r="U183" s="100">
        <v>12</v>
      </c>
      <c r="V183" s="100">
        <v>13</v>
      </c>
      <c r="W183" s="100">
        <v>13</v>
      </c>
      <c r="X183" s="100">
        <v>16</v>
      </c>
      <c r="Y183" s="100">
        <v>18</v>
      </c>
      <c r="Z183" s="100">
        <v>9</v>
      </c>
      <c r="AA183" s="100">
        <v>10</v>
      </c>
      <c r="AB183" s="100">
        <v>11</v>
      </c>
      <c r="AC183" s="100">
        <v>11</v>
      </c>
      <c r="AD183" s="100">
        <v>26</v>
      </c>
      <c r="AE183" s="100">
        <v>14</v>
      </c>
      <c r="AF183" s="100">
        <v>18</v>
      </c>
      <c r="AG183" s="100">
        <v>29</v>
      </c>
      <c r="AH183" s="100">
        <v>15</v>
      </c>
      <c r="AI183" s="100">
        <v>15</v>
      </c>
      <c r="AJ183" s="100">
        <v>15</v>
      </c>
      <c r="AK183" s="100">
        <v>17</v>
      </c>
      <c r="AL183" s="100">
        <v>11</v>
      </c>
      <c r="AM183" s="100">
        <v>10</v>
      </c>
      <c r="AN183" s="100">
        <v>19</v>
      </c>
      <c r="AO183" s="100">
        <v>23</v>
      </c>
      <c r="AP183" s="100">
        <v>15</v>
      </c>
      <c r="AQ183" s="100">
        <v>15</v>
      </c>
      <c r="AR183" s="100">
        <v>20</v>
      </c>
      <c r="AS183" s="100">
        <v>17</v>
      </c>
      <c r="AT183" s="100">
        <v>36</v>
      </c>
      <c r="AU183" s="100">
        <v>40</v>
      </c>
      <c r="AV183" s="100">
        <v>12</v>
      </c>
      <c r="AW183" s="100">
        <v>12</v>
      </c>
      <c r="AX183" s="100">
        <v>11</v>
      </c>
      <c r="AY183" s="100">
        <v>9</v>
      </c>
      <c r="AZ183" s="100">
        <v>15</v>
      </c>
      <c r="BA183" s="100">
        <v>16</v>
      </c>
      <c r="BB183" s="100">
        <v>8</v>
      </c>
      <c r="BC183" s="100">
        <v>10</v>
      </c>
      <c r="BD183" s="100">
        <v>10</v>
      </c>
      <c r="BE183" s="100">
        <v>8</v>
      </c>
      <c r="BF183" s="100">
        <v>9</v>
      </c>
      <c r="BG183" s="100">
        <v>11</v>
      </c>
      <c r="BH183" s="100">
        <v>11</v>
      </c>
      <c r="BI183" s="100">
        <v>21</v>
      </c>
      <c r="BJ183" s="100">
        <v>23</v>
      </c>
      <c r="BK183" s="100">
        <v>16</v>
      </c>
      <c r="BL183" s="100">
        <v>10</v>
      </c>
      <c r="BM183" s="100">
        <v>12</v>
      </c>
      <c r="BN183" s="100">
        <v>12</v>
      </c>
      <c r="BO183" s="100">
        <v>15</v>
      </c>
      <c r="BP183" s="100">
        <v>8</v>
      </c>
      <c r="BQ183" s="100">
        <v>12</v>
      </c>
      <c r="BR183" s="100">
        <v>22</v>
      </c>
      <c r="BS183" s="100">
        <v>21</v>
      </c>
      <c r="BT183" s="100">
        <v>14</v>
      </c>
      <c r="BU183" s="100">
        <v>12</v>
      </c>
      <c r="BV183" s="100">
        <v>11</v>
      </c>
      <c r="BW183" s="100">
        <v>13</v>
      </c>
      <c r="BX183" s="100">
        <v>11</v>
      </c>
      <c r="BY183" s="100">
        <v>12</v>
      </c>
      <c r="BZ183" s="100">
        <v>12</v>
      </c>
      <c r="CA183" s="100">
        <v>11</v>
      </c>
      <c r="CB183" s="149">
        <f>(2.71828^(-8.3291+4.4859*K183-2.1583*L183))/(1+(2.71828^(-8.3291+4.4859*K183-2.1583*L183)))</f>
        <v>7.700265666799352E-5</v>
      </c>
      <c r="CC183" s="107" t="s">
        <v>781</v>
      </c>
      <c r="CD183" s="49" t="s">
        <v>99</v>
      </c>
      <c r="CE183" s="38" t="s">
        <v>2</v>
      </c>
      <c r="CF183" s="86" t="s">
        <v>258</v>
      </c>
      <c r="CG183" s="49" t="s">
        <v>537</v>
      </c>
      <c r="CH183" s="59">
        <f>COUNTIF($M183,"=13")+COUNTIF($N183,"=24")+COUNTIF($O183,"=14")+COUNTIF($P183,"=11")+COUNTIF($Q183,"=11")+COUNTIF($R183,"=14")+COUNTIF($S183,"=12")+COUNTIF($T183,"=12")+COUNTIF($U183,"=12")+COUNTIF($V183,"=13")+COUNTIF($W183,"=13")+COUNTIF($X183,"=16")</f>
        <v>12</v>
      </c>
      <c r="CI183" s="59">
        <f>COUNTIF($Y183,"=18")+COUNTIF($Z183,"=9")+COUNTIF($AA183,"=10")+COUNTIF($AB183,"=11")+COUNTIF($AC183,"=11")+COUNTIF($AD183,"=25")+COUNTIF($AE183,"=15")+COUNTIF($AF183,"=19")+COUNTIF($AG183,"=31")+COUNTIF($AH183,"=15")+COUNTIF($AI183,"=15")+COUNTIF($AJ183,"=17")+COUNTIF($AK183,"=17")</f>
        <v>8</v>
      </c>
      <c r="CJ183" s="59">
        <f>COUNTIF($AL183,"=11")+COUNTIF($AM183,"=11")+COUNTIF($AN183,"=19")+COUNTIF($AO183,"=23")+COUNTIF($AP183,"=15")+COUNTIF($AQ183,"=15")+COUNTIF($AR183,"=19")+COUNTIF($AS183,"=17")+COUNTIF($AV183,"=12")+COUNTIF($AW183,"=12")</f>
        <v>8</v>
      </c>
      <c r="CK183" s="59">
        <f>COUNTIF($AX183,"=11")+COUNTIF($AY183,"=9")+COUNTIF($AZ183,"=15")+COUNTIF($BA183,"=16")+COUNTIF($BB183,"=8")+COUNTIF($BC183,"=10")+COUNTIF($BD183,"=10")+COUNTIF($BE183,"=8")+COUNTIF($BF183,"=10")+COUNTIF($BG183,"=11")</f>
        <v>9</v>
      </c>
      <c r="CL183" s="59">
        <f>COUNTIF($BH183,"=12")+COUNTIF($BI183,"=21")+COUNTIF($BJ183,"=23")+COUNTIF($BK183,"=16")+COUNTIF($BL183,"=10")+COUNTIF($BM183,"=12")+COUNTIF($BN183,"=12")+COUNTIF($BO183,"=15")+COUNTIF($BP183,"=8")+COUNTIF($BQ183,"=12")+COUNTIF($BR183,"=24")+COUNTIF($BS183,"=20")+COUNTIF($BT183,"=13")</f>
        <v>9</v>
      </c>
      <c r="CM183" s="59">
        <f>COUNTIF($BU183,"=12")+COUNTIF($BV183,"=11")+COUNTIF($BW183,"=13")+COUNTIF($BX183,"=11")+COUNTIF($BY183,"=11")+COUNTIF($BZ183,"=12")+COUNTIF($CA183,"=11")</f>
        <v>6</v>
      </c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  <c r="DK183" s="85"/>
      <c r="DL183" s="85"/>
      <c r="DM183" s="85"/>
      <c r="DN183" s="85"/>
      <c r="DO183" s="85"/>
      <c r="DP183" s="85"/>
      <c r="DQ183" s="85"/>
      <c r="DR183" s="85"/>
      <c r="DS183" s="85"/>
      <c r="DT183" s="85"/>
      <c r="DU183" s="85"/>
      <c r="DV183" s="85"/>
      <c r="DW183" s="85"/>
      <c r="DX183" s="85"/>
      <c r="DY183" s="85"/>
      <c r="DZ183" s="85"/>
      <c r="EA183" s="85"/>
      <c r="EB183" s="85"/>
      <c r="EC183" s="85"/>
      <c r="ED183" s="85"/>
      <c r="EE183" s="85"/>
    </row>
    <row r="184" spans="1:135" ht="15" customHeight="1" x14ac:dyDescent="0.25">
      <c r="A184" s="195" t="s">
        <v>1060</v>
      </c>
      <c r="B184" s="190" t="s">
        <v>362</v>
      </c>
      <c r="C184" s="191" t="s">
        <v>2</v>
      </c>
      <c r="D184" s="195" t="s">
        <v>1152</v>
      </c>
      <c r="E184" s="190" t="s">
        <v>14</v>
      </c>
      <c r="F184" s="190" t="s">
        <v>1061</v>
      </c>
      <c r="G184" s="87">
        <v>43961</v>
      </c>
      <c r="H184" s="3" t="s">
        <v>2</v>
      </c>
      <c r="I184" s="27" t="s">
        <v>1001</v>
      </c>
      <c r="J184" s="27" t="s">
        <v>998</v>
      </c>
      <c r="K184" s="143">
        <f>+COUNTIF($Y184,"&gt;=18")+COUNTIF($AG184,"&gt;=31")+COUNTIF($AP184,"&lt;=15")+COUNTIF($AR184,"&gt;=19")+COUNTIF($BG184,"&gt;=11")+COUNTIF($BI184,"&lt;=21")+COUNTIF($BK184,"&gt;=17")+COUNTIF($BR184,"&gt;=24")+COUNTIF($CA184,"&lt;=11")</f>
        <v>6</v>
      </c>
      <c r="L184" s="140">
        <f>65-(+CH184+CI184+CJ184+CK184+CL184+CM184)</f>
        <v>13</v>
      </c>
      <c r="M184" s="196">
        <v>14</v>
      </c>
      <c r="N184" s="196">
        <v>23</v>
      </c>
      <c r="O184" s="196">
        <v>14</v>
      </c>
      <c r="P184" s="196">
        <v>10</v>
      </c>
      <c r="Q184" s="197">
        <v>11</v>
      </c>
      <c r="R184" s="197">
        <v>14</v>
      </c>
      <c r="S184" s="196">
        <v>12</v>
      </c>
      <c r="T184" s="196">
        <v>12</v>
      </c>
      <c r="U184" s="196">
        <v>11</v>
      </c>
      <c r="V184" s="196">
        <v>13</v>
      </c>
      <c r="W184" s="196">
        <v>13</v>
      </c>
      <c r="X184" s="196">
        <v>16</v>
      </c>
      <c r="Y184" s="196">
        <v>18</v>
      </c>
      <c r="Z184" s="197">
        <v>9</v>
      </c>
      <c r="AA184" s="197">
        <v>10</v>
      </c>
      <c r="AB184" s="196">
        <v>11</v>
      </c>
      <c r="AC184" s="196">
        <v>11</v>
      </c>
      <c r="AD184" s="196">
        <v>24</v>
      </c>
      <c r="AE184" s="196">
        <v>15</v>
      </c>
      <c r="AF184" s="196">
        <v>19</v>
      </c>
      <c r="AG184" s="196">
        <v>31</v>
      </c>
      <c r="AH184" s="197">
        <v>15</v>
      </c>
      <c r="AI184" s="197">
        <v>15</v>
      </c>
      <c r="AJ184" s="197">
        <v>15</v>
      </c>
      <c r="AK184" s="208">
        <v>17</v>
      </c>
      <c r="AL184" s="196">
        <v>11</v>
      </c>
      <c r="AM184" s="196">
        <v>10</v>
      </c>
      <c r="AN184" s="197">
        <v>19</v>
      </c>
      <c r="AO184" s="197">
        <v>23</v>
      </c>
      <c r="AP184" s="196">
        <v>15</v>
      </c>
      <c r="AQ184" s="196">
        <v>15</v>
      </c>
      <c r="AR184" s="196">
        <v>16</v>
      </c>
      <c r="AS184" s="196">
        <v>17</v>
      </c>
      <c r="AT184" s="197">
        <v>38</v>
      </c>
      <c r="AU184" s="197">
        <v>41</v>
      </c>
      <c r="AV184" s="196">
        <v>12</v>
      </c>
      <c r="AW184" s="196">
        <v>12</v>
      </c>
      <c r="AX184" s="196">
        <v>11</v>
      </c>
      <c r="AY184" s="196">
        <v>9</v>
      </c>
      <c r="AZ184" s="197">
        <v>15</v>
      </c>
      <c r="BA184" s="197">
        <v>16</v>
      </c>
      <c r="BB184" s="196">
        <v>8</v>
      </c>
      <c r="BC184" s="196">
        <v>10</v>
      </c>
      <c r="BD184" s="196">
        <v>10</v>
      </c>
      <c r="BE184" s="196">
        <v>8</v>
      </c>
      <c r="BF184" s="196">
        <v>10</v>
      </c>
      <c r="BG184" s="196">
        <v>11</v>
      </c>
      <c r="BH184" s="196">
        <v>12</v>
      </c>
      <c r="BI184" s="197">
        <v>23</v>
      </c>
      <c r="BJ184" s="197">
        <v>23</v>
      </c>
      <c r="BK184" s="196">
        <v>17</v>
      </c>
      <c r="BL184" s="196">
        <v>10</v>
      </c>
      <c r="BM184" s="196">
        <v>12</v>
      </c>
      <c r="BN184" s="196">
        <v>12</v>
      </c>
      <c r="BO184" s="196">
        <v>16</v>
      </c>
      <c r="BP184" s="196">
        <v>8</v>
      </c>
      <c r="BQ184" s="196">
        <v>12</v>
      </c>
      <c r="BR184" s="196">
        <v>23</v>
      </c>
      <c r="BS184" s="196">
        <v>20</v>
      </c>
      <c r="BT184" s="196">
        <v>13</v>
      </c>
      <c r="BU184" s="196">
        <v>12</v>
      </c>
      <c r="BV184" s="196">
        <v>11</v>
      </c>
      <c r="BW184" s="196">
        <v>13</v>
      </c>
      <c r="BX184" s="196">
        <v>11</v>
      </c>
      <c r="BY184" s="196">
        <v>11</v>
      </c>
      <c r="BZ184" s="196">
        <v>13</v>
      </c>
      <c r="CA184" s="196">
        <v>11</v>
      </c>
      <c r="CB184" s="149">
        <f>(2.71828^(-8.3291+4.4859*K184-2.1583*L184))/(1+(2.71828^(-8.3291+4.4859*K184-2.1583*L184)))</f>
        <v>7.700265666799352E-5</v>
      </c>
      <c r="CC184" s="200"/>
      <c r="CD184" s="190" t="s">
        <v>1062</v>
      </c>
      <c r="CE184" s="190" t="s">
        <v>1063</v>
      </c>
      <c r="CF184" s="59"/>
      <c r="CG184" s="59"/>
      <c r="CH184" s="59">
        <f>COUNTIF($M184,"=13")+COUNTIF($N184,"=24")+COUNTIF($O184,"=14")+COUNTIF($P184,"=11")+COUNTIF($Q184,"=11")+COUNTIF($R184,"=14")+COUNTIF($S184,"=12")+COUNTIF($T184,"=12")+COUNTIF($U184,"=12")+COUNTIF($V184,"=13")+COUNTIF($W184,"=13")+COUNTIF($X184,"=16")</f>
        <v>8</v>
      </c>
      <c r="CI184" s="59">
        <f>COUNTIF($Y184,"=18")+COUNTIF($Z184,"=9")+COUNTIF($AA184,"=10")+COUNTIF($AB184,"=11")+COUNTIF($AC184,"=11")+COUNTIF($AD184,"=25")+COUNTIF($AE184,"=15")+COUNTIF($AF184,"=19")+COUNTIF($AG184,"=31")+COUNTIF($AH184,"=15")+COUNTIF($AI184,"=15")+COUNTIF($AJ184,"=17")+COUNTIF($AK184,"=17")</f>
        <v>11</v>
      </c>
      <c r="CJ184" s="59">
        <f>COUNTIF($AL184,"=11")+COUNTIF($AM184,"=11")+COUNTIF($AN184,"=19")+COUNTIF($AO184,"=23")+COUNTIF($AP184,"=15")+COUNTIF($AQ184,"=15")+COUNTIF($AR184,"=19")+COUNTIF($AS184,"=17")+COUNTIF($AV184,"=12")+COUNTIF($AW184,"=12")</f>
        <v>8</v>
      </c>
      <c r="CK184" s="59">
        <f>COUNTIF($AX184,"=11")+COUNTIF($AY184,"=9")+COUNTIF($AZ184,"=15")+COUNTIF($BA184,"=16")+COUNTIF($BB184,"=8")+COUNTIF($BC184,"=10")+COUNTIF($BD184,"=10")+COUNTIF($BE184,"=8")+COUNTIF($BF184,"=10")+COUNTIF($BG184,"=11")</f>
        <v>10</v>
      </c>
      <c r="CL184" s="59">
        <f>COUNTIF($BH184,"=12")+COUNTIF($BI184,"=21")+COUNTIF($BJ184,"=23")+COUNTIF($BK184,"=16")+COUNTIF($BL184,"=10")+COUNTIF($BM184,"=12")+COUNTIF($BN184,"=12")+COUNTIF($BO184,"=15")+COUNTIF($BP184,"=8")+COUNTIF($BQ184,"=12")+COUNTIF($BR184,"=24")+COUNTIF($BS184,"=20")+COUNTIF($BT184,"=13")</f>
        <v>9</v>
      </c>
      <c r="CM184" s="59">
        <f>COUNTIF($BU184,"=12")+COUNTIF($BV184,"=11")+COUNTIF($BW184,"=13")+COUNTIF($BX184,"=11")+COUNTIF($BY184,"=11")+COUNTIF($BZ184,"=12")+COUNTIF($CA184,"=11")</f>
        <v>6</v>
      </c>
      <c r="CN184" s="192" t="s">
        <v>2</v>
      </c>
      <c r="CO184" s="192" t="s">
        <v>2</v>
      </c>
      <c r="CP184" s="192" t="s">
        <v>2</v>
      </c>
      <c r="CQ184" s="192" t="s">
        <v>2</v>
      </c>
      <c r="CR184" s="192" t="s">
        <v>2</v>
      </c>
      <c r="CS184" s="192" t="s">
        <v>2</v>
      </c>
      <c r="CT184" s="192" t="s">
        <v>2</v>
      </c>
      <c r="CU184" s="192" t="s">
        <v>2</v>
      </c>
      <c r="CV184" s="192" t="s">
        <v>2</v>
      </c>
      <c r="CW184" s="192" t="s">
        <v>2</v>
      </c>
      <c r="CX184" s="192" t="s">
        <v>2</v>
      </c>
      <c r="CY184" s="192" t="s">
        <v>2</v>
      </c>
      <c r="CZ184" s="192" t="s">
        <v>2</v>
      </c>
      <c r="DA184" s="192" t="s">
        <v>2</v>
      </c>
      <c r="DB184" s="192" t="s">
        <v>2</v>
      </c>
      <c r="DC184" s="192" t="s">
        <v>2</v>
      </c>
      <c r="DD184" s="192" t="s">
        <v>2</v>
      </c>
      <c r="DE184" s="192" t="s">
        <v>2</v>
      </c>
      <c r="DF184" s="192" t="s">
        <v>2</v>
      </c>
      <c r="DG184" s="192" t="s">
        <v>2</v>
      </c>
      <c r="DH184" s="192" t="s">
        <v>2</v>
      </c>
      <c r="DI184" s="192" t="s">
        <v>2</v>
      </c>
      <c r="DJ184" s="192" t="s">
        <v>2</v>
      </c>
      <c r="DK184" s="192" t="s">
        <v>2</v>
      </c>
      <c r="DL184" s="192" t="s">
        <v>2</v>
      </c>
      <c r="DM184" s="192" t="s">
        <v>2</v>
      </c>
      <c r="DN184" s="192" t="s">
        <v>2</v>
      </c>
      <c r="DO184" s="192" t="s">
        <v>2</v>
      </c>
      <c r="DP184" s="192" t="s">
        <v>2</v>
      </c>
      <c r="DQ184" s="192" t="s">
        <v>2</v>
      </c>
      <c r="DR184" s="192" t="s">
        <v>2</v>
      </c>
      <c r="DS184" s="192" t="s">
        <v>2</v>
      </c>
      <c r="DT184" s="192" t="s">
        <v>2</v>
      </c>
      <c r="DU184" s="192" t="s">
        <v>2</v>
      </c>
      <c r="DV184" s="192" t="s">
        <v>2</v>
      </c>
      <c r="DW184" s="192" t="s">
        <v>2</v>
      </c>
      <c r="DX184" s="192" t="s">
        <v>2</v>
      </c>
      <c r="DY184" s="192" t="s">
        <v>2</v>
      </c>
      <c r="DZ184" s="192" t="s">
        <v>2</v>
      </c>
      <c r="EA184" s="192" t="s">
        <v>2</v>
      </c>
      <c r="EB184" s="192" t="s">
        <v>2</v>
      </c>
      <c r="EC184" s="192" t="s">
        <v>2</v>
      </c>
      <c r="ED184" s="192" t="s">
        <v>2</v>
      </c>
      <c r="EE184" s="192" t="s">
        <v>2</v>
      </c>
    </row>
    <row r="185" spans="1:135" ht="15" customHeight="1" x14ac:dyDescent="0.25">
      <c r="A185" s="167">
        <v>79465</v>
      </c>
      <c r="B185" s="46" t="s">
        <v>403</v>
      </c>
      <c r="C185" s="86" t="s">
        <v>2</v>
      </c>
      <c r="D185" s="198" t="s">
        <v>1095</v>
      </c>
      <c r="E185" s="29" t="s">
        <v>23</v>
      </c>
      <c r="F185" s="3" t="s">
        <v>403</v>
      </c>
      <c r="G185" s="87">
        <v>41516.194444444445</v>
      </c>
      <c r="H185" s="88" t="s">
        <v>2</v>
      </c>
      <c r="I185" s="88" t="s">
        <v>779</v>
      </c>
      <c r="J185" s="87">
        <v>41277.888888888891</v>
      </c>
      <c r="K185" s="143">
        <f>+COUNTIF($Y185,"&gt;=18")+COUNTIF($AG185,"&gt;=31")+COUNTIF($AP185,"&lt;=15")+COUNTIF($AR185,"&gt;=19")+COUNTIF($BG185,"&gt;=11")+COUNTIF($BI185,"&lt;=21")+COUNTIF($BK185,"&gt;=17")+COUNTIF($BR185,"&gt;=24")+COUNTIF($CA185,"&lt;=11")</f>
        <v>6</v>
      </c>
      <c r="L185" s="140">
        <f>65-(+CH185+CI185+CJ185+CK185+CL185+CM185)</f>
        <v>13</v>
      </c>
      <c r="M185" s="28">
        <v>13</v>
      </c>
      <c r="N185" s="28">
        <v>24</v>
      </c>
      <c r="O185" s="28">
        <v>14</v>
      </c>
      <c r="P185" s="28">
        <v>10</v>
      </c>
      <c r="Q185" s="28">
        <v>11</v>
      </c>
      <c r="R185" s="28">
        <v>14</v>
      </c>
      <c r="S185" s="28">
        <v>12</v>
      </c>
      <c r="T185" s="28">
        <v>12</v>
      </c>
      <c r="U185" s="28">
        <v>13</v>
      </c>
      <c r="V185" s="28">
        <v>13</v>
      </c>
      <c r="W185" s="28">
        <v>13</v>
      </c>
      <c r="X185" s="28">
        <v>16</v>
      </c>
      <c r="Y185" s="28">
        <v>18</v>
      </c>
      <c r="Z185" s="6">
        <v>9</v>
      </c>
      <c r="AA185" s="6">
        <v>10</v>
      </c>
      <c r="AB185" s="28">
        <v>11</v>
      </c>
      <c r="AC185" s="28">
        <v>11</v>
      </c>
      <c r="AD185" s="28">
        <v>25</v>
      </c>
      <c r="AE185" s="28">
        <v>15</v>
      </c>
      <c r="AF185" s="28">
        <v>19</v>
      </c>
      <c r="AG185" s="28">
        <v>30</v>
      </c>
      <c r="AH185" s="6">
        <v>14</v>
      </c>
      <c r="AI185" s="6">
        <v>15</v>
      </c>
      <c r="AJ185" s="6">
        <v>16</v>
      </c>
      <c r="AK185" s="6">
        <v>16</v>
      </c>
      <c r="AL185" s="28">
        <v>11</v>
      </c>
      <c r="AM185" s="28">
        <v>11</v>
      </c>
      <c r="AN185" s="28">
        <v>19</v>
      </c>
      <c r="AO185" s="28">
        <v>23</v>
      </c>
      <c r="AP185" s="28">
        <v>16</v>
      </c>
      <c r="AQ185" s="28">
        <v>15</v>
      </c>
      <c r="AR185" s="28">
        <v>20</v>
      </c>
      <c r="AS185" s="28">
        <v>16</v>
      </c>
      <c r="AT185" s="28">
        <v>38</v>
      </c>
      <c r="AU185" s="6">
        <v>39</v>
      </c>
      <c r="AV185" s="28">
        <v>13</v>
      </c>
      <c r="AW185" s="28">
        <v>12</v>
      </c>
      <c r="AX185" s="28">
        <v>11</v>
      </c>
      <c r="AY185" s="28">
        <v>9</v>
      </c>
      <c r="AZ185" s="28">
        <v>15</v>
      </c>
      <c r="BA185" s="28">
        <v>16</v>
      </c>
      <c r="BB185" s="28">
        <v>8</v>
      </c>
      <c r="BC185" s="28">
        <v>10</v>
      </c>
      <c r="BD185" s="28">
        <v>10</v>
      </c>
      <c r="BE185" s="28">
        <v>8</v>
      </c>
      <c r="BF185" s="28">
        <v>10</v>
      </c>
      <c r="BG185" s="28">
        <v>11</v>
      </c>
      <c r="BH185" s="28">
        <v>12</v>
      </c>
      <c r="BI185" s="28">
        <v>21</v>
      </c>
      <c r="BJ185" s="28">
        <v>23</v>
      </c>
      <c r="BK185" s="28">
        <v>17</v>
      </c>
      <c r="BL185" s="28">
        <v>10</v>
      </c>
      <c r="BM185" s="28">
        <v>12</v>
      </c>
      <c r="BN185" s="28">
        <v>12</v>
      </c>
      <c r="BO185" s="28">
        <v>15</v>
      </c>
      <c r="BP185" s="28">
        <v>8</v>
      </c>
      <c r="BQ185" s="28">
        <v>12</v>
      </c>
      <c r="BR185" s="6">
        <v>22</v>
      </c>
      <c r="BS185" s="28">
        <v>20</v>
      </c>
      <c r="BT185" s="28">
        <v>14</v>
      </c>
      <c r="BU185" s="28">
        <v>12</v>
      </c>
      <c r="BV185" s="28">
        <v>11</v>
      </c>
      <c r="BW185" s="28">
        <v>13</v>
      </c>
      <c r="BX185" s="28">
        <v>11</v>
      </c>
      <c r="BY185" s="28">
        <v>11</v>
      </c>
      <c r="BZ185" s="28">
        <v>12</v>
      </c>
      <c r="CA185" s="28">
        <v>11</v>
      </c>
      <c r="CB185" s="149">
        <f>(2.71828^(-8.3291+4.4859*K185-2.1583*L185))/(1+(2.71828^(-8.3291+4.4859*K185-2.1583*L185)))</f>
        <v>7.700265666799352E-5</v>
      </c>
      <c r="CC185" s="107" t="s">
        <v>781</v>
      </c>
      <c r="CD185" s="86" t="s">
        <v>53</v>
      </c>
      <c r="CE185" s="14" t="s">
        <v>2</v>
      </c>
      <c r="CF185" s="86" t="s">
        <v>416</v>
      </c>
      <c r="CG185" s="11"/>
      <c r="CH185" s="59">
        <f>COUNTIF($M185,"=13")+COUNTIF($N185,"=24")+COUNTIF($O185,"=14")+COUNTIF($P185,"=11")+COUNTIF($Q185,"=11")+COUNTIF($R185,"=14")+COUNTIF($S185,"=12")+COUNTIF($T185,"=12")+COUNTIF($U185,"=12")+COUNTIF($V185,"=13")+COUNTIF($W185,"=13")+COUNTIF($X185,"=16")</f>
        <v>10</v>
      </c>
      <c r="CI185" s="59">
        <f>COUNTIF($Y185,"=18")+COUNTIF($Z185,"=9")+COUNTIF($AA185,"=10")+COUNTIF($AB185,"=11")+COUNTIF($AC185,"=11")+COUNTIF($AD185,"=25")+COUNTIF($AE185,"=15")+COUNTIF($AF185,"=19")+COUNTIF($AG185,"=31")+COUNTIF($AH185,"=15")+COUNTIF($AI185,"=15")+COUNTIF($AJ185,"=17")+COUNTIF($AK185,"=17")</f>
        <v>9</v>
      </c>
      <c r="CJ185" s="59">
        <f>COUNTIF($AL185,"=11")+COUNTIF($AM185,"=11")+COUNTIF($AN185,"=19")+COUNTIF($AO185,"=23")+COUNTIF($AP185,"=15")+COUNTIF($AQ185,"=15")+COUNTIF($AR185,"=19")+COUNTIF($AS185,"=17")+COUNTIF($AV185,"=12")+COUNTIF($AW185,"=12")</f>
        <v>6</v>
      </c>
      <c r="CK185" s="59">
        <f>COUNTIF($AX185,"=11")+COUNTIF($AY185,"=9")+COUNTIF($AZ185,"=15")+COUNTIF($BA185,"=16")+COUNTIF($BB185,"=8")+COUNTIF($BC185,"=10")+COUNTIF($BD185,"=10")+COUNTIF($BE185,"=8")+COUNTIF($BF185,"=10")+COUNTIF($BG185,"=11")</f>
        <v>10</v>
      </c>
      <c r="CL185" s="59">
        <f>COUNTIF($BH185,"=12")+COUNTIF($BI185,"=21")+COUNTIF($BJ185,"=23")+COUNTIF($BK185,"=16")+COUNTIF($BL185,"=10")+COUNTIF($BM185,"=12")+COUNTIF($BN185,"=12")+COUNTIF($BO185,"=15")+COUNTIF($BP185,"=8")+COUNTIF($BQ185,"=12")+COUNTIF($BR185,"=24")+COUNTIF($BS185,"=20")+COUNTIF($BT185,"=13")</f>
        <v>10</v>
      </c>
      <c r="CM185" s="59">
        <f>COUNTIF($BU185,"=12")+COUNTIF($BV185,"=11")+COUNTIF($BW185,"=13")+COUNTIF($BX185,"=11")+COUNTIF($BY185,"=11")+COUNTIF($BZ185,"=12")+COUNTIF($CA185,"=11")</f>
        <v>7</v>
      </c>
      <c r="CN185" s="86"/>
      <c r="CO185" s="86"/>
      <c r="CP185" s="86"/>
      <c r="CQ185" s="86"/>
      <c r="CR185" s="86"/>
      <c r="CS185" s="86"/>
      <c r="CT185" s="86"/>
      <c r="CU185" s="86"/>
      <c r="CV185" s="86"/>
      <c r="CW185" s="86"/>
      <c r="CX185" s="86"/>
      <c r="CY185" s="86"/>
      <c r="CZ185" s="86"/>
      <c r="DA185" s="86"/>
      <c r="DB185" s="86"/>
      <c r="DC185" s="86"/>
      <c r="DD185" s="86"/>
      <c r="DE185" s="86"/>
      <c r="DF185" s="86"/>
      <c r="DG185" s="86"/>
      <c r="DH185" s="86"/>
      <c r="DI185" s="86"/>
      <c r="DJ185" s="86"/>
      <c r="DK185" s="86"/>
      <c r="DL185" s="86"/>
      <c r="DM185" s="86"/>
      <c r="DN185" s="86"/>
      <c r="DO185" s="86"/>
      <c r="DP185" s="86"/>
      <c r="DQ185" s="86"/>
      <c r="DR185" s="86"/>
      <c r="DS185" s="86"/>
      <c r="DT185" s="86"/>
      <c r="DU185" s="86"/>
      <c r="DV185" s="86"/>
      <c r="DW185" s="86"/>
      <c r="DX185" s="86"/>
      <c r="DY185" s="86"/>
      <c r="DZ185" s="86"/>
      <c r="EA185" s="85"/>
      <c r="EB185" s="85"/>
      <c r="EC185" s="85"/>
      <c r="ED185" s="85"/>
      <c r="EE185" s="85"/>
    </row>
    <row r="186" spans="1:135" ht="15" customHeight="1" x14ac:dyDescent="0.25">
      <c r="A186" s="167">
        <v>156882</v>
      </c>
      <c r="B186" s="12" t="s">
        <v>403</v>
      </c>
      <c r="C186" s="86" t="s">
        <v>2</v>
      </c>
      <c r="D186" s="174" t="s">
        <v>1104</v>
      </c>
      <c r="E186" s="13" t="s">
        <v>23</v>
      </c>
      <c r="F186" s="38" t="s">
        <v>403</v>
      </c>
      <c r="G186" s="87">
        <v>41516.194444444445</v>
      </c>
      <c r="H186" s="88" t="s">
        <v>2</v>
      </c>
      <c r="I186" s="88" t="s">
        <v>779</v>
      </c>
      <c r="J186" s="87">
        <v>41277.888888888891</v>
      </c>
      <c r="K186" s="143">
        <f>+COUNTIF($Y186,"&gt;=18")+COUNTIF($AG186,"&gt;=31")+COUNTIF($AP186,"&lt;=15")+COUNTIF($AR186,"&gt;=19")+COUNTIF($BG186,"&gt;=11")+COUNTIF($BI186,"&lt;=21")+COUNTIF($BK186,"&gt;=17")+COUNTIF($BR186,"&gt;=24")+COUNTIF($CA186,"&lt;=11")</f>
        <v>6</v>
      </c>
      <c r="L186" s="140">
        <f>65-(+CH186+CI186+CJ186+CK186+CL186+CM186)</f>
        <v>13</v>
      </c>
      <c r="M186" s="6">
        <v>13</v>
      </c>
      <c r="N186" s="6">
        <v>24</v>
      </c>
      <c r="O186" s="6">
        <v>14</v>
      </c>
      <c r="P186" s="28">
        <v>10</v>
      </c>
      <c r="Q186" s="6">
        <v>11</v>
      </c>
      <c r="R186" s="6">
        <v>14</v>
      </c>
      <c r="S186" s="6">
        <v>12</v>
      </c>
      <c r="T186" s="6">
        <v>12</v>
      </c>
      <c r="U186" s="6">
        <v>13</v>
      </c>
      <c r="V186" s="6">
        <v>13</v>
      </c>
      <c r="W186" s="6">
        <v>13</v>
      </c>
      <c r="X186" s="6">
        <v>16</v>
      </c>
      <c r="Y186" s="6">
        <v>19</v>
      </c>
      <c r="Z186" s="6">
        <v>9</v>
      </c>
      <c r="AA186" s="6">
        <v>10</v>
      </c>
      <c r="AB186" s="6">
        <v>11</v>
      </c>
      <c r="AC186" s="6">
        <v>11</v>
      </c>
      <c r="AD186" s="6">
        <v>25</v>
      </c>
      <c r="AE186" s="6">
        <v>15</v>
      </c>
      <c r="AF186" s="6">
        <v>19</v>
      </c>
      <c r="AG186" s="6">
        <v>30</v>
      </c>
      <c r="AH186" s="6">
        <v>14</v>
      </c>
      <c r="AI186" s="6">
        <v>15</v>
      </c>
      <c r="AJ186" s="6">
        <v>16</v>
      </c>
      <c r="AK186" s="6">
        <v>16</v>
      </c>
      <c r="AL186" s="6">
        <v>11</v>
      </c>
      <c r="AM186" s="6">
        <v>11</v>
      </c>
      <c r="AN186" s="28">
        <v>19</v>
      </c>
      <c r="AO186" s="28">
        <v>23</v>
      </c>
      <c r="AP186" s="28">
        <v>16</v>
      </c>
      <c r="AQ186" s="28">
        <v>15</v>
      </c>
      <c r="AR186" s="28">
        <v>20</v>
      </c>
      <c r="AS186" s="28">
        <v>17</v>
      </c>
      <c r="AT186" s="6">
        <v>38</v>
      </c>
      <c r="AU186" s="6">
        <v>39</v>
      </c>
      <c r="AV186" s="28">
        <v>13</v>
      </c>
      <c r="AW186" s="28">
        <v>12</v>
      </c>
      <c r="AX186" s="28">
        <v>11</v>
      </c>
      <c r="AY186" s="28">
        <v>9</v>
      </c>
      <c r="AZ186" s="28">
        <v>15</v>
      </c>
      <c r="BA186" s="28">
        <v>16</v>
      </c>
      <c r="BB186" s="6">
        <v>8</v>
      </c>
      <c r="BC186" s="6">
        <v>10</v>
      </c>
      <c r="BD186" s="6">
        <v>10</v>
      </c>
      <c r="BE186" s="6">
        <v>8</v>
      </c>
      <c r="BF186" s="6">
        <v>10</v>
      </c>
      <c r="BG186" s="6">
        <v>11</v>
      </c>
      <c r="BH186" s="6">
        <v>12</v>
      </c>
      <c r="BI186" s="6">
        <v>21</v>
      </c>
      <c r="BJ186" s="6">
        <v>23</v>
      </c>
      <c r="BK186" s="6">
        <v>17</v>
      </c>
      <c r="BL186" s="6">
        <v>10</v>
      </c>
      <c r="BM186" s="6">
        <v>12</v>
      </c>
      <c r="BN186" s="6">
        <v>12</v>
      </c>
      <c r="BO186" s="6">
        <v>15</v>
      </c>
      <c r="BP186" s="6">
        <v>8</v>
      </c>
      <c r="BQ186" s="6">
        <v>12</v>
      </c>
      <c r="BR186" s="6">
        <v>22</v>
      </c>
      <c r="BS186" s="6">
        <v>20</v>
      </c>
      <c r="BT186" s="6">
        <v>14</v>
      </c>
      <c r="BU186" s="6">
        <v>12</v>
      </c>
      <c r="BV186" s="6">
        <v>11</v>
      </c>
      <c r="BW186" s="6">
        <v>13</v>
      </c>
      <c r="BX186" s="6">
        <v>11</v>
      </c>
      <c r="BY186" s="6">
        <v>11</v>
      </c>
      <c r="BZ186" s="6">
        <v>12</v>
      </c>
      <c r="CA186" s="6">
        <v>11</v>
      </c>
      <c r="CB186" s="149">
        <f>(2.71828^(-8.3291+4.4859*K186-2.1583*L186))/(1+(2.71828^(-8.3291+4.4859*K186-2.1583*L186)))</f>
        <v>7.700265666799352E-5</v>
      </c>
      <c r="CC186" s="107" t="s">
        <v>781</v>
      </c>
      <c r="CD186" s="86" t="s">
        <v>53</v>
      </c>
      <c r="CE186" s="10" t="s">
        <v>2</v>
      </c>
      <c r="CF186" s="86" t="s">
        <v>50</v>
      </c>
      <c r="CG186" s="11"/>
      <c r="CH186" s="59">
        <f>COUNTIF($M186,"=13")+COUNTIF($N186,"=24")+COUNTIF($O186,"=14")+COUNTIF($P186,"=11")+COUNTIF($Q186,"=11")+COUNTIF($R186,"=14")+COUNTIF($S186,"=12")+COUNTIF($T186,"=12")+COUNTIF($U186,"=12")+COUNTIF($V186,"=13")+COUNTIF($W186,"=13")+COUNTIF($X186,"=16")</f>
        <v>10</v>
      </c>
      <c r="CI186" s="59">
        <f>COUNTIF($Y186,"=18")+COUNTIF($Z186,"=9")+COUNTIF($AA186,"=10")+COUNTIF($AB186,"=11")+COUNTIF($AC186,"=11")+COUNTIF($AD186,"=25")+COUNTIF($AE186,"=15")+COUNTIF($AF186,"=19")+COUNTIF($AG186,"=31")+COUNTIF($AH186,"=15")+COUNTIF($AI186,"=15")+COUNTIF($AJ186,"=17")+COUNTIF($AK186,"=17")</f>
        <v>8</v>
      </c>
      <c r="CJ186" s="59">
        <f>COUNTIF($AL186,"=11")+COUNTIF($AM186,"=11")+COUNTIF($AN186,"=19")+COUNTIF($AO186,"=23")+COUNTIF($AP186,"=15")+COUNTIF($AQ186,"=15")+COUNTIF($AR186,"=19")+COUNTIF($AS186,"=17")+COUNTIF($AV186,"=12")+COUNTIF($AW186,"=12")</f>
        <v>7</v>
      </c>
      <c r="CK186" s="59">
        <f>COUNTIF($AX186,"=11")+COUNTIF($AY186,"=9")+COUNTIF($AZ186,"=15")+COUNTIF($BA186,"=16")+COUNTIF($BB186,"=8")+COUNTIF($BC186,"=10")+COUNTIF($BD186,"=10")+COUNTIF($BE186,"=8")+COUNTIF($BF186,"=10")+COUNTIF($BG186,"=11")</f>
        <v>10</v>
      </c>
      <c r="CL186" s="59">
        <f>COUNTIF($BH186,"=12")+COUNTIF($BI186,"=21")+COUNTIF($BJ186,"=23")+COUNTIF($BK186,"=16")+COUNTIF($BL186,"=10")+COUNTIF($BM186,"=12")+COUNTIF($BN186,"=12")+COUNTIF($BO186,"=15")+COUNTIF($BP186,"=8")+COUNTIF($BQ186,"=12")+COUNTIF($BR186,"=24")+COUNTIF($BS186,"=20")+COUNTIF($BT186,"=13")</f>
        <v>10</v>
      </c>
      <c r="CM186" s="59">
        <f>COUNTIF($BU186,"=12")+COUNTIF($BV186,"=11")+COUNTIF($BW186,"=13")+COUNTIF($BX186,"=11")+COUNTIF($BY186,"=11")+COUNTIF($BZ186,"=12")+COUNTIF($CA186,"=11")</f>
        <v>7</v>
      </c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  <c r="DK186" s="85"/>
      <c r="DL186" s="85"/>
      <c r="DM186" s="85"/>
      <c r="DN186" s="85"/>
      <c r="DO186" s="85"/>
      <c r="DP186" s="85"/>
      <c r="DQ186" s="85"/>
      <c r="DR186" s="85"/>
      <c r="DS186" s="85"/>
      <c r="DT186" s="85"/>
      <c r="DU186" s="85"/>
      <c r="DV186" s="85"/>
      <c r="DW186" s="85"/>
      <c r="DX186" s="85"/>
      <c r="DY186" s="85"/>
      <c r="DZ186" s="85"/>
      <c r="EA186" s="85"/>
      <c r="EB186" s="85"/>
      <c r="EC186" s="85"/>
      <c r="ED186" s="85"/>
      <c r="EE186" s="85"/>
    </row>
    <row r="187" spans="1:135" ht="15" customHeight="1" x14ac:dyDescent="0.25">
      <c r="A187" s="164">
        <v>234465</v>
      </c>
      <c r="B187" s="3" t="s">
        <v>403</v>
      </c>
      <c r="C187" s="86" t="s">
        <v>2</v>
      </c>
      <c r="D187" s="174" t="s">
        <v>1116</v>
      </c>
      <c r="E187" s="3" t="s">
        <v>23</v>
      </c>
      <c r="F187" s="3" t="s">
        <v>403</v>
      </c>
      <c r="G187" s="75">
        <v>41516.194444444445</v>
      </c>
      <c r="H187" s="88" t="s">
        <v>2</v>
      </c>
      <c r="I187" s="88" t="s">
        <v>779</v>
      </c>
      <c r="J187" s="87">
        <v>41277.888888888891</v>
      </c>
      <c r="K187" s="143">
        <f>+COUNTIF($Y187,"&gt;=18")+COUNTIF($AG187,"&gt;=31")+COUNTIF($AP187,"&lt;=15")+COUNTIF($AR187,"&gt;=19")+COUNTIF($BG187,"&gt;=11")+COUNTIF($BI187,"&lt;=21")+COUNTIF($BK187,"&gt;=17")+COUNTIF($BR187,"&gt;=24")+COUNTIF($CA187,"&lt;=11")</f>
        <v>6</v>
      </c>
      <c r="L187" s="140">
        <f>65-(+CH187+CI187+CJ187+CK187+CL187+CM187)</f>
        <v>13</v>
      </c>
      <c r="M187" s="68">
        <v>13</v>
      </c>
      <c r="N187" s="68">
        <v>24</v>
      </c>
      <c r="O187" s="68">
        <v>14</v>
      </c>
      <c r="P187" s="68">
        <v>10</v>
      </c>
      <c r="Q187" s="68">
        <v>11</v>
      </c>
      <c r="R187" s="68">
        <v>14</v>
      </c>
      <c r="S187" s="68">
        <v>12</v>
      </c>
      <c r="T187" s="68">
        <v>12</v>
      </c>
      <c r="U187" s="68">
        <v>13</v>
      </c>
      <c r="V187" s="68">
        <v>13</v>
      </c>
      <c r="W187" s="68">
        <v>13</v>
      </c>
      <c r="X187" s="68">
        <v>16</v>
      </c>
      <c r="Y187" s="68">
        <v>18</v>
      </c>
      <c r="Z187" s="100">
        <v>9</v>
      </c>
      <c r="AA187" s="100">
        <v>10</v>
      </c>
      <c r="AB187" s="68">
        <v>11</v>
      </c>
      <c r="AC187" s="68">
        <v>11</v>
      </c>
      <c r="AD187" s="68">
        <v>25</v>
      </c>
      <c r="AE187" s="68">
        <v>15</v>
      </c>
      <c r="AF187" s="68">
        <v>19</v>
      </c>
      <c r="AG187" s="68">
        <v>30</v>
      </c>
      <c r="AH187" s="100">
        <v>14</v>
      </c>
      <c r="AI187" s="100">
        <v>15</v>
      </c>
      <c r="AJ187" s="100">
        <v>16</v>
      </c>
      <c r="AK187" s="100">
        <v>16</v>
      </c>
      <c r="AL187" s="68">
        <v>11</v>
      </c>
      <c r="AM187" s="68">
        <v>11</v>
      </c>
      <c r="AN187" s="68">
        <v>19</v>
      </c>
      <c r="AO187" s="68">
        <v>23</v>
      </c>
      <c r="AP187" s="68">
        <v>16</v>
      </c>
      <c r="AQ187" s="68">
        <v>15</v>
      </c>
      <c r="AR187" s="68">
        <v>20</v>
      </c>
      <c r="AS187" s="68">
        <v>16</v>
      </c>
      <c r="AT187" s="100">
        <v>38</v>
      </c>
      <c r="AU187" s="100">
        <v>39</v>
      </c>
      <c r="AV187" s="68">
        <v>13</v>
      </c>
      <c r="AW187" s="68">
        <v>12</v>
      </c>
      <c r="AX187" s="68">
        <v>11</v>
      </c>
      <c r="AY187" s="68">
        <v>9</v>
      </c>
      <c r="AZ187" s="68">
        <v>15</v>
      </c>
      <c r="BA187" s="68">
        <v>16</v>
      </c>
      <c r="BB187" s="68">
        <v>8</v>
      </c>
      <c r="BC187" s="68">
        <v>10</v>
      </c>
      <c r="BD187" s="68">
        <v>10</v>
      </c>
      <c r="BE187" s="68">
        <v>8</v>
      </c>
      <c r="BF187" s="68">
        <v>10</v>
      </c>
      <c r="BG187" s="68">
        <v>11</v>
      </c>
      <c r="BH187" s="68">
        <v>12</v>
      </c>
      <c r="BI187" s="68">
        <v>21</v>
      </c>
      <c r="BJ187" s="68">
        <v>23</v>
      </c>
      <c r="BK187" s="68">
        <v>17</v>
      </c>
      <c r="BL187" s="68">
        <v>10</v>
      </c>
      <c r="BM187" s="68">
        <v>12</v>
      </c>
      <c r="BN187" s="68">
        <v>12</v>
      </c>
      <c r="BO187" s="68">
        <v>15</v>
      </c>
      <c r="BP187" s="68">
        <v>8</v>
      </c>
      <c r="BQ187" s="68">
        <v>12</v>
      </c>
      <c r="BR187" s="100">
        <v>23</v>
      </c>
      <c r="BS187" s="68">
        <v>20</v>
      </c>
      <c r="BT187" s="68">
        <v>14</v>
      </c>
      <c r="BU187" s="68">
        <v>12</v>
      </c>
      <c r="BV187" s="68">
        <v>11</v>
      </c>
      <c r="BW187" s="68">
        <v>13</v>
      </c>
      <c r="BX187" s="68">
        <v>11</v>
      </c>
      <c r="BY187" s="68">
        <v>11</v>
      </c>
      <c r="BZ187" s="68">
        <v>12</v>
      </c>
      <c r="CA187" s="68">
        <v>11</v>
      </c>
      <c r="CB187" s="149">
        <f>(2.71828^(-8.3291+4.4859*K187-2.1583*L187))/(1+(2.71828^(-8.3291+4.4859*K187-2.1583*L187)))</f>
        <v>7.700265666799352E-5</v>
      </c>
      <c r="CC187" s="107" t="s">
        <v>781</v>
      </c>
      <c r="CD187" s="86" t="s">
        <v>53</v>
      </c>
      <c r="CE187" s="38" t="s">
        <v>2</v>
      </c>
      <c r="CF187" s="86" t="s">
        <v>50</v>
      </c>
      <c r="CG187" s="86"/>
      <c r="CH187" s="59">
        <f>COUNTIF($M187,"=13")+COUNTIF($N187,"=24")+COUNTIF($O187,"=14")+COUNTIF($P187,"=11")+COUNTIF($Q187,"=11")+COUNTIF($R187,"=14")+COUNTIF($S187,"=12")+COUNTIF($T187,"=12")+COUNTIF($U187,"=12")+COUNTIF($V187,"=13")+COUNTIF($W187,"=13")+COUNTIF($X187,"=16")</f>
        <v>10</v>
      </c>
      <c r="CI187" s="59">
        <f>COUNTIF($Y187,"=18")+COUNTIF($Z187,"=9")+COUNTIF($AA187,"=10")+COUNTIF($AB187,"=11")+COUNTIF($AC187,"=11")+COUNTIF($AD187,"=25")+COUNTIF($AE187,"=15")+COUNTIF($AF187,"=19")+COUNTIF($AG187,"=31")+COUNTIF($AH187,"=15")+COUNTIF($AI187,"=15")+COUNTIF($AJ187,"=17")+COUNTIF($AK187,"=17")</f>
        <v>9</v>
      </c>
      <c r="CJ187" s="59">
        <f>COUNTIF($AL187,"=11")+COUNTIF($AM187,"=11")+COUNTIF($AN187,"=19")+COUNTIF($AO187,"=23")+COUNTIF($AP187,"=15")+COUNTIF($AQ187,"=15")+COUNTIF($AR187,"=19")+COUNTIF($AS187,"=17")+COUNTIF($AV187,"=12")+COUNTIF($AW187,"=12")</f>
        <v>6</v>
      </c>
      <c r="CK187" s="59">
        <f>COUNTIF($AX187,"=11")+COUNTIF($AY187,"=9")+COUNTIF($AZ187,"=15")+COUNTIF($BA187,"=16")+COUNTIF($BB187,"=8")+COUNTIF($BC187,"=10")+COUNTIF($BD187,"=10")+COUNTIF($BE187,"=8")+COUNTIF($BF187,"=10")+COUNTIF($BG187,"=11")</f>
        <v>10</v>
      </c>
      <c r="CL187" s="59">
        <f>COUNTIF($BH187,"=12")+COUNTIF($BI187,"=21")+COUNTIF($BJ187,"=23")+COUNTIF($BK187,"=16")+COUNTIF($BL187,"=10")+COUNTIF($BM187,"=12")+COUNTIF($BN187,"=12")+COUNTIF($BO187,"=15")+COUNTIF($BP187,"=8")+COUNTIF($BQ187,"=12")+COUNTIF($BR187,"=24")+COUNTIF($BS187,"=20")+COUNTIF($BT187,"=13")</f>
        <v>10</v>
      </c>
      <c r="CM187" s="59">
        <f>COUNTIF($BU187,"=12")+COUNTIF($BV187,"=11")+COUNTIF($BW187,"=13")+COUNTIF($BX187,"=11")+COUNTIF($BY187,"=11")+COUNTIF($BZ187,"=12")+COUNTIF($CA187,"=11")</f>
        <v>7</v>
      </c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  <c r="DK187" s="85"/>
      <c r="DL187" s="85"/>
      <c r="DM187" s="85"/>
      <c r="DN187" s="85"/>
      <c r="DO187" s="85"/>
      <c r="DP187" s="85"/>
      <c r="DQ187" s="85"/>
      <c r="DR187" s="85"/>
      <c r="DS187" s="85"/>
      <c r="DT187" s="85"/>
      <c r="DU187" s="85"/>
      <c r="DV187" s="85"/>
      <c r="DW187" s="85"/>
      <c r="DX187" s="85"/>
      <c r="DY187" s="85"/>
      <c r="DZ187" s="85"/>
      <c r="EA187" s="85"/>
      <c r="EB187" s="85"/>
      <c r="EC187" s="85"/>
      <c r="ED187" s="85"/>
      <c r="EE187" s="85"/>
    </row>
    <row r="188" spans="1:135" ht="15" customHeight="1" x14ac:dyDescent="0.25">
      <c r="A188" s="174">
        <v>413928</v>
      </c>
      <c r="B188" s="190" t="s">
        <v>306</v>
      </c>
      <c r="C188" s="191" t="s">
        <v>2</v>
      </c>
      <c r="D188" s="164" t="s">
        <v>1002</v>
      </c>
      <c r="E188" s="27" t="s">
        <v>799</v>
      </c>
      <c r="F188" s="27" t="s">
        <v>306</v>
      </c>
      <c r="G188" s="87">
        <v>43961</v>
      </c>
      <c r="H188" s="3" t="s">
        <v>2</v>
      </c>
      <c r="I188" s="3" t="s">
        <v>997</v>
      </c>
      <c r="J188" s="27" t="s">
        <v>998</v>
      </c>
      <c r="K188" s="143">
        <f>+COUNTIF($Y188,"&gt;=18")+COUNTIF($AG188,"&gt;=31")+COUNTIF($AP188,"&lt;=15")+COUNTIF($AR188,"&gt;=19")+COUNTIF($BG188,"&gt;=11")+COUNTIF($BI188,"&lt;=21")+COUNTIF($BK188,"&gt;=17")+COUNTIF($BR188,"&gt;=24")+COUNTIF($CA188,"&lt;=11")</f>
        <v>6</v>
      </c>
      <c r="L188" s="140">
        <f>65-(+CH188+CI188+CJ188+CK188+CL188+CM188)</f>
        <v>13</v>
      </c>
      <c r="M188" s="196">
        <v>13</v>
      </c>
      <c r="N188" s="196">
        <v>24</v>
      </c>
      <c r="O188" s="196">
        <v>14</v>
      </c>
      <c r="P188" s="196">
        <v>11</v>
      </c>
      <c r="Q188" s="197">
        <v>11</v>
      </c>
      <c r="R188" s="197">
        <v>15</v>
      </c>
      <c r="S188" s="196">
        <v>12</v>
      </c>
      <c r="T188" s="196">
        <v>12</v>
      </c>
      <c r="U188" s="196">
        <v>12</v>
      </c>
      <c r="V188" s="196">
        <v>13</v>
      </c>
      <c r="W188" s="196">
        <v>12</v>
      </c>
      <c r="X188" s="196">
        <v>17</v>
      </c>
      <c r="Y188" s="196">
        <v>18</v>
      </c>
      <c r="Z188" s="208">
        <v>9</v>
      </c>
      <c r="AA188" s="208">
        <v>10</v>
      </c>
      <c r="AB188" s="196">
        <v>11</v>
      </c>
      <c r="AC188" s="196">
        <v>11</v>
      </c>
      <c r="AD188" s="196">
        <v>25</v>
      </c>
      <c r="AE188" s="196">
        <v>15</v>
      </c>
      <c r="AF188" s="196">
        <v>18</v>
      </c>
      <c r="AG188" s="196">
        <v>29</v>
      </c>
      <c r="AH188" s="197">
        <v>15</v>
      </c>
      <c r="AI188" s="197">
        <v>15</v>
      </c>
      <c r="AJ188" s="208">
        <v>17</v>
      </c>
      <c r="AK188" s="208">
        <v>18</v>
      </c>
      <c r="AL188" s="196">
        <v>11</v>
      </c>
      <c r="AM188" s="196">
        <v>11</v>
      </c>
      <c r="AN188" s="197">
        <v>17</v>
      </c>
      <c r="AO188" s="197">
        <v>23</v>
      </c>
      <c r="AP188" s="196">
        <v>15</v>
      </c>
      <c r="AQ188" s="196">
        <v>14</v>
      </c>
      <c r="AR188" s="196">
        <v>19</v>
      </c>
      <c r="AS188" s="196">
        <v>16</v>
      </c>
      <c r="AT188" s="208">
        <v>35</v>
      </c>
      <c r="AU188" s="197">
        <v>39</v>
      </c>
      <c r="AV188" s="196">
        <v>13</v>
      </c>
      <c r="AW188" s="196">
        <v>12</v>
      </c>
      <c r="AX188" s="196">
        <v>11</v>
      </c>
      <c r="AY188" s="196">
        <v>9</v>
      </c>
      <c r="AZ188" s="197">
        <v>15</v>
      </c>
      <c r="BA188" s="197">
        <v>16</v>
      </c>
      <c r="BB188" s="196">
        <v>8</v>
      </c>
      <c r="BC188" s="196">
        <v>10</v>
      </c>
      <c r="BD188" s="196">
        <v>10</v>
      </c>
      <c r="BE188" s="196">
        <v>8</v>
      </c>
      <c r="BF188" s="196">
        <v>10</v>
      </c>
      <c r="BG188" s="196">
        <v>11</v>
      </c>
      <c r="BH188" s="196">
        <v>12</v>
      </c>
      <c r="BI188" s="197">
        <v>21</v>
      </c>
      <c r="BJ188" s="197">
        <v>23</v>
      </c>
      <c r="BK188" s="196">
        <v>16</v>
      </c>
      <c r="BL188" s="196">
        <v>10</v>
      </c>
      <c r="BM188" s="196">
        <v>12</v>
      </c>
      <c r="BN188" s="196">
        <v>12</v>
      </c>
      <c r="BO188" s="196">
        <v>15</v>
      </c>
      <c r="BP188" s="196">
        <v>8</v>
      </c>
      <c r="BQ188" s="196">
        <v>12</v>
      </c>
      <c r="BR188" s="196">
        <v>25</v>
      </c>
      <c r="BS188" s="196">
        <v>20</v>
      </c>
      <c r="BT188" s="196">
        <v>12</v>
      </c>
      <c r="BU188" s="196">
        <v>12</v>
      </c>
      <c r="BV188" s="196">
        <v>11</v>
      </c>
      <c r="BW188" s="196">
        <v>13</v>
      </c>
      <c r="BX188" s="196">
        <v>11</v>
      </c>
      <c r="BY188" s="196">
        <v>11</v>
      </c>
      <c r="BZ188" s="196">
        <v>12</v>
      </c>
      <c r="CA188" s="196">
        <v>12</v>
      </c>
      <c r="CB188" s="149">
        <f>(2.71828^(-8.3291+4.4859*K188-2.1583*L188))/(1+(2.71828^(-8.3291+4.4859*K188-2.1583*L188)))</f>
        <v>7.700265666799352E-5</v>
      </c>
      <c r="CC188" s="200"/>
      <c r="CD188" s="3" t="s">
        <v>306</v>
      </c>
      <c r="CE188" s="27" t="s">
        <v>1003</v>
      </c>
      <c r="CF188" s="59"/>
      <c r="CG188" s="59"/>
      <c r="CH188" s="59">
        <f>COUNTIF($M188,"=13")+COUNTIF($N188,"=24")+COUNTIF($O188,"=14")+COUNTIF($P188,"=11")+COUNTIF($Q188,"=11")+COUNTIF($R188,"=14")+COUNTIF($S188,"=12")+COUNTIF($T188,"=12")+COUNTIF($U188,"=12")+COUNTIF($V188,"=13")+COUNTIF($W188,"=13")+COUNTIF($X188,"=16")</f>
        <v>9</v>
      </c>
      <c r="CI188" s="59">
        <f>COUNTIF($Y188,"=18")+COUNTIF($Z188,"=9")+COUNTIF($AA188,"=10")+COUNTIF($AB188,"=11")+COUNTIF($AC188,"=11")+COUNTIF($AD188,"=25")+COUNTIF($AE188,"=15")+COUNTIF($AF188,"=19")+COUNTIF($AG188,"=31")+COUNTIF($AH188,"=15")+COUNTIF($AI188,"=15")+COUNTIF($AJ188,"=17")+COUNTIF($AK188,"=17")</f>
        <v>10</v>
      </c>
      <c r="CJ188" s="59">
        <f>COUNTIF($AL188,"=11")+COUNTIF($AM188,"=11")+COUNTIF($AN188,"=19")+COUNTIF($AO188,"=23")+COUNTIF($AP188,"=15")+COUNTIF($AQ188,"=15")+COUNTIF($AR188,"=19")+COUNTIF($AS188,"=17")+COUNTIF($AV188,"=12")+COUNTIF($AW188,"=12")</f>
        <v>6</v>
      </c>
      <c r="CK188" s="59">
        <f>COUNTIF($AX188,"=11")+COUNTIF($AY188,"=9")+COUNTIF($AZ188,"=15")+COUNTIF($BA188,"=16")+COUNTIF($BB188,"=8")+COUNTIF($BC188,"=10")+COUNTIF($BD188,"=10")+COUNTIF($BE188,"=8")+COUNTIF($BF188,"=10")+COUNTIF($BG188,"=11")</f>
        <v>10</v>
      </c>
      <c r="CL188" s="59">
        <f>COUNTIF($BH188,"=12")+COUNTIF($BI188,"=21")+COUNTIF($BJ188,"=23")+COUNTIF($BK188,"=16")+COUNTIF($BL188,"=10")+COUNTIF($BM188,"=12")+COUNTIF($BN188,"=12")+COUNTIF($BO188,"=15")+COUNTIF($BP188,"=8")+COUNTIF($BQ188,"=12")+COUNTIF($BR188,"=24")+COUNTIF($BS188,"=20")+COUNTIF($BT188,"=13")</f>
        <v>11</v>
      </c>
      <c r="CM188" s="59">
        <f>COUNTIF($BU188,"=12")+COUNTIF($BV188,"=11")+COUNTIF($BW188,"=13")+COUNTIF($BX188,"=11")+COUNTIF($BY188,"=11")+COUNTIF($BZ188,"=12")+COUNTIF($CA188,"=11")</f>
        <v>6</v>
      </c>
      <c r="CN188" s="192">
        <v>32</v>
      </c>
      <c r="CO188" s="192">
        <v>15</v>
      </c>
      <c r="CP188" s="192">
        <v>9</v>
      </c>
      <c r="CQ188" s="192">
        <v>16</v>
      </c>
      <c r="CR188" s="192">
        <v>12</v>
      </c>
      <c r="CS188" s="192">
        <v>24</v>
      </c>
      <c r="CT188" s="192">
        <v>26</v>
      </c>
      <c r="CU188" s="192">
        <v>19</v>
      </c>
      <c r="CV188" s="192">
        <v>12</v>
      </c>
      <c r="CW188" s="192">
        <v>11</v>
      </c>
      <c r="CX188" s="192">
        <v>13</v>
      </c>
      <c r="CY188" s="192">
        <v>12</v>
      </c>
      <c r="CZ188" s="192">
        <v>12</v>
      </c>
      <c r="DA188" s="192">
        <v>9</v>
      </c>
      <c r="DB188" s="192">
        <v>13</v>
      </c>
      <c r="DC188" s="192">
        <v>12</v>
      </c>
      <c r="DD188" s="192">
        <v>10</v>
      </c>
      <c r="DE188" s="192">
        <v>11</v>
      </c>
      <c r="DF188" s="192">
        <v>11</v>
      </c>
      <c r="DG188" s="192">
        <v>30</v>
      </c>
      <c r="DH188" s="192">
        <v>12</v>
      </c>
      <c r="DI188" s="192">
        <v>13</v>
      </c>
      <c r="DJ188" s="192">
        <v>24</v>
      </c>
      <c r="DK188" s="192">
        <v>13</v>
      </c>
      <c r="DL188" s="192">
        <v>10</v>
      </c>
      <c r="DM188" s="192">
        <v>10</v>
      </c>
      <c r="DN188" s="192">
        <v>21</v>
      </c>
      <c r="DO188" s="192">
        <v>15</v>
      </c>
      <c r="DP188" s="192">
        <v>19</v>
      </c>
      <c r="DQ188" s="192">
        <v>14</v>
      </c>
      <c r="DR188" s="192">
        <v>24</v>
      </c>
      <c r="DS188" s="192">
        <v>17</v>
      </c>
      <c r="DT188" s="192">
        <v>12</v>
      </c>
      <c r="DU188" s="192">
        <v>15</v>
      </c>
      <c r="DV188" s="192">
        <v>25</v>
      </c>
      <c r="DW188" s="192">
        <v>12</v>
      </c>
      <c r="DX188" s="192">
        <v>23</v>
      </c>
      <c r="DY188" s="192">
        <v>18</v>
      </c>
      <c r="DZ188" s="192">
        <v>10</v>
      </c>
      <c r="EA188" s="192">
        <v>14</v>
      </c>
      <c r="EB188" s="192">
        <v>18</v>
      </c>
      <c r="EC188" s="192">
        <v>9</v>
      </c>
      <c r="ED188" s="192">
        <v>12</v>
      </c>
      <c r="EE188" s="192">
        <v>11</v>
      </c>
    </row>
    <row r="189" spans="1:135" ht="15" customHeight="1" x14ac:dyDescent="0.25">
      <c r="A189" s="174">
        <v>596861</v>
      </c>
      <c r="B189" s="3" t="s">
        <v>1004</v>
      </c>
      <c r="C189" s="191" t="s">
        <v>2</v>
      </c>
      <c r="D189" s="138" t="s">
        <v>78</v>
      </c>
      <c r="E189" s="27" t="s">
        <v>2</v>
      </c>
      <c r="F189" s="27" t="s">
        <v>1004</v>
      </c>
      <c r="G189" s="87">
        <v>43961</v>
      </c>
      <c r="H189" s="3" t="s">
        <v>2</v>
      </c>
      <c r="I189" s="27" t="s">
        <v>1001</v>
      </c>
      <c r="J189" s="27" t="s">
        <v>998</v>
      </c>
      <c r="K189" s="143">
        <f>+COUNTIF($Y189,"&gt;=18")+COUNTIF($AG189,"&gt;=31")+COUNTIF($AP189,"&lt;=15")+COUNTIF($AR189,"&gt;=19")+COUNTIF($BG189,"&gt;=11")+COUNTIF($BI189,"&lt;=21")+COUNTIF($BK189,"&gt;=17")+COUNTIF($BR189,"&gt;=24")+COUNTIF($CA189,"&lt;=11")</f>
        <v>6</v>
      </c>
      <c r="L189" s="140">
        <f>65-(+CH189+CI189+CJ189+CK189+CL189+CM189)</f>
        <v>13</v>
      </c>
      <c r="M189" s="89">
        <v>13</v>
      </c>
      <c r="N189" s="89">
        <v>24</v>
      </c>
      <c r="O189" s="89">
        <v>14</v>
      </c>
      <c r="P189" s="89">
        <v>12</v>
      </c>
      <c r="Q189" s="197">
        <v>11</v>
      </c>
      <c r="R189" s="197">
        <v>15</v>
      </c>
      <c r="S189" s="89">
        <v>12</v>
      </c>
      <c r="T189" s="89">
        <v>12</v>
      </c>
      <c r="U189" s="89">
        <v>12</v>
      </c>
      <c r="V189" s="89">
        <v>14</v>
      </c>
      <c r="W189" s="89">
        <v>13</v>
      </c>
      <c r="X189" s="89">
        <v>17</v>
      </c>
      <c r="Y189" s="89">
        <v>18</v>
      </c>
      <c r="Z189" s="208">
        <v>9</v>
      </c>
      <c r="AA189" s="208">
        <v>10</v>
      </c>
      <c r="AB189" s="89">
        <v>11</v>
      </c>
      <c r="AC189" s="89">
        <v>11</v>
      </c>
      <c r="AD189" s="89">
        <v>25</v>
      </c>
      <c r="AE189" s="89">
        <v>15</v>
      </c>
      <c r="AF189" s="89">
        <v>18</v>
      </c>
      <c r="AG189" s="89">
        <v>32</v>
      </c>
      <c r="AH189" s="197">
        <v>15</v>
      </c>
      <c r="AI189" s="197">
        <v>15</v>
      </c>
      <c r="AJ189" s="197">
        <v>16</v>
      </c>
      <c r="AK189" s="208">
        <v>17</v>
      </c>
      <c r="AL189" s="89">
        <v>11</v>
      </c>
      <c r="AM189" s="89">
        <v>11</v>
      </c>
      <c r="AN189" s="197">
        <v>19</v>
      </c>
      <c r="AO189" s="197">
        <v>23</v>
      </c>
      <c r="AP189" s="89">
        <v>15</v>
      </c>
      <c r="AQ189" s="89">
        <v>15</v>
      </c>
      <c r="AR189" s="89">
        <v>19</v>
      </c>
      <c r="AS189" s="89">
        <v>17</v>
      </c>
      <c r="AT189" s="208">
        <v>37</v>
      </c>
      <c r="AU189" s="208">
        <v>39</v>
      </c>
      <c r="AV189" s="89">
        <v>12</v>
      </c>
      <c r="AW189" s="89">
        <v>12</v>
      </c>
      <c r="AX189" s="89">
        <v>11</v>
      </c>
      <c r="AY189" s="89">
        <v>9</v>
      </c>
      <c r="AZ189" s="197">
        <v>15</v>
      </c>
      <c r="BA189" s="197">
        <v>16</v>
      </c>
      <c r="BB189" s="89">
        <v>8</v>
      </c>
      <c r="BC189" s="89">
        <v>10</v>
      </c>
      <c r="BD189" s="89">
        <v>10</v>
      </c>
      <c r="BE189" s="89">
        <v>8</v>
      </c>
      <c r="BF189" s="89">
        <v>10</v>
      </c>
      <c r="BG189" s="89">
        <v>10</v>
      </c>
      <c r="BH189" s="89">
        <v>12</v>
      </c>
      <c r="BI189" s="197">
        <v>23</v>
      </c>
      <c r="BJ189" s="197">
        <v>23</v>
      </c>
      <c r="BK189" s="89">
        <v>17</v>
      </c>
      <c r="BL189" s="89">
        <v>10</v>
      </c>
      <c r="BM189" s="89">
        <v>12</v>
      </c>
      <c r="BN189" s="89">
        <v>12</v>
      </c>
      <c r="BO189" s="89">
        <v>18</v>
      </c>
      <c r="BP189" s="89">
        <v>8</v>
      </c>
      <c r="BQ189" s="89">
        <v>13</v>
      </c>
      <c r="BR189" s="89">
        <v>24</v>
      </c>
      <c r="BS189" s="89">
        <v>20</v>
      </c>
      <c r="BT189" s="89">
        <v>13</v>
      </c>
      <c r="BU189" s="89">
        <v>12</v>
      </c>
      <c r="BV189" s="89">
        <v>11</v>
      </c>
      <c r="BW189" s="89">
        <v>13</v>
      </c>
      <c r="BX189" s="89">
        <v>11</v>
      </c>
      <c r="BY189" s="89">
        <v>11</v>
      </c>
      <c r="BZ189" s="89">
        <v>12</v>
      </c>
      <c r="CA189" s="89">
        <v>12</v>
      </c>
      <c r="CB189" s="149">
        <f>(2.71828^(-8.3291+4.4859*K189-2.1583*L189))/(1+(2.71828^(-8.3291+4.4859*K189-2.1583*L189)))</f>
        <v>7.700265666799352E-5</v>
      </c>
      <c r="CC189" s="200"/>
      <c r="CD189" s="3" t="s">
        <v>1004</v>
      </c>
      <c r="CE189" s="27" t="s">
        <v>2</v>
      </c>
      <c r="CF189" s="59"/>
      <c r="CG189" s="59"/>
      <c r="CH189" s="59">
        <f>COUNTIF($M189,"=13")+COUNTIF($N189,"=24")+COUNTIF($O189,"=14")+COUNTIF($P189,"=11")+COUNTIF($Q189,"=11")+COUNTIF($R189,"=14")+COUNTIF($S189,"=12")+COUNTIF($T189,"=12")+COUNTIF($U189,"=12")+COUNTIF($V189,"=13")+COUNTIF($W189,"=13")+COUNTIF($X189,"=16")</f>
        <v>8</v>
      </c>
      <c r="CI189" s="59">
        <f>COUNTIF($Y189,"=18")+COUNTIF($Z189,"=9")+COUNTIF($AA189,"=10")+COUNTIF($AB189,"=11")+COUNTIF($AC189,"=11")+COUNTIF($AD189,"=25")+COUNTIF($AE189,"=15")+COUNTIF($AF189,"=19")+COUNTIF($AG189,"=31")+COUNTIF($AH189,"=15")+COUNTIF($AI189,"=15")+COUNTIF($AJ189,"=17")+COUNTIF($AK189,"=17")</f>
        <v>10</v>
      </c>
      <c r="CJ189" s="59">
        <f>COUNTIF($AL189,"=11")+COUNTIF($AM189,"=11")+COUNTIF($AN189,"=19")+COUNTIF($AO189,"=23")+COUNTIF($AP189,"=15")+COUNTIF($AQ189,"=15")+COUNTIF($AR189,"=19")+COUNTIF($AS189,"=17")+COUNTIF($AV189,"=12")+COUNTIF($AW189,"=12")</f>
        <v>10</v>
      </c>
      <c r="CK189" s="59">
        <f>COUNTIF($AX189,"=11")+COUNTIF($AY189,"=9")+COUNTIF($AZ189,"=15")+COUNTIF($BA189,"=16")+COUNTIF($BB189,"=8")+COUNTIF($BC189,"=10")+COUNTIF($BD189,"=10")+COUNTIF($BE189,"=8")+COUNTIF($BF189,"=10")+COUNTIF($BG189,"=11")</f>
        <v>9</v>
      </c>
      <c r="CL189" s="59">
        <f>COUNTIF($BH189,"=12")+COUNTIF($BI189,"=21")+COUNTIF($BJ189,"=23")+COUNTIF($BK189,"=16")+COUNTIF($BL189,"=10")+COUNTIF($BM189,"=12")+COUNTIF($BN189,"=12")+COUNTIF($BO189,"=15")+COUNTIF($BP189,"=8")+COUNTIF($BQ189,"=12")+COUNTIF($BR189,"=24")+COUNTIF($BS189,"=20")+COUNTIF($BT189,"=13")</f>
        <v>9</v>
      </c>
      <c r="CM189" s="59">
        <f>COUNTIF($BU189,"=12")+COUNTIF($BV189,"=11")+COUNTIF($BW189,"=13")+COUNTIF($BX189,"=11")+COUNTIF($BY189,"=11")+COUNTIF($BZ189,"=12")+COUNTIF($CA189,"=11")</f>
        <v>6</v>
      </c>
      <c r="CN189" s="192" t="s">
        <v>2</v>
      </c>
      <c r="CO189" s="192" t="s">
        <v>2</v>
      </c>
      <c r="CP189" s="192" t="s">
        <v>2</v>
      </c>
      <c r="CQ189" s="192" t="s">
        <v>2</v>
      </c>
      <c r="CR189" s="192" t="s">
        <v>2</v>
      </c>
      <c r="CS189" s="192" t="s">
        <v>2</v>
      </c>
      <c r="CT189" s="192" t="s">
        <v>2</v>
      </c>
      <c r="CU189" s="192" t="s">
        <v>2</v>
      </c>
      <c r="CV189" s="192" t="s">
        <v>2</v>
      </c>
      <c r="CW189" s="192" t="s">
        <v>2</v>
      </c>
      <c r="CX189" s="192" t="s">
        <v>2</v>
      </c>
      <c r="CY189" s="192" t="s">
        <v>2</v>
      </c>
      <c r="CZ189" s="192" t="s">
        <v>2</v>
      </c>
      <c r="DA189" s="192" t="s">
        <v>2</v>
      </c>
      <c r="DB189" s="192" t="s">
        <v>2</v>
      </c>
      <c r="DC189" s="192" t="s">
        <v>2</v>
      </c>
      <c r="DD189" s="192" t="s">
        <v>2</v>
      </c>
      <c r="DE189" s="192" t="s">
        <v>2</v>
      </c>
      <c r="DF189" s="192" t="s">
        <v>2</v>
      </c>
      <c r="DG189" s="192" t="s">
        <v>2</v>
      </c>
      <c r="DH189" s="192" t="s">
        <v>2</v>
      </c>
      <c r="DI189" s="192" t="s">
        <v>2</v>
      </c>
      <c r="DJ189" s="192" t="s">
        <v>2</v>
      </c>
      <c r="DK189" s="192" t="s">
        <v>2</v>
      </c>
      <c r="DL189" s="192" t="s">
        <v>2</v>
      </c>
      <c r="DM189" s="192" t="s">
        <v>2</v>
      </c>
      <c r="DN189" s="192" t="s">
        <v>2</v>
      </c>
      <c r="DO189" s="192" t="s">
        <v>2</v>
      </c>
      <c r="DP189" s="192" t="s">
        <v>2</v>
      </c>
      <c r="DQ189" s="192" t="s">
        <v>2</v>
      </c>
      <c r="DR189" s="192" t="s">
        <v>2</v>
      </c>
      <c r="DS189" s="192" t="s">
        <v>2</v>
      </c>
      <c r="DT189" s="192" t="s">
        <v>2</v>
      </c>
      <c r="DU189" s="192" t="s">
        <v>2</v>
      </c>
      <c r="DV189" s="192" t="s">
        <v>2</v>
      </c>
      <c r="DW189" s="192" t="s">
        <v>2</v>
      </c>
      <c r="DX189" s="192" t="s">
        <v>2</v>
      </c>
      <c r="DY189" s="192" t="s">
        <v>2</v>
      </c>
      <c r="DZ189" s="192" t="s">
        <v>2</v>
      </c>
      <c r="EA189" s="192" t="s">
        <v>2</v>
      </c>
      <c r="EB189" s="192" t="s">
        <v>2</v>
      </c>
      <c r="EC189" s="192" t="s">
        <v>2</v>
      </c>
      <c r="ED189" s="192" t="s">
        <v>2</v>
      </c>
      <c r="EE189" s="192" t="s">
        <v>2</v>
      </c>
    </row>
    <row r="190" spans="1:135" ht="15" customHeight="1" x14ac:dyDescent="0.25">
      <c r="A190" s="174">
        <v>869504</v>
      </c>
      <c r="B190" s="190" t="s">
        <v>180</v>
      </c>
      <c r="C190" s="191" t="s">
        <v>2</v>
      </c>
      <c r="D190" s="138" t="s">
        <v>78</v>
      </c>
      <c r="E190" s="3" t="s">
        <v>799</v>
      </c>
      <c r="F190" s="3" t="s">
        <v>180</v>
      </c>
      <c r="G190" s="87">
        <v>43961</v>
      </c>
      <c r="H190" s="3" t="s">
        <v>2</v>
      </c>
      <c r="I190" s="27" t="s">
        <v>1001</v>
      </c>
      <c r="J190" s="3" t="s">
        <v>998</v>
      </c>
      <c r="K190" s="143">
        <f>+COUNTIF($Y190,"&gt;=18")+COUNTIF($AG190,"&gt;=31")+COUNTIF($AP190,"&lt;=15")+COUNTIF($AR190,"&gt;=19")+COUNTIF($BG190,"&gt;=11")+COUNTIF($BI190,"&lt;=21")+COUNTIF($BK190,"&gt;=17")+COUNTIF($BR190,"&gt;=24")+COUNTIF($CA190,"&lt;=11")</f>
        <v>6</v>
      </c>
      <c r="L190" s="140">
        <f>65-(+CH190+CI190+CJ190+CK190+CL190+CM190)</f>
        <v>13</v>
      </c>
      <c r="M190" s="196">
        <v>13</v>
      </c>
      <c r="N190" s="196">
        <v>25</v>
      </c>
      <c r="O190" s="196">
        <v>14</v>
      </c>
      <c r="P190" s="196">
        <v>11</v>
      </c>
      <c r="Q190" s="197">
        <v>11</v>
      </c>
      <c r="R190" s="197">
        <v>13</v>
      </c>
      <c r="S190" s="196">
        <v>12</v>
      </c>
      <c r="T190" s="196">
        <v>12</v>
      </c>
      <c r="U190" s="196">
        <v>12</v>
      </c>
      <c r="V190" s="196">
        <v>13</v>
      </c>
      <c r="W190" s="196">
        <v>14</v>
      </c>
      <c r="X190" s="196">
        <v>18</v>
      </c>
      <c r="Y190" s="196">
        <v>18</v>
      </c>
      <c r="Z190" s="197">
        <v>9</v>
      </c>
      <c r="AA190" s="197">
        <v>10</v>
      </c>
      <c r="AB190" s="196">
        <v>11</v>
      </c>
      <c r="AC190" s="196">
        <v>11</v>
      </c>
      <c r="AD190" s="196">
        <v>25</v>
      </c>
      <c r="AE190" s="196">
        <v>15</v>
      </c>
      <c r="AF190" s="196">
        <v>18</v>
      </c>
      <c r="AG190" s="196">
        <v>31</v>
      </c>
      <c r="AH190" s="197">
        <v>15</v>
      </c>
      <c r="AI190" s="197">
        <v>16</v>
      </c>
      <c r="AJ190" s="197">
        <v>16</v>
      </c>
      <c r="AK190" s="208">
        <v>17</v>
      </c>
      <c r="AL190" s="196">
        <v>11</v>
      </c>
      <c r="AM190" s="196">
        <v>11</v>
      </c>
      <c r="AN190" s="197">
        <v>19</v>
      </c>
      <c r="AO190" s="197">
        <v>23</v>
      </c>
      <c r="AP190" s="196">
        <v>17</v>
      </c>
      <c r="AQ190" s="196">
        <v>16</v>
      </c>
      <c r="AR190" s="196">
        <v>19</v>
      </c>
      <c r="AS190" s="196">
        <v>17</v>
      </c>
      <c r="AT190" s="197">
        <v>37</v>
      </c>
      <c r="AU190" s="197">
        <v>37</v>
      </c>
      <c r="AV190" s="196">
        <v>12</v>
      </c>
      <c r="AW190" s="196">
        <v>12</v>
      </c>
      <c r="AX190" s="196">
        <v>11</v>
      </c>
      <c r="AY190" s="196">
        <v>9</v>
      </c>
      <c r="AZ190" s="197">
        <v>15</v>
      </c>
      <c r="BA190" s="197">
        <v>16</v>
      </c>
      <c r="BB190" s="196">
        <v>8</v>
      </c>
      <c r="BC190" s="196">
        <v>10</v>
      </c>
      <c r="BD190" s="196">
        <v>10</v>
      </c>
      <c r="BE190" s="196">
        <v>8</v>
      </c>
      <c r="BF190" s="196">
        <v>10</v>
      </c>
      <c r="BG190" s="196">
        <v>11</v>
      </c>
      <c r="BH190" s="196">
        <v>12</v>
      </c>
      <c r="BI190" s="197">
        <v>21</v>
      </c>
      <c r="BJ190" s="197">
        <v>23</v>
      </c>
      <c r="BK190" s="196">
        <v>16</v>
      </c>
      <c r="BL190" s="196">
        <v>10</v>
      </c>
      <c r="BM190" s="196">
        <v>12</v>
      </c>
      <c r="BN190" s="196">
        <v>12</v>
      </c>
      <c r="BO190" s="196">
        <v>16</v>
      </c>
      <c r="BP190" s="196">
        <v>8</v>
      </c>
      <c r="BQ190" s="196">
        <v>12</v>
      </c>
      <c r="BR190" s="196">
        <v>25</v>
      </c>
      <c r="BS190" s="196">
        <v>21</v>
      </c>
      <c r="BT190" s="196">
        <v>13</v>
      </c>
      <c r="BU190" s="196">
        <v>12</v>
      </c>
      <c r="BV190" s="196">
        <v>11</v>
      </c>
      <c r="BW190" s="196">
        <v>13</v>
      </c>
      <c r="BX190" s="196">
        <v>11</v>
      </c>
      <c r="BY190" s="196">
        <v>11</v>
      </c>
      <c r="BZ190" s="196">
        <v>12</v>
      </c>
      <c r="CA190" s="196">
        <v>12</v>
      </c>
      <c r="CB190" s="149">
        <f>(2.71828^(-8.3291+4.4859*K190-2.1583*L190))/(1+(2.71828^(-8.3291+4.4859*K190-2.1583*L190)))</f>
        <v>7.700265666799352E-5</v>
      </c>
      <c r="CC190" s="200"/>
      <c r="CD190" s="3" t="s">
        <v>2</v>
      </c>
      <c r="CE190" s="3" t="s">
        <v>1005</v>
      </c>
      <c r="CF190" s="59"/>
      <c r="CG190" s="59"/>
      <c r="CH190" s="59">
        <f>COUNTIF($M190,"=13")+COUNTIF($N190,"=24")+COUNTIF($O190,"=14")+COUNTIF($P190,"=11")+COUNTIF($Q190,"=11")+COUNTIF($R190,"=14")+COUNTIF($S190,"=12")+COUNTIF($T190,"=12")+COUNTIF($U190,"=12")+COUNTIF($V190,"=13")+COUNTIF($W190,"=13")+COUNTIF($X190,"=16")</f>
        <v>8</v>
      </c>
      <c r="CI190" s="59">
        <f>COUNTIF($Y190,"=18")+COUNTIF($Z190,"=9")+COUNTIF($AA190,"=10")+COUNTIF($AB190,"=11")+COUNTIF($AC190,"=11")+COUNTIF($AD190,"=25")+COUNTIF($AE190,"=15")+COUNTIF($AF190,"=19")+COUNTIF($AG190,"=31")+COUNTIF($AH190,"=15")+COUNTIF($AI190,"=15")+COUNTIF($AJ190,"=17")+COUNTIF($AK190,"=17")</f>
        <v>10</v>
      </c>
      <c r="CJ190" s="59">
        <f>COUNTIF($AL190,"=11")+COUNTIF($AM190,"=11")+COUNTIF($AN190,"=19")+COUNTIF($AO190,"=23")+COUNTIF($AP190,"=15")+COUNTIF($AQ190,"=15")+COUNTIF($AR190,"=19")+COUNTIF($AS190,"=17")+COUNTIF($AV190,"=12")+COUNTIF($AW190,"=12")</f>
        <v>8</v>
      </c>
      <c r="CK190" s="59">
        <f>COUNTIF($AX190,"=11")+COUNTIF($AY190,"=9")+COUNTIF($AZ190,"=15")+COUNTIF($BA190,"=16")+COUNTIF($BB190,"=8")+COUNTIF($BC190,"=10")+COUNTIF($BD190,"=10")+COUNTIF($BE190,"=8")+COUNTIF($BF190,"=10")+COUNTIF($BG190,"=11")</f>
        <v>10</v>
      </c>
      <c r="CL190" s="59">
        <f>COUNTIF($BH190,"=12")+COUNTIF($BI190,"=21")+COUNTIF($BJ190,"=23")+COUNTIF($BK190,"=16")+COUNTIF($BL190,"=10")+COUNTIF($BM190,"=12")+COUNTIF($BN190,"=12")+COUNTIF($BO190,"=15")+COUNTIF($BP190,"=8")+COUNTIF($BQ190,"=12")+COUNTIF($BR190,"=24")+COUNTIF($BS190,"=20")+COUNTIF($BT190,"=13")</f>
        <v>10</v>
      </c>
      <c r="CM190" s="59">
        <f>COUNTIF($BU190,"=12")+COUNTIF($BV190,"=11")+COUNTIF($BW190,"=13")+COUNTIF($BX190,"=11")+COUNTIF($BY190,"=11")+COUNTIF($BZ190,"=12")+COUNTIF($CA190,"=11")</f>
        <v>6</v>
      </c>
      <c r="CN190" s="192" t="s">
        <v>2</v>
      </c>
      <c r="CO190" s="192" t="s">
        <v>2</v>
      </c>
      <c r="CP190" s="192" t="s">
        <v>2</v>
      </c>
      <c r="CQ190" s="192" t="s">
        <v>2</v>
      </c>
      <c r="CR190" s="192" t="s">
        <v>2</v>
      </c>
      <c r="CS190" s="192" t="s">
        <v>2</v>
      </c>
      <c r="CT190" s="192" t="s">
        <v>2</v>
      </c>
      <c r="CU190" s="192" t="s">
        <v>2</v>
      </c>
      <c r="CV190" s="192" t="s">
        <v>2</v>
      </c>
      <c r="CW190" s="192" t="s">
        <v>2</v>
      </c>
      <c r="CX190" s="192" t="s">
        <v>2</v>
      </c>
      <c r="CY190" s="192" t="s">
        <v>2</v>
      </c>
      <c r="CZ190" s="192" t="s">
        <v>2</v>
      </c>
      <c r="DA190" s="192" t="s">
        <v>2</v>
      </c>
      <c r="DB190" s="192" t="s">
        <v>2</v>
      </c>
      <c r="DC190" s="192" t="s">
        <v>2</v>
      </c>
      <c r="DD190" s="192" t="s">
        <v>2</v>
      </c>
      <c r="DE190" s="192" t="s">
        <v>2</v>
      </c>
      <c r="DF190" s="192" t="s">
        <v>2</v>
      </c>
      <c r="DG190" s="192" t="s">
        <v>2</v>
      </c>
      <c r="DH190" s="192" t="s">
        <v>2</v>
      </c>
      <c r="DI190" s="192" t="s">
        <v>2</v>
      </c>
      <c r="DJ190" s="192" t="s">
        <v>2</v>
      </c>
      <c r="DK190" s="192" t="s">
        <v>2</v>
      </c>
      <c r="DL190" s="192" t="s">
        <v>2</v>
      </c>
      <c r="DM190" s="192" t="s">
        <v>2</v>
      </c>
      <c r="DN190" s="192" t="s">
        <v>2</v>
      </c>
      <c r="DO190" s="192" t="s">
        <v>2</v>
      </c>
      <c r="DP190" s="192" t="s">
        <v>2</v>
      </c>
      <c r="DQ190" s="192" t="s">
        <v>2</v>
      </c>
      <c r="DR190" s="192" t="s">
        <v>2</v>
      </c>
      <c r="DS190" s="192" t="s">
        <v>2</v>
      </c>
      <c r="DT190" s="192" t="s">
        <v>2</v>
      </c>
      <c r="DU190" s="192" t="s">
        <v>2</v>
      </c>
      <c r="DV190" s="192" t="s">
        <v>2</v>
      </c>
      <c r="DW190" s="192" t="s">
        <v>2</v>
      </c>
      <c r="DX190" s="192" t="s">
        <v>2</v>
      </c>
      <c r="DY190" s="192" t="s">
        <v>2</v>
      </c>
      <c r="DZ190" s="192" t="s">
        <v>2</v>
      </c>
      <c r="EA190" s="192" t="s">
        <v>2</v>
      </c>
      <c r="EB190" s="192" t="s">
        <v>2</v>
      </c>
      <c r="EC190" s="192" t="s">
        <v>2</v>
      </c>
      <c r="ED190" s="192" t="s">
        <v>2</v>
      </c>
      <c r="EE190" s="192" t="s">
        <v>2</v>
      </c>
    </row>
    <row r="191" spans="1:135" ht="15" customHeight="1" x14ac:dyDescent="0.25">
      <c r="A191" s="164">
        <v>66109</v>
      </c>
      <c r="B191" s="38" t="s">
        <v>318</v>
      </c>
      <c r="C191" s="86" t="s">
        <v>2</v>
      </c>
      <c r="D191" s="138" t="s">
        <v>78</v>
      </c>
      <c r="E191" s="38" t="s">
        <v>314</v>
      </c>
      <c r="F191" s="3" t="s">
        <v>319</v>
      </c>
      <c r="G191" s="74">
        <v>41628</v>
      </c>
      <c r="H191" s="88" t="s">
        <v>2</v>
      </c>
      <c r="I191" s="88" t="s">
        <v>779</v>
      </c>
      <c r="J191" s="87">
        <v>41277.888888888891</v>
      </c>
      <c r="K191" s="143">
        <f>+COUNTIF($Y191,"&gt;=18")+COUNTIF($AG191,"&gt;=31")+COUNTIF($AP191,"&lt;=15")+COUNTIF($AR191,"&gt;=19")+COUNTIF($BG191,"&gt;=11")+COUNTIF($BI191,"&lt;=21")+COUNTIF($BK191,"&gt;=17")+COUNTIF($BR191,"&gt;=24")+COUNTIF($CA191,"&lt;=11")</f>
        <v>6</v>
      </c>
      <c r="L191" s="140">
        <f>65-(+CH191+CI191+CJ191+CK191+CL191+CM191)</f>
        <v>13</v>
      </c>
      <c r="M191" s="100">
        <v>13</v>
      </c>
      <c r="N191" s="68">
        <v>24</v>
      </c>
      <c r="O191" s="100">
        <v>14</v>
      </c>
      <c r="P191" s="100">
        <v>11</v>
      </c>
      <c r="Q191" s="100">
        <v>11</v>
      </c>
      <c r="R191" s="100">
        <v>14</v>
      </c>
      <c r="S191" s="100">
        <v>12</v>
      </c>
      <c r="T191" s="100">
        <v>12</v>
      </c>
      <c r="U191" s="68">
        <v>12</v>
      </c>
      <c r="V191" s="100">
        <v>13</v>
      </c>
      <c r="W191" s="100">
        <v>13</v>
      </c>
      <c r="X191" s="100">
        <v>16</v>
      </c>
      <c r="Y191" s="100">
        <v>18</v>
      </c>
      <c r="Z191" s="100">
        <v>9</v>
      </c>
      <c r="AA191" s="100">
        <v>9</v>
      </c>
      <c r="AB191" s="100">
        <v>11</v>
      </c>
      <c r="AC191" s="100">
        <v>11</v>
      </c>
      <c r="AD191" s="68">
        <v>25</v>
      </c>
      <c r="AE191" s="100">
        <v>15</v>
      </c>
      <c r="AF191" s="100">
        <v>20</v>
      </c>
      <c r="AG191" s="100">
        <v>29</v>
      </c>
      <c r="AH191" s="68">
        <v>15</v>
      </c>
      <c r="AI191" s="68">
        <v>15</v>
      </c>
      <c r="AJ191" s="100">
        <v>17</v>
      </c>
      <c r="AK191" s="100">
        <v>17</v>
      </c>
      <c r="AL191" s="100">
        <v>11</v>
      </c>
      <c r="AM191" s="68">
        <v>12</v>
      </c>
      <c r="AN191" s="100">
        <v>18</v>
      </c>
      <c r="AO191" s="100">
        <v>23</v>
      </c>
      <c r="AP191" s="100">
        <v>15</v>
      </c>
      <c r="AQ191" s="100">
        <v>13</v>
      </c>
      <c r="AR191" s="100">
        <v>19</v>
      </c>
      <c r="AS191" s="100">
        <v>17</v>
      </c>
      <c r="AT191" s="68">
        <v>37</v>
      </c>
      <c r="AU191" s="68">
        <v>38</v>
      </c>
      <c r="AV191" s="68">
        <v>12</v>
      </c>
      <c r="AW191" s="100">
        <v>12</v>
      </c>
      <c r="AX191" s="100">
        <v>11</v>
      </c>
      <c r="AY191" s="100">
        <v>9</v>
      </c>
      <c r="AZ191" s="100">
        <v>16</v>
      </c>
      <c r="BA191" s="100">
        <v>16</v>
      </c>
      <c r="BB191" s="100">
        <v>8</v>
      </c>
      <c r="BC191" s="100">
        <v>10</v>
      </c>
      <c r="BD191" s="100">
        <v>10</v>
      </c>
      <c r="BE191" s="100">
        <v>8</v>
      </c>
      <c r="BF191" s="100">
        <v>10</v>
      </c>
      <c r="BG191" s="100">
        <v>11</v>
      </c>
      <c r="BH191" s="100">
        <v>12</v>
      </c>
      <c r="BI191" s="100">
        <v>21</v>
      </c>
      <c r="BJ191" s="100">
        <v>23</v>
      </c>
      <c r="BK191" s="100">
        <v>17</v>
      </c>
      <c r="BL191" s="100">
        <v>10</v>
      </c>
      <c r="BM191" s="100">
        <v>12</v>
      </c>
      <c r="BN191" s="100">
        <v>12</v>
      </c>
      <c r="BO191" s="100">
        <v>14</v>
      </c>
      <c r="BP191" s="100">
        <v>8</v>
      </c>
      <c r="BQ191" s="68">
        <v>12</v>
      </c>
      <c r="BR191" s="100">
        <v>23</v>
      </c>
      <c r="BS191" s="100">
        <v>21</v>
      </c>
      <c r="BT191" s="100">
        <v>13</v>
      </c>
      <c r="BU191" s="100">
        <v>12</v>
      </c>
      <c r="BV191" s="100">
        <v>11</v>
      </c>
      <c r="BW191" s="100">
        <v>13</v>
      </c>
      <c r="BX191" s="100">
        <v>10</v>
      </c>
      <c r="BY191" s="100">
        <v>11</v>
      </c>
      <c r="BZ191" s="100">
        <v>12</v>
      </c>
      <c r="CA191" s="100">
        <v>12</v>
      </c>
      <c r="CB191" s="149">
        <f>(2.71828^(-8.3291+4.4859*K191-2.1583*L191))/(1+(2.71828^(-8.3291+4.4859*K191-2.1583*L191)))</f>
        <v>7.700265666799352E-5</v>
      </c>
      <c r="CC191" s="107" t="s">
        <v>781</v>
      </c>
      <c r="CD191" s="86" t="s">
        <v>53</v>
      </c>
      <c r="CE191" s="3" t="s">
        <v>2</v>
      </c>
      <c r="CF191" s="86" t="s">
        <v>50</v>
      </c>
      <c r="CG191" s="86"/>
      <c r="CH191" s="59">
        <f>COUNTIF($M191,"=13")+COUNTIF($N191,"=24")+COUNTIF($O191,"=14")+COUNTIF($P191,"=11")+COUNTIF($Q191,"=11")+COUNTIF($R191,"=14")+COUNTIF($S191,"=12")+COUNTIF($T191,"=12")+COUNTIF($U191,"=12")+COUNTIF($V191,"=13")+COUNTIF($W191,"=13")+COUNTIF($X191,"=16")</f>
        <v>12</v>
      </c>
      <c r="CI191" s="59">
        <f>COUNTIF($Y191,"=18")+COUNTIF($Z191,"=9")+COUNTIF($AA191,"=10")+COUNTIF($AB191,"=11")+COUNTIF($AC191,"=11")+COUNTIF($AD191,"=25")+COUNTIF($AE191,"=15")+COUNTIF($AF191,"=19")+COUNTIF($AG191,"=31")+COUNTIF($AH191,"=15")+COUNTIF($AI191,"=15")+COUNTIF($AJ191,"=17")+COUNTIF($AK191,"=17")</f>
        <v>10</v>
      </c>
      <c r="CJ191" s="59">
        <f>COUNTIF($AL191,"=11")+COUNTIF($AM191,"=11")+COUNTIF($AN191,"=19")+COUNTIF($AO191,"=23")+COUNTIF($AP191,"=15")+COUNTIF($AQ191,"=15")+COUNTIF($AR191,"=19")+COUNTIF($AS191,"=17")+COUNTIF($AV191,"=12")+COUNTIF($AW191,"=12")</f>
        <v>7</v>
      </c>
      <c r="CK191" s="59">
        <f>COUNTIF($AX191,"=11")+COUNTIF($AY191,"=9")+COUNTIF($AZ191,"=15")+COUNTIF($BA191,"=16")+COUNTIF($BB191,"=8")+COUNTIF($BC191,"=10")+COUNTIF($BD191,"=10")+COUNTIF($BE191,"=8")+COUNTIF($BF191,"=10")+COUNTIF($BG191,"=11")</f>
        <v>9</v>
      </c>
      <c r="CL191" s="59">
        <f>COUNTIF($BH191,"=12")+COUNTIF($BI191,"=21")+COUNTIF($BJ191,"=23")+COUNTIF($BK191,"=16")+COUNTIF($BL191,"=10")+COUNTIF($BM191,"=12")+COUNTIF($BN191,"=12")+COUNTIF($BO191,"=15")+COUNTIF($BP191,"=8")+COUNTIF($BQ191,"=12")+COUNTIF($BR191,"=24")+COUNTIF($BS191,"=20")+COUNTIF($BT191,"=13")</f>
        <v>9</v>
      </c>
      <c r="CM191" s="59">
        <f>COUNTIF($BU191,"=12")+COUNTIF($BV191,"=11")+COUNTIF($BW191,"=13")+COUNTIF($BX191,"=11")+COUNTIF($BY191,"=11")+COUNTIF($BZ191,"=12")+COUNTIF($CA191,"=11")</f>
        <v>5</v>
      </c>
      <c r="CN191" s="86"/>
      <c r="CO191" s="86"/>
      <c r="CP191" s="86"/>
      <c r="CQ191" s="86"/>
      <c r="CR191" s="86"/>
      <c r="CS191" s="86"/>
      <c r="CT191" s="86"/>
      <c r="CU191" s="86"/>
      <c r="CV191" s="86"/>
      <c r="CW191" s="86"/>
      <c r="CX191" s="86"/>
      <c r="CY191" s="86"/>
      <c r="CZ191" s="86"/>
      <c r="DA191" s="86"/>
      <c r="DB191" s="86"/>
      <c r="DC191" s="86"/>
      <c r="DD191" s="86"/>
      <c r="DE191" s="86"/>
      <c r="DF191" s="86"/>
      <c r="DG191" s="86"/>
      <c r="DH191" s="86"/>
      <c r="DI191" s="86"/>
      <c r="DJ191" s="86"/>
      <c r="DK191" s="86"/>
      <c r="DL191" s="86"/>
      <c r="DM191" s="86"/>
      <c r="DN191" s="86"/>
      <c r="DO191" s="86"/>
      <c r="DP191" s="86"/>
      <c r="DQ191" s="86"/>
      <c r="DR191" s="86"/>
      <c r="DS191" s="86"/>
      <c r="DT191" s="86"/>
      <c r="DU191" s="86"/>
      <c r="DV191" s="86"/>
      <c r="DW191" s="86"/>
      <c r="DX191" s="86"/>
      <c r="DY191" s="86"/>
      <c r="DZ191" s="86"/>
      <c r="EA191" s="85"/>
      <c r="EB191" s="85"/>
      <c r="EC191" s="85"/>
      <c r="ED191" s="85"/>
      <c r="EE191" s="85"/>
    </row>
    <row r="192" spans="1:135" ht="15" customHeight="1" x14ac:dyDescent="0.25">
      <c r="A192" s="168">
        <v>81940</v>
      </c>
      <c r="B192" s="45" t="s">
        <v>50</v>
      </c>
      <c r="C192" s="86" t="s">
        <v>2</v>
      </c>
      <c r="D192" s="138" t="s">
        <v>78</v>
      </c>
      <c r="E192" s="10" t="s">
        <v>314</v>
      </c>
      <c r="F192" s="10" t="s">
        <v>207</v>
      </c>
      <c r="G192" s="74">
        <v>41504.945138888892</v>
      </c>
      <c r="H192" s="88" t="s">
        <v>2</v>
      </c>
      <c r="I192" s="88" t="s">
        <v>779</v>
      </c>
      <c r="J192" s="87">
        <v>41277.888888888891</v>
      </c>
      <c r="K192" s="143">
        <f>+COUNTIF($Y192,"&gt;=18")+COUNTIF($AG192,"&gt;=31")+COUNTIF($AP192,"&lt;=15")+COUNTIF($AR192,"&gt;=19")+COUNTIF($BG192,"&gt;=11")+COUNTIF($BI192,"&lt;=21")+COUNTIF($BK192,"&gt;=17")+COUNTIF($BR192,"&gt;=24")+COUNTIF($CA192,"&lt;=11")</f>
        <v>6</v>
      </c>
      <c r="L192" s="140">
        <f>65-(+CH192+CI192+CJ192+CK192+CL192+CM192)</f>
        <v>13</v>
      </c>
      <c r="M192" s="43">
        <v>13</v>
      </c>
      <c r="N192" s="43">
        <v>24</v>
      </c>
      <c r="O192" s="43">
        <v>15</v>
      </c>
      <c r="P192" s="43">
        <v>11</v>
      </c>
      <c r="Q192" s="43">
        <v>11</v>
      </c>
      <c r="R192" s="43">
        <v>14</v>
      </c>
      <c r="S192" s="43">
        <v>12</v>
      </c>
      <c r="T192" s="43">
        <v>12</v>
      </c>
      <c r="U192" s="43">
        <v>12</v>
      </c>
      <c r="V192" s="43">
        <v>13</v>
      </c>
      <c r="W192" s="43">
        <v>13</v>
      </c>
      <c r="X192" s="43">
        <v>16</v>
      </c>
      <c r="Y192" s="43">
        <v>19</v>
      </c>
      <c r="Z192" s="34">
        <v>10</v>
      </c>
      <c r="AA192" s="34">
        <v>10</v>
      </c>
      <c r="AB192" s="43">
        <v>11</v>
      </c>
      <c r="AC192" s="43">
        <v>11</v>
      </c>
      <c r="AD192" s="43">
        <v>23</v>
      </c>
      <c r="AE192" s="43">
        <v>15</v>
      </c>
      <c r="AF192" s="43">
        <v>19</v>
      </c>
      <c r="AG192" s="43">
        <v>32</v>
      </c>
      <c r="AH192" s="43">
        <v>15</v>
      </c>
      <c r="AI192" s="43">
        <v>15</v>
      </c>
      <c r="AJ192" s="34">
        <v>17</v>
      </c>
      <c r="AK192" s="34">
        <v>17</v>
      </c>
      <c r="AL192" s="43">
        <v>11</v>
      </c>
      <c r="AM192" s="34">
        <v>11</v>
      </c>
      <c r="AN192" s="43">
        <v>19</v>
      </c>
      <c r="AO192" s="43">
        <v>23</v>
      </c>
      <c r="AP192" s="43">
        <v>17</v>
      </c>
      <c r="AQ192" s="43">
        <v>15</v>
      </c>
      <c r="AR192" s="43">
        <v>19</v>
      </c>
      <c r="AS192" s="43">
        <v>17</v>
      </c>
      <c r="AT192" s="34">
        <v>34</v>
      </c>
      <c r="AU192" s="34">
        <v>38</v>
      </c>
      <c r="AV192" s="34">
        <v>12</v>
      </c>
      <c r="AW192" s="43">
        <v>12</v>
      </c>
      <c r="AX192" s="43">
        <v>11</v>
      </c>
      <c r="AY192" s="43">
        <v>9</v>
      </c>
      <c r="AZ192" s="43">
        <v>15</v>
      </c>
      <c r="BA192" s="43">
        <v>16</v>
      </c>
      <c r="BB192" s="43">
        <v>8</v>
      </c>
      <c r="BC192" s="43">
        <v>11</v>
      </c>
      <c r="BD192" s="43">
        <v>10</v>
      </c>
      <c r="BE192" s="43">
        <v>8</v>
      </c>
      <c r="BF192" s="43">
        <v>10</v>
      </c>
      <c r="BG192" s="43">
        <v>11</v>
      </c>
      <c r="BH192" s="43">
        <v>12</v>
      </c>
      <c r="BI192" s="43">
        <v>20</v>
      </c>
      <c r="BJ192" s="43">
        <v>23</v>
      </c>
      <c r="BK192" s="43">
        <v>17</v>
      </c>
      <c r="BL192" s="43">
        <v>10</v>
      </c>
      <c r="BM192" s="43">
        <v>12</v>
      </c>
      <c r="BN192" s="43">
        <v>12</v>
      </c>
      <c r="BO192" s="43">
        <v>16</v>
      </c>
      <c r="BP192" s="43">
        <v>8</v>
      </c>
      <c r="BQ192" s="43">
        <v>12</v>
      </c>
      <c r="BR192" s="43">
        <v>22</v>
      </c>
      <c r="BS192" s="43">
        <v>21</v>
      </c>
      <c r="BT192" s="43">
        <v>13</v>
      </c>
      <c r="BU192" s="43">
        <v>12</v>
      </c>
      <c r="BV192" s="43">
        <v>11</v>
      </c>
      <c r="BW192" s="43">
        <v>13</v>
      </c>
      <c r="BX192" s="43">
        <v>11</v>
      </c>
      <c r="BY192" s="43">
        <v>11</v>
      </c>
      <c r="BZ192" s="43">
        <v>12</v>
      </c>
      <c r="CA192" s="43">
        <v>12</v>
      </c>
      <c r="CB192" s="149">
        <f>(2.71828^(-8.3291+4.4859*K192-2.1583*L192))/(1+(2.71828^(-8.3291+4.4859*K192-2.1583*L192)))</f>
        <v>7.700265666799352E-5</v>
      </c>
      <c r="CC192" s="107" t="s">
        <v>781</v>
      </c>
      <c r="CD192" s="86" t="s">
        <v>53</v>
      </c>
      <c r="CE192" s="10" t="s">
        <v>2</v>
      </c>
      <c r="CF192" s="86" t="s">
        <v>50</v>
      </c>
      <c r="CG192" s="11"/>
      <c r="CH192" s="59">
        <f>COUNTIF($M192,"=13")+COUNTIF($N192,"=24")+COUNTIF($O192,"=14")+COUNTIF($P192,"=11")+COUNTIF($Q192,"=11")+COUNTIF($R192,"=14")+COUNTIF($S192,"=12")+COUNTIF($T192,"=12")+COUNTIF($U192,"=12")+COUNTIF($V192,"=13")+COUNTIF($W192,"=13")+COUNTIF($X192,"=16")</f>
        <v>11</v>
      </c>
      <c r="CI192" s="59">
        <f>COUNTIF($Y192,"=18")+COUNTIF($Z192,"=9")+COUNTIF($AA192,"=10")+COUNTIF($AB192,"=11")+COUNTIF($AC192,"=11")+COUNTIF($AD192,"=25")+COUNTIF($AE192,"=15")+COUNTIF($AF192,"=19")+COUNTIF($AG192,"=31")+COUNTIF($AH192,"=15")+COUNTIF($AI192,"=15")+COUNTIF($AJ192,"=17")+COUNTIF($AK192,"=17")</f>
        <v>9</v>
      </c>
      <c r="CJ192" s="59">
        <f>COUNTIF($AL192,"=11")+COUNTIF($AM192,"=11")+COUNTIF($AN192,"=19")+COUNTIF($AO192,"=23")+COUNTIF($AP192,"=15")+COUNTIF($AQ192,"=15")+COUNTIF($AR192,"=19")+COUNTIF($AS192,"=17")+COUNTIF($AV192,"=12")+COUNTIF($AW192,"=12")</f>
        <v>9</v>
      </c>
      <c r="CK192" s="59">
        <f>COUNTIF($AX192,"=11")+COUNTIF($AY192,"=9")+COUNTIF($AZ192,"=15")+COUNTIF($BA192,"=16")+COUNTIF($BB192,"=8")+COUNTIF($BC192,"=10")+COUNTIF($BD192,"=10")+COUNTIF($BE192,"=8")+COUNTIF($BF192,"=10")+COUNTIF($BG192,"=11")</f>
        <v>9</v>
      </c>
      <c r="CL192" s="59">
        <f>COUNTIF($BH192,"=12")+COUNTIF($BI192,"=21")+COUNTIF($BJ192,"=23")+COUNTIF($BK192,"=16")+COUNTIF($BL192,"=10")+COUNTIF($BM192,"=12")+COUNTIF($BN192,"=12")+COUNTIF($BO192,"=15")+COUNTIF($BP192,"=8")+COUNTIF($BQ192,"=12")+COUNTIF($BR192,"=24")+COUNTIF($BS192,"=20")+COUNTIF($BT192,"=13")</f>
        <v>8</v>
      </c>
      <c r="CM192" s="59">
        <f>COUNTIF($BU192,"=12")+COUNTIF($BV192,"=11")+COUNTIF($BW192,"=13")+COUNTIF($BX192,"=11")+COUNTIF($BY192,"=11")+COUNTIF($BZ192,"=12")+COUNTIF($CA192,"=11")</f>
        <v>6</v>
      </c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85"/>
      <c r="EB192" s="85"/>
      <c r="EC192" s="85"/>
      <c r="ED192" s="85"/>
      <c r="EE192" s="85"/>
    </row>
    <row r="193" spans="1:135" ht="15" customHeight="1" x14ac:dyDescent="0.25">
      <c r="A193" s="164">
        <v>143729</v>
      </c>
      <c r="B193" s="3" t="s">
        <v>403</v>
      </c>
      <c r="C193" s="86" t="s">
        <v>2</v>
      </c>
      <c r="D193" s="138" t="s">
        <v>78</v>
      </c>
      <c r="E193" s="3" t="s">
        <v>23</v>
      </c>
      <c r="F193" s="3" t="s">
        <v>403</v>
      </c>
      <c r="G193" s="87">
        <v>41516.194444444445</v>
      </c>
      <c r="H193" s="88" t="s">
        <v>2</v>
      </c>
      <c r="I193" s="88" t="s">
        <v>779</v>
      </c>
      <c r="J193" s="87">
        <v>41277.888888888891</v>
      </c>
      <c r="K193" s="143">
        <f>+COUNTIF($Y193,"&gt;=18")+COUNTIF($AG193,"&gt;=31")+COUNTIF($AP193,"&lt;=15")+COUNTIF($AR193,"&gt;=19")+COUNTIF($BG193,"&gt;=11")+COUNTIF($BI193,"&lt;=21")+COUNTIF($BK193,"&gt;=17")+COUNTIF($BR193,"&gt;=24")+COUNTIF($CA193,"&lt;=11")</f>
        <v>6</v>
      </c>
      <c r="L193" s="140">
        <f>65-(+CH193+CI193+CJ193+CK193+CL193+CM193)</f>
        <v>13</v>
      </c>
      <c r="M193" s="68">
        <v>13</v>
      </c>
      <c r="N193" s="100">
        <v>24</v>
      </c>
      <c r="O193" s="68">
        <v>14</v>
      </c>
      <c r="P193" s="100">
        <v>10</v>
      </c>
      <c r="Q193" s="68">
        <v>11</v>
      </c>
      <c r="R193" s="68">
        <v>14</v>
      </c>
      <c r="S193" s="68">
        <v>12</v>
      </c>
      <c r="T193" s="68">
        <v>12</v>
      </c>
      <c r="U193" s="68">
        <v>13</v>
      </c>
      <c r="V193" s="68">
        <v>13</v>
      </c>
      <c r="W193" s="68">
        <v>13</v>
      </c>
      <c r="X193" s="68">
        <v>16</v>
      </c>
      <c r="Y193" s="68">
        <v>19</v>
      </c>
      <c r="Z193" s="100">
        <v>9</v>
      </c>
      <c r="AA193" s="100">
        <v>10</v>
      </c>
      <c r="AB193" s="68">
        <v>11</v>
      </c>
      <c r="AC193" s="68">
        <v>11</v>
      </c>
      <c r="AD193" s="68">
        <v>25</v>
      </c>
      <c r="AE193" s="68">
        <v>15</v>
      </c>
      <c r="AF193" s="68">
        <v>19</v>
      </c>
      <c r="AG193" s="68">
        <v>30</v>
      </c>
      <c r="AH193" s="100">
        <v>14</v>
      </c>
      <c r="AI193" s="100">
        <v>15</v>
      </c>
      <c r="AJ193" s="100">
        <v>16</v>
      </c>
      <c r="AK193" s="100">
        <v>16</v>
      </c>
      <c r="AL193" s="68">
        <v>11</v>
      </c>
      <c r="AM193" s="68">
        <v>11</v>
      </c>
      <c r="AN193" s="100">
        <v>19</v>
      </c>
      <c r="AO193" s="100">
        <v>23</v>
      </c>
      <c r="AP193" s="100">
        <v>16</v>
      </c>
      <c r="AQ193" s="100">
        <v>15</v>
      </c>
      <c r="AR193" s="100">
        <v>20</v>
      </c>
      <c r="AS193" s="100">
        <v>17</v>
      </c>
      <c r="AT193" s="68">
        <v>38</v>
      </c>
      <c r="AU193" s="68">
        <v>38</v>
      </c>
      <c r="AV193" s="68">
        <v>13</v>
      </c>
      <c r="AW193" s="100">
        <v>12</v>
      </c>
      <c r="AX193" s="100">
        <v>11</v>
      </c>
      <c r="AY193" s="100">
        <v>9</v>
      </c>
      <c r="AZ193" s="100">
        <v>15</v>
      </c>
      <c r="BA193" s="100">
        <v>16</v>
      </c>
      <c r="BB193" s="68">
        <v>8</v>
      </c>
      <c r="BC193" s="68">
        <v>10</v>
      </c>
      <c r="BD193" s="68">
        <v>10</v>
      </c>
      <c r="BE193" s="68">
        <v>8</v>
      </c>
      <c r="BF193" s="68">
        <v>10</v>
      </c>
      <c r="BG193" s="68">
        <v>11</v>
      </c>
      <c r="BH193" s="68">
        <v>12</v>
      </c>
      <c r="BI193" s="68">
        <v>21</v>
      </c>
      <c r="BJ193" s="68">
        <v>23</v>
      </c>
      <c r="BK193" s="68">
        <v>17</v>
      </c>
      <c r="BL193" s="68">
        <v>10</v>
      </c>
      <c r="BM193" s="68">
        <v>12</v>
      </c>
      <c r="BN193" s="68">
        <v>12</v>
      </c>
      <c r="BO193" s="68">
        <v>15</v>
      </c>
      <c r="BP193" s="68">
        <v>8</v>
      </c>
      <c r="BQ193" s="68">
        <v>12</v>
      </c>
      <c r="BR193" s="68">
        <v>22</v>
      </c>
      <c r="BS193" s="68">
        <v>20</v>
      </c>
      <c r="BT193" s="68">
        <v>14</v>
      </c>
      <c r="BU193" s="68">
        <v>12</v>
      </c>
      <c r="BV193" s="68">
        <v>11</v>
      </c>
      <c r="BW193" s="68">
        <v>13</v>
      </c>
      <c r="BX193" s="68">
        <v>11</v>
      </c>
      <c r="BY193" s="68">
        <v>11</v>
      </c>
      <c r="BZ193" s="68">
        <v>12</v>
      </c>
      <c r="CA193" s="68">
        <v>11</v>
      </c>
      <c r="CB193" s="149">
        <f>(2.71828^(-8.3291+4.4859*K193-2.1583*L193))/(1+(2.71828^(-8.3291+4.4859*K193-2.1583*L193)))</f>
        <v>7.700265666799352E-5</v>
      </c>
      <c r="CC193" s="107" t="s">
        <v>781</v>
      </c>
      <c r="CD193" s="86" t="s">
        <v>53</v>
      </c>
      <c r="CE193" s="3" t="s">
        <v>2</v>
      </c>
      <c r="CF193" s="86" t="s">
        <v>50</v>
      </c>
      <c r="CG193" s="86"/>
      <c r="CH193" s="59">
        <f>COUNTIF($M193,"=13")+COUNTIF($N193,"=24")+COUNTIF($O193,"=14")+COUNTIF($P193,"=11")+COUNTIF($Q193,"=11")+COUNTIF($R193,"=14")+COUNTIF($S193,"=12")+COUNTIF($T193,"=12")+COUNTIF($U193,"=12")+COUNTIF($V193,"=13")+COUNTIF($W193,"=13")+COUNTIF($X193,"=16")</f>
        <v>10</v>
      </c>
      <c r="CI193" s="59">
        <f>COUNTIF($Y193,"=18")+COUNTIF($Z193,"=9")+COUNTIF($AA193,"=10")+COUNTIF($AB193,"=11")+COUNTIF($AC193,"=11")+COUNTIF($AD193,"=25")+COUNTIF($AE193,"=15")+COUNTIF($AF193,"=19")+COUNTIF($AG193,"=31")+COUNTIF($AH193,"=15")+COUNTIF($AI193,"=15")+COUNTIF($AJ193,"=17")+COUNTIF($AK193,"=17")</f>
        <v>8</v>
      </c>
      <c r="CJ193" s="59">
        <f>COUNTIF($AL193,"=11")+COUNTIF($AM193,"=11")+COUNTIF($AN193,"=19")+COUNTIF($AO193,"=23")+COUNTIF($AP193,"=15")+COUNTIF($AQ193,"=15")+COUNTIF($AR193,"=19")+COUNTIF($AS193,"=17")+COUNTIF($AV193,"=12")+COUNTIF($AW193,"=12")</f>
        <v>7</v>
      </c>
      <c r="CK193" s="59">
        <f>COUNTIF($AX193,"=11")+COUNTIF($AY193,"=9")+COUNTIF($AZ193,"=15")+COUNTIF($BA193,"=16")+COUNTIF($BB193,"=8")+COUNTIF($BC193,"=10")+COUNTIF($BD193,"=10")+COUNTIF($BE193,"=8")+COUNTIF($BF193,"=10")+COUNTIF($BG193,"=11")</f>
        <v>10</v>
      </c>
      <c r="CL193" s="59">
        <f>COUNTIF($BH193,"=12")+COUNTIF($BI193,"=21")+COUNTIF($BJ193,"=23")+COUNTIF($BK193,"=16")+COUNTIF($BL193,"=10")+COUNTIF($BM193,"=12")+COUNTIF($BN193,"=12")+COUNTIF($BO193,"=15")+COUNTIF($BP193,"=8")+COUNTIF($BQ193,"=12")+COUNTIF($BR193,"=24")+COUNTIF($BS193,"=20")+COUNTIF($BT193,"=13")</f>
        <v>10</v>
      </c>
      <c r="CM193" s="59">
        <f>COUNTIF($BU193,"=12")+COUNTIF($BV193,"=11")+COUNTIF($BW193,"=13")+COUNTIF($BX193,"=11")+COUNTIF($BY193,"=11")+COUNTIF($BZ193,"=12")+COUNTIF($CA193,"=11")</f>
        <v>7</v>
      </c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  <c r="DK193" s="85"/>
      <c r="DL193" s="85"/>
      <c r="DM193" s="85"/>
      <c r="DN193" s="85"/>
      <c r="DO193" s="85"/>
      <c r="DP193" s="85"/>
      <c r="DQ193" s="85"/>
      <c r="DR193" s="85"/>
      <c r="DS193" s="85"/>
      <c r="DT193" s="85"/>
      <c r="DU193" s="85"/>
      <c r="DV193" s="85"/>
      <c r="DW193" s="85"/>
      <c r="DX193" s="85"/>
      <c r="DY193" s="85"/>
      <c r="DZ193" s="85"/>
      <c r="EA193" s="85"/>
      <c r="EB193" s="85"/>
      <c r="EC193" s="85"/>
      <c r="ED193" s="85"/>
      <c r="EE193" s="85"/>
    </row>
    <row r="194" spans="1:135" ht="15" customHeight="1" x14ac:dyDescent="0.25">
      <c r="A194" s="164">
        <v>253477</v>
      </c>
      <c r="B194" s="86" t="s">
        <v>50</v>
      </c>
      <c r="C194" s="86" t="s">
        <v>2</v>
      </c>
      <c r="D194" s="138" t="s">
        <v>78</v>
      </c>
      <c r="E194" s="86" t="s">
        <v>314</v>
      </c>
      <c r="F194" s="86" t="s">
        <v>407</v>
      </c>
      <c r="G194" s="87">
        <v>42409.963194444441</v>
      </c>
      <c r="H194" s="88" t="s">
        <v>2</v>
      </c>
      <c r="I194" s="88" t="s">
        <v>779</v>
      </c>
      <c r="J194" s="87">
        <v>41277.888888888891</v>
      </c>
      <c r="K194" s="143">
        <f>+COUNTIF($Y194,"&gt;=18")+COUNTIF($AG194,"&gt;=31")+COUNTIF($AP194,"&lt;=15")+COUNTIF($AR194,"&gt;=19")+COUNTIF($BG194,"&gt;=11")+COUNTIF($BI194,"&lt;=21")+COUNTIF($BK194,"&gt;=17")+COUNTIF($BR194,"&gt;=24")+COUNTIF($CA194,"&lt;=11")</f>
        <v>6</v>
      </c>
      <c r="L194" s="140">
        <f>65-(+CH194+CI194+CJ194+CK194+CL194+CM194)</f>
        <v>13</v>
      </c>
      <c r="M194" s="100">
        <v>13</v>
      </c>
      <c r="N194" s="100">
        <v>24</v>
      </c>
      <c r="O194" s="100">
        <v>14</v>
      </c>
      <c r="P194" s="68">
        <v>11</v>
      </c>
      <c r="Q194" s="100">
        <v>11</v>
      </c>
      <c r="R194" s="100">
        <v>15</v>
      </c>
      <c r="S194" s="100">
        <v>12</v>
      </c>
      <c r="T194" s="100">
        <v>12</v>
      </c>
      <c r="U194" s="100">
        <v>12</v>
      </c>
      <c r="V194" s="100">
        <v>14</v>
      </c>
      <c r="W194" s="100">
        <v>13</v>
      </c>
      <c r="X194" s="100">
        <v>16</v>
      </c>
      <c r="Y194" s="100">
        <v>18</v>
      </c>
      <c r="Z194" s="100">
        <v>9</v>
      </c>
      <c r="AA194" s="100">
        <v>10</v>
      </c>
      <c r="AB194" s="100">
        <v>11</v>
      </c>
      <c r="AC194" s="100">
        <v>11</v>
      </c>
      <c r="AD194" s="100">
        <v>24</v>
      </c>
      <c r="AE194" s="100">
        <v>15</v>
      </c>
      <c r="AF194" s="100">
        <v>18</v>
      </c>
      <c r="AG194" s="100">
        <v>32</v>
      </c>
      <c r="AH194" s="68">
        <v>15</v>
      </c>
      <c r="AI194" s="68">
        <v>15</v>
      </c>
      <c r="AJ194" s="100">
        <v>17</v>
      </c>
      <c r="AK194" s="100">
        <v>17</v>
      </c>
      <c r="AL194" s="100">
        <v>11</v>
      </c>
      <c r="AM194" s="68">
        <v>11</v>
      </c>
      <c r="AN194" s="100">
        <v>19</v>
      </c>
      <c r="AO194" s="100">
        <v>23</v>
      </c>
      <c r="AP194" s="100">
        <v>15</v>
      </c>
      <c r="AQ194" s="100">
        <v>15</v>
      </c>
      <c r="AR194" s="100">
        <v>19</v>
      </c>
      <c r="AS194" s="100">
        <v>19</v>
      </c>
      <c r="AT194" s="68">
        <v>34</v>
      </c>
      <c r="AU194" s="100">
        <v>40</v>
      </c>
      <c r="AV194" s="68">
        <v>12</v>
      </c>
      <c r="AW194" s="100">
        <v>12</v>
      </c>
      <c r="AX194" s="100">
        <v>11</v>
      </c>
      <c r="AY194" s="100">
        <v>9</v>
      </c>
      <c r="AZ194" s="100">
        <v>15</v>
      </c>
      <c r="BA194" s="100">
        <v>16</v>
      </c>
      <c r="BB194" s="100">
        <v>8</v>
      </c>
      <c r="BC194" s="100">
        <v>10</v>
      </c>
      <c r="BD194" s="100">
        <v>10</v>
      </c>
      <c r="BE194" s="100">
        <v>8</v>
      </c>
      <c r="BF194" s="100">
        <v>10</v>
      </c>
      <c r="BG194" s="100">
        <v>10</v>
      </c>
      <c r="BH194" s="100">
        <v>14</v>
      </c>
      <c r="BI194" s="100">
        <v>23</v>
      </c>
      <c r="BJ194" s="100">
        <v>23</v>
      </c>
      <c r="BK194" s="100">
        <v>17</v>
      </c>
      <c r="BL194" s="100">
        <v>10</v>
      </c>
      <c r="BM194" s="100">
        <v>12</v>
      </c>
      <c r="BN194" s="100">
        <v>12</v>
      </c>
      <c r="BO194" s="100">
        <v>15</v>
      </c>
      <c r="BP194" s="100">
        <v>8</v>
      </c>
      <c r="BQ194" s="100">
        <v>13</v>
      </c>
      <c r="BR194" s="100">
        <v>25</v>
      </c>
      <c r="BS194" s="100">
        <v>20</v>
      </c>
      <c r="BT194" s="100">
        <v>13</v>
      </c>
      <c r="BU194" s="100">
        <v>12</v>
      </c>
      <c r="BV194" s="100">
        <v>11</v>
      </c>
      <c r="BW194" s="100">
        <v>13</v>
      </c>
      <c r="BX194" s="100">
        <v>11</v>
      </c>
      <c r="BY194" s="100">
        <v>11</v>
      </c>
      <c r="BZ194" s="100">
        <v>12</v>
      </c>
      <c r="CA194" s="100">
        <v>12</v>
      </c>
      <c r="CB194" s="149">
        <f>(2.71828^(-8.3291+4.4859*K194-2.1583*L194))/(1+(2.71828^(-8.3291+4.4859*K194-2.1583*L194)))</f>
        <v>7.700265666799352E-5</v>
      </c>
      <c r="CC194" s="107" t="s">
        <v>781</v>
      </c>
      <c r="CD194" s="86" t="s">
        <v>53</v>
      </c>
      <c r="CE194" s="86" t="s">
        <v>2</v>
      </c>
      <c r="CF194" s="86" t="s">
        <v>50</v>
      </c>
      <c r="CG194" s="86"/>
      <c r="CH194" s="59">
        <f>COUNTIF($M194,"=13")+COUNTIF($N194,"=24")+COUNTIF($O194,"=14")+COUNTIF($P194,"=11")+COUNTIF($Q194,"=11")+COUNTIF($R194,"=14")+COUNTIF($S194,"=12")+COUNTIF($T194,"=12")+COUNTIF($U194,"=12")+COUNTIF($V194,"=13")+COUNTIF($W194,"=13")+COUNTIF($X194,"=16")</f>
        <v>10</v>
      </c>
      <c r="CI194" s="59">
        <f>COUNTIF($Y194,"=18")+COUNTIF($Z194,"=9")+COUNTIF($AA194,"=10")+COUNTIF($AB194,"=11")+COUNTIF($AC194,"=11")+COUNTIF($AD194,"=25")+COUNTIF($AE194,"=15")+COUNTIF($AF194,"=19")+COUNTIF($AG194,"=31")+COUNTIF($AH194,"=15")+COUNTIF($AI194,"=15")+COUNTIF($AJ194,"=17")+COUNTIF($AK194,"=17")</f>
        <v>10</v>
      </c>
      <c r="CJ194" s="59">
        <f>COUNTIF($AL194,"=11")+COUNTIF($AM194,"=11")+COUNTIF($AN194,"=19")+COUNTIF($AO194,"=23")+COUNTIF($AP194,"=15")+COUNTIF($AQ194,"=15")+COUNTIF($AR194,"=19")+COUNTIF($AS194,"=17")+COUNTIF($AV194,"=12")+COUNTIF($AW194,"=12")</f>
        <v>9</v>
      </c>
      <c r="CK194" s="59">
        <f>COUNTIF($AX194,"=11")+COUNTIF($AY194,"=9")+COUNTIF($AZ194,"=15")+COUNTIF($BA194,"=16")+COUNTIF($BB194,"=8")+COUNTIF($BC194,"=10")+COUNTIF($BD194,"=10")+COUNTIF($BE194,"=8")+COUNTIF($BF194,"=10")+COUNTIF($BG194,"=11")</f>
        <v>9</v>
      </c>
      <c r="CL194" s="59">
        <f>COUNTIF($BH194,"=12")+COUNTIF($BI194,"=21")+COUNTIF($BJ194,"=23")+COUNTIF($BK194,"=16")+COUNTIF($BL194,"=10")+COUNTIF($BM194,"=12")+COUNTIF($BN194,"=12")+COUNTIF($BO194,"=15")+COUNTIF($BP194,"=8")+COUNTIF($BQ194,"=12")+COUNTIF($BR194,"=24")+COUNTIF($BS194,"=20")+COUNTIF($BT194,"=13")</f>
        <v>8</v>
      </c>
      <c r="CM194" s="59">
        <f>COUNTIF($BU194,"=12")+COUNTIF($BV194,"=11")+COUNTIF($BW194,"=13")+COUNTIF($BX194,"=11")+COUNTIF($BY194,"=11")+COUNTIF($BZ194,"=12")+COUNTIF($CA194,"=11")</f>
        <v>6</v>
      </c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  <c r="DK194" s="85"/>
      <c r="DL194" s="85"/>
      <c r="DM194" s="85"/>
      <c r="DN194" s="85"/>
      <c r="DO194" s="85"/>
      <c r="DP194" s="85"/>
      <c r="DQ194" s="85"/>
      <c r="DR194" s="85"/>
      <c r="DS194" s="85"/>
      <c r="DT194" s="85"/>
      <c r="DU194" s="85"/>
      <c r="DV194" s="85"/>
      <c r="DW194" s="85"/>
      <c r="DX194" s="85"/>
      <c r="DY194" s="85"/>
      <c r="DZ194" s="85"/>
      <c r="EA194" s="86"/>
      <c r="EB194" s="86"/>
      <c r="EC194" s="86"/>
      <c r="ED194" s="86"/>
      <c r="EE194" s="86"/>
    </row>
    <row r="195" spans="1:135" ht="15" customHeight="1" x14ac:dyDescent="0.25">
      <c r="A195" s="164">
        <v>299562</v>
      </c>
      <c r="B195" s="86" t="s">
        <v>50</v>
      </c>
      <c r="C195" s="86" t="s">
        <v>2</v>
      </c>
      <c r="D195" s="138" t="s">
        <v>78</v>
      </c>
      <c r="E195" s="49" t="s">
        <v>314</v>
      </c>
      <c r="F195" s="86" t="s">
        <v>38</v>
      </c>
      <c r="G195" s="87">
        <v>42401.270833333336</v>
      </c>
      <c r="H195" s="88" t="s">
        <v>2</v>
      </c>
      <c r="I195" s="88" t="s">
        <v>779</v>
      </c>
      <c r="J195" s="87">
        <v>41277.888888888891</v>
      </c>
      <c r="K195" s="143">
        <f>+COUNTIF($Y195,"&gt;=18")+COUNTIF($AG195,"&gt;=31")+COUNTIF($AP195,"&lt;=15")+COUNTIF($AR195,"&gt;=19")+COUNTIF($BG195,"&gt;=11")+COUNTIF($BI195,"&lt;=21")+COUNTIF($BK195,"&gt;=17")+COUNTIF($BR195,"&gt;=24")+COUNTIF($CA195,"&lt;=11")</f>
        <v>6</v>
      </c>
      <c r="L195" s="140">
        <f>65-(+CH195+CI195+CJ195+CK195+CL195+CM195)</f>
        <v>13</v>
      </c>
      <c r="M195" s="68">
        <v>13</v>
      </c>
      <c r="N195" s="68">
        <v>24</v>
      </c>
      <c r="O195" s="68">
        <v>14</v>
      </c>
      <c r="P195" s="68">
        <v>10</v>
      </c>
      <c r="Q195" s="68">
        <v>11</v>
      </c>
      <c r="R195" s="68">
        <v>14</v>
      </c>
      <c r="S195" s="68">
        <v>12</v>
      </c>
      <c r="T195" s="68">
        <v>12</v>
      </c>
      <c r="U195" s="68">
        <v>12</v>
      </c>
      <c r="V195" s="68">
        <v>13</v>
      </c>
      <c r="W195" s="68">
        <v>13</v>
      </c>
      <c r="X195" s="68">
        <v>17</v>
      </c>
      <c r="Y195" s="68">
        <v>19</v>
      </c>
      <c r="Z195" s="100">
        <v>9</v>
      </c>
      <c r="AA195" s="100">
        <v>10</v>
      </c>
      <c r="AB195" s="68">
        <v>11</v>
      </c>
      <c r="AC195" s="68">
        <v>11</v>
      </c>
      <c r="AD195" s="68">
        <v>25</v>
      </c>
      <c r="AE195" s="68">
        <v>14</v>
      </c>
      <c r="AF195" s="68">
        <v>18</v>
      </c>
      <c r="AG195" s="68">
        <v>31</v>
      </c>
      <c r="AH195" s="100">
        <v>15</v>
      </c>
      <c r="AI195" s="100">
        <v>15</v>
      </c>
      <c r="AJ195" s="100">
        <v>17</v>
      </c>
      <c r="AK195" s="100">
        <v>18</v>
      </c>
      <c r="AL195" s="68">
        <v>10</v>
      </c>
      <c r="AM195" s="68">
        <v>10</v>
      </c>
      <c r="AN195" s="68">
        <v>19</v>
      </c>
      <c r="AO195" s="68">
        <v>23</v>
      </c>
      <c r="AP195" s="68">
        <v>15</v>
      </c>
      <c r="AQ195" s="68">
        <v>15</v>
      </c>
      <c r="AR195" s="68">
        <v>19</v>
      </c>
      <c r="AS195" s="68">
        <v>19</v>
      </c>
      <c r="AT195" s="100">
        <v>36</v>
      </c>
      <c r="AU195" s="100">
        <v>37</v>
      </c>
      <c r="AV195" s="68">
        <v>12</v>
      </c>
      <c r="AW195" s="68">
        <v>12</v>
      </c>
      <c r="AX195" s="68">
        <v>11</v>
      </c>
      <c r="AY195" s="68">
        <v>9</v>
      </c>
      <c r="AZ195" s="68">
        <v>15</v>
      </c>
      <c r="BA195" s="68">
        <v>16</v>
      </c>
      <c r="BB195" s="68">
        <v>8</v>
      </c>
      <c r="BC195" s="68">
        <v>10</v>
      </c>
      <c r="BD195" s="68">
        <v>10</v>
      </c>
      <c r="BE195" s="68">
        <v>8</v>
      </c>
      <c r="BF195" s="68">
        <v>10</v>
      </c>
      <c r="BG195" s="68">
        <v>11</v>
      </c>
      <c r="BH195" s="68">
        <v>12</v>
      </c>
      <c r="BI195" s="68">
        <v>23</v>
      </c>
      <c r="BJ195" s="68">
        <v>23</v>
      </c>
      <c r="BK195" s="68">
        <v>16</v>
      </c>
      <c r="BL195" s="68">
        <v>10</v>
      </c>
      <c r="BM195" s="68">
        <v>12</v>
      </c>
      <c r="BN195" s="68">
        <v>12</v>
      </c>
      <c r="BO195" s="68">
        <v>14</v>
      </c>
      <c r="BP195" s="68">
        <v>8</v>
      </c>
      <c r="BQ195" s="68">
        <v>13</v>
      </c>
      <c r="BR195" s="68">
        <v>22</v>
      </c>
      <c r="BS195" s="68">
        <v>20</v>
      </c>
      <c r="BT195" s="68">
        <v>13</v>
      </c>
      <c r="BU195" s="68">
        <v>12</v>
      </c>
      <c r="BV195" s="68">
        <v>11</v>
      </c>
      <c r="BW195" s="68">
        <v>13</v>
      </c>
      <c r="BX195" s="68">
        <v>11</v>
      </c>
      <c r="BY195" s="68">
        <v>11</v>
      </c>
      <c r="BZ195" s="68">
        <v>12</v>
      </c>
      <c r="CA195" s="68">
        <v>11</v>
      </c>
      <c r="CB195" s="149">
        <f>(2.71828^(-8.3291+4.4859*K195-2.1583*L195))/(1+(2.71828^(-8.3291+4.4859*K195-2.1583*L195)))</f>
        <v>7.700265666799352E-5</v>
      </c>
      <c r="CC195" s="107" t="s">
        <v>781</v>
      </c>
      <c r="CD195" s="86" t="s">
        <v>53</v>
      </c>
      <c r="CE195" s="86" t="s">
        <v>2</v>
      </c>
      <c r="CF195" s="86" t="s">
        <v>50</v>
      </c>
      <c r="CG195" s="86"/>
      <c r="CH195" s="59">
        <f>COUNTIF($M195,"=13")+COUNTIF($N195,"=24")+COUNTIF($O195,"=14")+COUNTIF($P195,"=11")+COUNTIF($Q195,"=11")+COUNTIF($R195,"=14")+COUNTIF($S195,"=12")+COUNTIF($T195,"=12")+COUNTIF($U195,"=12")+COUNTIF($V195,"=13")+COUNTIF($W195,"=13")+COUNTIF($X195,"=16")</f>
        <v>10</v>
      </c>
      <c r="CI195" s="59">
        <f>COUNTIF($Y195,"=18")+COUNTIF($Z195,"=9")+COUNTIF($AA195,"=10")+COUNTIF($AB195,"=11")+COUNTIF($AC195,"=11")+COUNTIF($AD195,"=25")+COUNTIF($AE195,"=15")+COUNTIF($AF195,"=19")+COUNTIF($AG195,"=31")+COUNTIF($AH195,"=15")+COUNTIF($AI195,"=15")+COUNTIF($AJ195,"=17")+COUNTIF($AK195,"=17")</f>
        <v>9</v>
      </c>
      <c r="CJ195" s="59">
        <f>COUNTIF($AL195,"=11")+COUNTIF($AM195,"=11")+COUNTIF($AN195,"=19")+COUNTIF($AO195,"=23")+COUNTIF($AP195,"=15")+COUNTIF($AQ195,"=15")+COUNTIF($AR195,"=19")+COUNTIF($AS195,"=17")+COUNTIF($AV195,"=12")+COUNTIF($AW195,"=12")</f>
        <v>7</v>
      </c>
      <c r="CK195" s="59">
        <f>COUNTIF($AX195,"=11")+COUNTIF($AY195,"=9")+COUNTIF($AZ195,"=15")+COUNTIF($BA195,"=16")+COUNTIF($BB195,"=8")+COUNTIF($BC195,"=10")+COUNTIF($BD195,"=10")+COUNTIF($BE195,"=8")+COUNTIF($BF195,"=10")+COUNTIF($BG195,"=11")</f>
        <v>10</v>
      </c>
      <c r="CL195" s="59">
        <f>COUNTIF($BH195,"=12")+COUNTIF($BI195,"=21")+COUNTIF($BJ195,"=23")+COUNTIF($BK195,"=16")+COUNTIF($BL195,"=10")+COUNTIF($BM195,"=12")+COUNTIF($BN195,"=12")+COUNTIF($BO195,"=15")+COUNTIF($BP195,"=8")+COUNTIF($BQ195,"=12")+COUNTIF($BR195,"=24")+COUNTIF($BS195,"=20")+COUNTIF($BT195,"=13")</f>
        <v>9</v>
      </c>
      <c r="CM195" s="59">
        <f>COUNTIF($BU195,"=12")+COUNTIF($BV195,"=11")+COUNTIF($BW195,"=13")+COUNTIF($BX195,"=11")+COUNTIF($BY195,"=11")+COUNTIF($BZ195,"=12")+COUNTIF($CA195,"=11")</f>
        <v>7</v>
      </c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  <c r="DK195" s="85"/>
      <c r="DL195" s="85"/>
      <c r="DM195" s="85"/>
      <c r="DN195" s="85"/>
      <c r="DO195" s="85"/>
      <c r="DP195" s="85"/>
      <c r="DQ195" s="85"/>
      <c r="DR195" s="85"/>
      <c r="DS195" s="85"/>
      <c r="DT195" s="85"/>
      <c r="DU195" s="85"/>
      <c r="DV195" s="85"/>
      <c r="DW195" s="85"/>
      <c r="DX195" s="85"/>
      <c r="DY195" s="85"/>
      <c r="DZ195" s="85"/>
      <c r="EA195" s="86"/>
      <c r="EB195" s="86"/>
      <c r="EC195" s="86"/>
      <c r="ED195" s="86"/>
      <c r="EE195" s="86"/>
    </row>
    <row r="196" spans="1:135" ht="15" customHeight="1" x14ac:dyDescent="0.25">
      <c r="A196" s="164">
        <v>332189</v>
      </c>
      <c r="B196" s="86" t="s">
        <v>207</v>
      </c>
      <c r="C196" s="86" t="s">
        <v>2</v>
      </c>
      <c r="D196" s="138" t="s">
        <v>78</v>
      </c>
      <c r="E196" s="49" t="s">
        <v>314</v>
      </c>
      <c r="F196" s="49" t="s">
        <v>207</v>
      </c>
      <c r="G196" s="87">
        <v>42400.387499999997</v>
      </c>
      <c r="H196" s="88" t="s">
        <v>2</v>
      </c>
      <c r="I196" s="88" t="s">
        <v>779</v>
      </c>
      <c r="J196" s="87">
        <v>41277.888888888891</v>
      </c>
      <c r="K196" s="143">
        <f>+COUNTIF($Y196,"&gt;=18")+COUNTIF($AG196,"&gt;=31")+COUNTIF($AP196,"&lt;=15")+COUNTIF($AR196,"&gt;=19")+COUNTIF($BG196,"&gt;=11")+COUNTIF($BI196,"&lt;=21")+COUNTIF($BK196,"&gt;=17")+COUNTIF($BR196,"&gt;=24")+COUNTIF($CA196,"&lt;=11")</f>
        <v>6</v>
      </c>
      <c r="L196" s="140">
        <f>65-(+CH196+CI196+CJ196+CK196+CL196+CM196)</f>
        <v>13</v>
      </c>
      <c r="M196" s="68">
        <v>13</v>
      </c>
      <c r="N196" s="100">
        <v>24</v>
      </c>
      <c r="O196" s="68">
        <v>15</v>
      </c>
      <c r="P196" s="68">
        <v>11</v>
      </c>
      <c r="Q196" s="68">
        <v>11</v>
      </c>
      <c r="R196" s="68">
        <v>14</v>
      </c>
      <c r="S196" s="68">
        <v>12</v>
      </c>
      <c r="T196" s="68">
        <v>12</v>
      </c>
      <c r="U196" s="68">
        <v>12</v>
      </c>
      <c r="V196" s="68">
        <v>13</v>
      </c>
      <c r="W196" s="68">
        <v>13</v>
      </c>
      <c r="X196" s="68">
        <v>16</v>
      </c>
      <c r="Y196" s="68">
        <v>19</v>
      </c>
      <c r="Z196" s="100">
        <v>10</v>
      </c>
      <c r="AA196" s="100">
        <v>10</v>
      </c>
      <c r="AB196" s="68">
        <v>11</v>
      </c>
      <c r="AC196" s="68">
        <v>11</v>
      </c>
      <c r="AD196" s="68">
        <v>23</v>
      </c>
      <c r="AE196" s="68">
        <v>15</v>
      </c>
      <c r="AF196" s="68">
        <v>19</v>
      </c>
      <c r="AG196" s="68">
        <v>32</v>
      </c>
      <c r="AH196" s="100">
        <v>15</v>
      </c>
      <c r="AI196" s="100">
        <v>15</v>
      </c>
      <c r="AJ196" s="100">
        <v>17</v>
      </c>
      <c r="AK196" s="100">
        <v>17</v>
      </c>
      <c r="AL196" s="68">
        <v>11</v>
      </c>
      <c r="AM196" s="68">
        <v>11</v>
      </c>
      <c r="AN196" s="68">
        <v>19</v>
      </c>
      <c r="AO196" s="68">
        <v>23</v>
      </c>
      <c r="AP196" s="68">
        <v>17</v>
      </c>
      <c r="AQ196" s="68">
        <v>15</v>
      </c>
      <c r="AR196" s="68">
        <v>19</v>
      </c>
      <c r="AS196" s="68">
        <v>17</v>
      </c>
      <c r="AT196" s="68">
        <v>34</v>
      </c>
      <c r="AU196" s="68">
        <v>38</v>
      </c>
      <c r="AV196" s="68">
        <v>12</v>
      </c>
      <c r="AW196" s="68">
        <v>12</v>
      </c>
      <c r="AX196" s="68">
        <v>11</v>
      </c>
      <c r="AY196" s="68">
        <v>9</v>
      </c>
      <c r="AZ196" s="68">
        <v>15</v>
      </c>
      <c r="BA196" s="68">
        <v>16</v>
      </c>
      <c r="BB196" s="68">
        <v>8</v>
      </c>
      <c r="BC196" s="68">
        <v>11</v>
      </c>
      <c r="BD196" s="68">
        <v>10</v>
      </c>
      <c r="BE196" s="68">
        <v>8</v>
      </c>
      <c r="BF196" s="68">
        <v>10</v>
      </c>
      <c r="BG196" s="68">
        <v>11</v>
      </c>
      <c r="BH196" s="68">
        <v>12</v>
      </c>
      <c r="BI196" s="68">
        <v>20</v>
      </c>
      <c r="BJ196" s="68">
        <v>23</v>
      </c>
      <c r="BK196" s="68">
        <v>17</v>
      </c>
      <c r="BL196" s="68">
        <v>10</v>
      </c>
      <c r="BM196" s="68">
        <v>12</v>
      </c>
      <c r="BN196" s="68">
        <v>12</v>
      </c>
      <c r="BO196" s="68">
        <v>16</v>
      </c>
      <c r="BP196" s="68">
        <v>8</v>
      </c>
      <c r="BQ196" s="68">
        <v>12</v>
      </c>
      <c r="BR196" s="68">
        <v>22</v>
      </c>
      <c r="BS196" s="68">
        <v>21</v>
      </c>
      <c r="BT196" s="68">
        <v>13</v>
      </c>
      <c r="BU196" s="68">
        <v>12</v>
      </c>
      <c r="BV196" s="68">
        <v>11</v>
      </c>
      <c r="BW196" s="68">
        <v>13</v>
      </c>
      <c r="BX196" s="68">
        <v>11</v>
      </c>
      <c r="BY196" s="68">
        <v>11</v>
      </c>
      <c r="BZ196" s="68">
        <v>12</v>
      </c>
      <c r="CA196" s="68">
        <v>12</v>
      </c>
      <c r="CB196" s="149">
        <f>(2.71828^(-8.3291+4.4859*K196-2.1583*L196))/(1+(2.71828^(-8.3291+4.4859*K196-2.1583*L196)))</f>
        <v>7.700265666799352E-5</v>
      </c>
      <c r="CC196" s="107" t="s">
        <v>781</v>
      </c>
      <c r="CD196" s="86" t="s">
        <v>53</v>
      </c>
      <c r="CE196" s="86" t="s">
        <v>2</v>
      </c>
      <c r="CF196" s="86" t="s">
        <v>50</v>
      </c>
      <c r="CG196" s="86"/>
      <c r="CH196" s="59">
        <f>COUNTIF($M196,"=13")+COUNTIF($N196,"=24")+COUNTIF($O196,"=14")+COUNTIF($P196,"=11")+COUNTIF($Q196,"=11")+COUNTIF($R196,"=14")+COUNTIF($S196,"=12")+COUNTIF($T196,"=12")+COUNTIF($U196,"=12")+COUNTIF($V196,"=13")+COUNTIF($W196,"=13")+COUNTIF($X196,"=16")</f>
        <v>11</v>
      </c>
      <c r="CI196" s="59">
        <f>COUNTIF($Y196,"=18")+COUNTIF($Z196,"=9")+COUNTIF($AA196,"=10")+COUNTIF($AB196,"=11")+COUNTIF($AC196,"=11")+COUNTIF($AD196,"=25")+COUNTIF($AE196,"=15")+COUNTIF($AF196,"=19")+COUNTIF($AG196,"=31")+COUNTIF($AH196,"=15")+COUNTIF($AI196,"=15")+COUNTIF($AJ196,"=17")+COUNTIF($AK196,"=17")</f>
        <v>9</v>
      </c>
      <c r="CJ196" s="59">
        <f>COUNTIF($AL196,"=11")+COUNTIF($AM196,"=11")+COUNTIF($AN196,"=19")+COUNTIF($AO196,"=23")+COUNTIF($AP196,"=15")+COUNTIF($AQ196,"=15")+COUNTIF($AR196,"=19")+COUNTIF($AS196,"=17")+COUNTIF($AV196,"=12")+COUNTIF($AW196,"=12")</f>
        <v>9</v>
      </c>
      <c r="CK196" s="59">
        <f>COUNTIF($AX196,"=11")+COUNTIF($AY196,"=9")+COUNTIF($AZ196,"=15")+COUNTIF($BA196,"=16")+COUNTIF($BB196,"=8")+COUNTIF($BC196,"=10")+COUNTIF($BD196,"=10")+COUNTIF($BE196,"=8")+COUNTIF($BF196,"=10")+COUNTIF($BG196,"=11")</f>
        <v>9</v>
      </c>
      <c r="CL196" s="59">
        <f>COUNTIF($BH196,"=12")+COUNTIF($BI196,"=21")+COUNTIF($BJ196,"=23")+COUNTIF($BK196,"=16")+COUNTIF($BL196,"=10")+COUNTIF($BM196,"=12")+COUNTIF($BN196,"=12")+COUNTIF($BO196,"=15")+COUNTIF($BP196,"=8")+COUNTIF($BQ196,"=12")+COUNTIF($BR196,"=24")+COUNTIF($BS196,"=20")+COUNTIF($BT196,"=13")</f>
        <v>8</v>
      </c>
      <c r="CM196" s="59">
        <f>COUNTIF($BU196,"=12")+COUNTIF($BV196,"=11")+COUNTIF($BW196,"=13")+COUNTIF($BX196,"=11")+COUNTIF($BY196,"=11")+COUNTIF($BZ196,"=12")+COUNTIF($CA196,"=11")</f>
        <v>6</v>
      </c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  <c r="DK196" s="85"/>
      <c r="DL196" s="85"/>
      <c r="DM196" s="85"/>
      <c r="DN196" s="85"/>
      <c r="DO196" s="85"/>
      <c r="DP196" s="85"/>
      <c r="DQ196" s="85"/>
      <c r="DR196" s="85"/>
      <c r="DS196" s="85"/>
      <c r="DT196" s="85"/>
      <c r="DU196" s="85"/>
      <c r="DV196" s="85"/>
      <c r="DW196" s="85"/>
      <c r="DX196" s="85"/>
      <c r="DY196" s="85"/>
      <c r="DZ196" s="85"/>
      <c r="EA196" s="86"/>
      <c r="EB196" s="86"/>
      <c r="EC196" s="86"/>
      <c r="ED196" s="86"/>
      <c r="EE196" s="86"/>
    </row>
    <row r="197" spans="1:135" ht="15" customHeight="1" x14ac:dyDescent="0.25">
      <c r="A197" s="175" t="s">
        <v>962</v>
      </c>
      <c r="B197" s="91" t="s">
        <v>188</v>
      </c>
      <c r="C197" s="86" t="s">
        <v>2</v>
      </c>
      <c r="D197" s="138" t="s">
        <v>78</v>
      </c>
      <c r="E197" s="91" t="s">
        <v>8</v>
      </c>
      <c r="F197" s="91" t="s">
        <v>188</v>
      </c>
      <c r="G197" s="7">
        <v>41615</v>
      </c>
      <c r="H197" s="88" t="s">
        <v>2</v>
      </c>
      <c r="I197" s="88" t="s">
        <v>779</v>
      </c>
      <c r="J197" s="87">
        <v>41277.888888888891</v>
      </c>
      <c r="K197" s="143">
        <f>+COUNTIF($Y197,"&gt;=18")+COUNTIF($AG197,"&gt;=31")+COUNTIF($AP197,"&lt;=15")+COUNTIF($AR197,"&gt;=19")+COUNTIF($BG197,"&gt;=11")+COUNTIF($BI197,"&lt;=21")+COUNTIF($BK197,"&gt;=17")+COUNTIF($BR197,"&gt;=24")+COUNTIF($CA197,"&lt;=11")</f>
        <v>6</v>
      </c>
      <c r="L197" s="140">
        <f>65-(+CH197+CI197+CJ197+CK197+CL197+CM197)</f>
        <v>13</v>
      </c>
      <c r="M197" s="114">
        <v>13</v>
      </c>
      <c r="N197" s="114">
        <v>25</v>
      </c>
      <c r="O197" s="114">
        <v>14</v>
      </c>
      <c r="P197" s="62">
        <v>10</v>
      </c>
      <c r="Q197" s="114">
        <v>11</v>
      </c>
      <c r="R197" s="114">
        <v>14</v>
      </c>
      <c r="S197" s="114">
        <v>12</v>
      </c>
      <c r="T197" s="114">
        <v>12</v>
      </c>
      <c r="U197" s="114">
        <v>11</v>
      </c>
      <c r="V197" s="114">
        <v>13</v>
      </c>
      <c r="W197" s="114">
        <v>13</v>
      </c>
      <c r="X197" s="114">
        <v>15</v>
      </c>
      <c r="Y197" s="114">
        <v>18</v>
      </c>
      <c r="Z197" s="62">
        <v>9</v>
      </c>
      <c r="AA197" s="62">
        <v>9</v>
      </c>
      <c r="AB197" s="114">
        <v>11</v>
      </c>
      <c r="AC197" s="114">
        <v>11</v>
      </c>
      <c r="AD197" s="114">
        <v>25</v>
      </c>
      <c r="AE197" s="114">
        <v>14</v>
      </c>
      <c r="AF197" s="114">
        <v>19</v>
      </c>
      <c r="AG197" s="114">
        <v>32</v>
      </c>
      <c r="AH197" s="62">
        <v>16</v>
      </c>
      <c r="AI197" s="62">
        <v>16</v>
      </c>
      <c r="AJ197" s="62">
        <v>17</v>
      </c>
      <c r="AK197" s="62">
        <v>17</v>
      </c>
      <c r="AL197" s="114">
        <v>11</v>
      </c>
      <c r="AM197" s="114">
        <v>11</v>
      </c>
      <c r="AN197" s="62">
        <v>19</v>
      </c>
      <c r="AO197" s="62">
        <v>23</v>
      </c>
      <c r="AP197" s="62">
        <v>15</v>
      </c>
      <c r="AQ197" s="62">
        <v>15</v>
      </c>
      <c r="AR197" s="62">
        <v>18</v>
      </c>
      <c r="AS197" s="62">
        <v>17</v>
      </c>
      <c r="AT197" s="62">
        <v>37</v>
      </c>
      <c r="AU197" s="62">
        <v>39</v>
      </c>
      <c r="AV197" s="114">
        <v>12</v>
      </c>
      <c r="AW197" s="62">
        <v>12</v>
      </c>
      <c r="AX197" s="62">
        <v>11</v>
      </c>
      <c r="AY197" s="62">
        <v>9</v>
      </c>
      <c r="AZ197" s="62">
        <v>15</v>
      </c>
      <c r="BA197" s="62">
        <v>16</v>
      </c>
      <c r="BB197" s="114">
        <v>8</v>
      </c>
      <c r="BC197" s="114">
        <v>10</v>
      </c>
      <c r="BD197" s="114">
        <v>10</v>
      </c>
      <c r="BE197" s="114">
        <v>8</v>
      </c>
      <c r="BF197" s="114">
        <v>10</v>
      </c>
      <c r="BG197" s="114">
        <v>10</v>
      </c>
      <c r="BH197" s="114">
        <v>12</v>
      </c>
      <c r="BI197" s="114">
        <v>21</v>
      </c>
      <c r="BJ197" s="114">
        <v>23</v>
      </c>
      <c r="BK197" s="114">
        <v>18</v>
      </c>
      <c r="BL197" s="114">
        <v>10</v>
      </c>
      <c r="BM197" s="114">
        <v>12</v>
      </c>
      <c r="BN197" s="114">
        <v>12</v>
      </c>
      <c r="BO197" s="114">
        <v>15</v>
      </c>
      <c r="BP197" s="114">
        <v>8</v>
      </c>
      <c r="BQ197" s="114">
        <v>12</v>
      </c>
      <c r="BR197" s="114">
        <v>24</v>
      </c>
      <c r="BS197" s="114">
        <v>20</v>
      </c>
      <c r="BT197" s="114">
        <v>13</v>
      </c>
      <c r="BU197" s="114">
        <v>12</v>
      </c>
      <c r="BV197" s="114">
        <v>11</v>
      </c>
      <c r="BW197" s="114">
        <v>13</v>
      </c>
      <c r="BX197" s="114">
        <v>11</v>
      </c>
      <c r="BY197" s="114">
        <v>11</v>
      </c>
      <c r="BZ197" s="114">
        <v>12</v>
      </c>
      <c r="CA197" s="114">
        <v>12</v>
      </c>
      <c r="CB197" s="149">
        <f>(2.71828^(-8.3291+4.4859*K197-2.1583*L197))/(1+(2.71828^(-8.3291+4.4859*K197-2.1583*L197)))</f>
        <v>7.700265666799352E-5</v>
      </c>
      <c r="CC197" s="107" t="s">
        <v>781</v>
      </c>
      <c r="CD197" s="9" t="s">
        <v>53</v>
      </c>
      <c r="CE197" s="91" t="s">
        <v>717</v>
      </c>
      <c r="CF197" s="9" t="s">
        <v>188</v>
      </c>
      <c r="CG197" s="15"/>
      <c r="CH197" s="59">
        <f>COUNTIF($M197,"=13")+COUNTIF($N197,"=24")+COUNTIF($O197,"=14")+COUNTIF($P197,"=11")+COUNTIF($Q197,"=11")+COUNTIF($R197,"=14")+COUNTIF($S197,"=12")+COUNTIF($T197,"=12")+COUNTIF($U197,"=12")+COUNTIF($V197,"=13")+COUNTIF($W197,"=13")+COUNTIF($X197,"=16")</f>
        <v>8</v>
      </c>
      <c r="CI197" s="59">
        <f>COUNTIF($Y197,"=18")+COUNTIF($Z197,"=9")+COUNTIF($AA197,"=10")+COUNTIF($AB197,"=11")+COUNTIF($AC197,"=11")+COUNTIF($AD197,"=25")+COUNTIF($AE197,"=15")+COUNTIF($AF197,"=19")+COUNTIF($AG197,"=31")+COUNTIF($AH197,"=15")+COUNTIF($AI197,"=15")+COUNTIF($AJ197,"=17")+COUNTIF($AK197,"=17")</f>
        <v>8</v>
      </c>
      <c r="CJ197" s="59">
        <f>COUNTIF($AL197,"=11")+COUNTIF($AM197,"=11")+COUNTIF($AN197,"=19")+COUNTIF($AO197,"=23")+COUNTIF($AP197,"=15")+COUNTIF($AQ197,"=15")+COUNTIF($AR197,"=19")+COUNTIF($AS197,"=17")+COUNTIF($AV197,"=12")+COUNTIF($AW197,"=12")</f>
        <v>9</v>
      </c>
      <c r="CK197" s="59">
        <f>COUNTIF($AX197,"=11")+COUNTIF($AY197,"=9")+COUNTIF($AZ197,"=15")+COUNTIF($BA197,"=16")+COUNTIF($BB197,"=8")+COUNTIF($BC197,"=10")+COUNTIF($BD197,"=10")+COUNTIF($BE197,"=8")+COUNTIF($BF197,"=10")+COUNTIF($BG197,"=11")</f>
        <v>9</v>
      </c>
      <c r="CL197" s="59">
        <f>COUNTIF($BH197,"=12")+COUNTIF($BI197,"=21")+COUNTIF($BJ197,"=23")+COUNTIF($BK197,"=16")+COUNTIF($BL197,"=10")+COUNTIF($BM197,"=12")+COUNTIF($BN197,"=12")+COUNTIF($BO197,"=15")+COUNTIF($BP197,"=8")+COUNTIF($BQ197,"=12")+COUNTIF($BR197,"=24")+COUNTIF($BS197,"=20")+COUNTIF($BT197,"=13")</f>
        <v>12</v>
      </c>
      <c r="CM197" s="59">
        <f>COUNTIF($BU197,"=12")+COUNTIF($BV197,"=11")+COUNTIF($BW197,"=13")+COUNTIF($BX197,"=11")+COUNTIF($BY197,"=11")+COUNTIF($BZ197,"=12")+COUNTIF($CA197,"=11")</f>
        <v>6</v>
      </c>
      <c r="CN197" s="86"/>
      <c r="CO197" s="86"/>
      <c r="CP197" s="86"/>
      <c r="CQ197" s="86"/>
      <c r="CR197" s="86"/>
      <c r="CS197" s="86"/>
      <c r="CT197" s="86"/>
      <c r="CU197" s="86"/>
      <c r="CV197" s="86"/>
      <c r="CW197" s="86"/>
      <c r="CX197" s="86"/>
      <c r="CY197" s="86"/>
      <c r="CZ197" s="86"/>
      <c r="DA197" s="86"/>
      <c r="DB197" s="86"/>
      <c r="DC197" s="86"/>
      <c r="DD197" s="86"/>
      <c r="DE197" s="86"/>
      <c r="DF197" s="86"/>
      <c r="DG197" s="86"/>
      <c r="DH197" s="86"/>
      <c r="DI197" s="86"/>
      <c r="DJ197" s="86"/>
      <c r="DK197" s="86"/>
      <c r="DL197" s="86"/>
      <c r="DM197" s="86"/>
      <c r="DN197" s="86"/>
      <c r="DO197" s="86"/>
      <c r="DP197" s="86"/>
      <c r="DQ197" s="86"/>
      <c r="DR197" s="86"/>
      <c r="DS197" s="86"/>
      <c r="DT197" s="86"/>
      <c r="DU197" s="86"/>
      <c r="DV197" s="86"/>
      <c r="DW197" s="86"/>
      <c r="DX197" s="86"/>
      <c r="DY197" s="86"/>
      <c r="DZ197" s="86"/>
      <c r="EA197" s="85"/>
      <c r="EB197" s="85"/>
      <c r="EC197" s="85"/>
      <c r="ED197" s="85"/>
      <c r="EE197" s="85"/>
    </row>
    <row r="198" spans="1:135" ht="15" customHeight="1" x14ac:dyDescent="0.25">
      <c r="A198" s="164">
        <v>230855</v>
      </c>
      <c r="B198" s="38" t="s">
        <v>87</v>
      </c>
      <c r="C198" s="86" t="s">
        <v>2</v>
      </c>
      <c r="D198" s="139" t="s">
        <v>134</v>
      </c>
      <c r="E198" s="3" t="s">
        <v>9</v>
      </c>
      <c r="F198" s="3" t="s">
        <v>411</v>
      </c>
      <c r="G198" s="87">
        <v>41516.196527777778</v>
      </c>
      <c r="H198" s="88" t="s">
        <v>2</v>
      </c>
      <c r="I198" s="88" t="s">
        <v>779</v>
      </c>
      <c r="J198" s="87">
        <v>41277.888888888891</v>
      </c>
      <c r="K198" s="143">
        <f>+COUNTIF($Y198,"&gt;=18")+COUNTIF($AG198,"&gt;=31")+COUNTIF($AP198,"&lt;=15")+COUNTIF($AR198,"&gt;=19")+COUNTIF($BG198,"&gt;=11")+COUNTIF($BI198,"&lt;=21")+COUNTIF($BK198,"&gt;=17")+COUNTIF($BR198,"&gt;=24")+COUNTIF($CA198,"&lt;=11")</f>
        <v>5</v>
      </c>
      <c r="L198" s="140">
        <f>65-(+CH198+CI198+CJ198+CK198+CL198+CM198)</f>
        <v>11</v>
      </c>
      <c r="M198" s="68">
        <v>13</v>
      </c>
      <c r="N198" s="68">
        <v>24</v>
      </c>
      <c r="O198" s="68">
        <v>14</v>
      </c>
      <c r="P198" s="68">
        <v>10</v>
      </c>
      <c r="Q198" s="68">
        <v>11</v>
      </c>
      <c r="R198" s="68">
        <v>14</v>
      </c>
      <c r="S198" s="68">
        <v>12</v>
      </c>
      <c r="T198" s="68">
        <v>12</v>
      </c>
      <c r="U198" s="68">
        <v>12</v>
      </c>
      <c r="V198" s="68">
        <v>13</v>
      </c>
      <c r="W198" s="68">
        <v>13</v>
      </c>
      <c r="X198" s="68">
        <v>17</v>
      </c>
      <c r="Y198" s="68">
        <v>18</v>
      </c>
      <c r="Z198" s="100">
        <v>9</v>
      </c>
      <c r="AA198" s="100">
        <v>10</v>
      </c>
      <c r="AB198" s="68">
        <v>11</v>
      </c>
      <c r="AC198" s="68">
        <v>11</v>
      </c>
      <c r="AD198" s="68">
        <v>25</v>
      </c>
      <c r="AE198" s="68">
        <v>15</v>
      </c>
      <c r="AF198" s="68">
        <v>19</v>
      </c>
      <c r="AG198" s="68">
        <v>30</v>
      </c>
      <c r="AH198" s="100">
        <v>15</v>
      </c>
      <c r="AI198" s="100">
        <v>15</v>
      </c>
      <c r="AJ198" s="100">
        <v>17</v>
      </c>
      <c r="AK198" s="100">
        <v>17</v>
      </c>
      <c r="AL198" s="68">
        <v>11</v>
      </c>
      <c r="AM198" s="68">
        <v>12</v>
      </c>
      <c r="AN198" s="68">
        <v>19</v>
      </c>
      <c r="AO198" s="68">
        <v>24</v>
      </c>
      <c r="AP198" s="68">
        <v>15</v>
      </c>
      <c r="AQ198" s="68">
        <v>15</v>
      </c>
      <c r="AR198" s="68">
        <v>19</v>
      </c>
      <c r="AS198" s="68">
        <v>17</v>
      </c>
      <c r="AT198" s="68">
        <v>37</v>
      </c>
      <c r="AU198" s="68">
        <v>41</v>
      </c>
      <c r="AV198" s="68">
        <v>12</v>
      </c>
      <c r="AW198" s="68">
        <v>12</v>
      </c>
      <c r="AX198" s="68">
        <v>12</v>
      </c>
      <c r="AY198" s="68">
        <v>9</v>
      </c>
      <c r="AZ198" s="68">
        <v>15</v>
      </c>
      <c r="BA198" s="68">
        <v>16</v>
      </c>
      <c r="BB198" s="68">
        <v>8</v>
      </c>
      <c r="BC198" s="68">
        <v>10</v>
      </c>
      <c r="BD198" s="68">
        <v>10</v>
      </c>
      <c r="BE198" s="68">
        <v>8</v>
      </c>
      <c r="BF198" s="68">
        <v>10</v>
      </c>
      <c r="BG198" s="68">
        <v>11</v>
      </c>
      <c r="BH198" s="68">
        <v>12</v>
      </c>
      <c r="BI198" s="68">
        <v>21</v>
      </c>
      <c r="BJ198" s="68">
        <v>22</v>
      </c>
      <c r="BK198" s="68">
        <v>16</v>
      </c>
      <c r="BL198" s="68">
        <v>10</v>
      </c>
      <c r="BM198" s="68">
        <v>12</v>
      </c>
      <c r="BN198" s="68">
        <v>12</v>
      </c>
      <c r="BO198" s="68">
        <v>15</v>
      </c>
      <c r="BP198" s="68">
        <v>8</v>
      </c>
      <c r="BQ198" s="68">
        <v>11</v>
      </c>
      <c r="BR198" s="68">
        <v>22</v>
      </c>
      <c r="BS198" s="68">
        <v>20</v>
      </c>
      <c r="BT198" s="68">
        <v>13</v>
      </c>
      <c r="BU198" s="68">
        <v>12</v>
      </c>
      <c r="BV198" s="68">
        <v>11</v>
      </c>
      <c r="BW198" s="68">
        <v>12</v>
      </c>
      <c r="BX198" s="68">
        <v>11</v>
      </c>
      <c r="BY198" s="68">
        <v>11</v>
      </c>
      <c r="BZ198" s="68">
        <v>12</v>
      </c>
      <c r="CA198" s="68">
        <v>12</v>
      </c>
      <c r="CB198" s="149">
        <f>(2.71828^(-8.3291+4.4859*K198-2.1583*L198))/(1+(2.71828^(-8.3291+4.4859*K198-2.1583*L198)))</f>
        <v>6.5010710296762694E-5</v>
      </c>
      <c r="CC198" s="107" t="s">
        <v>781</v>
      </c>
      <c r="CD198" s="86" t="s">
        <v>135</v>
      </c>
      <c r="CE198" s="3" t="s">
        <v>2</v>
      </c>
      <c r="CF198" s="86" t="s">
        <v>87</v>
      </c>
      <c r="CG198" s="86"/>
      <c r="CH198" s="59">
        <f>COUNTIF($M198,"=13")+COUNTIF($N198,"=24")+COUNTIF($O198,"=14")+COUNTIF($P198,"=11")+COUNTIF($Q198,"=11")+COUNTIF($R198,"=14")+COUNTIF($S198,"=12")+COUNTIF($T198,"=12")+COUNTIF($U198,"=12")+COUNTIF($V198,"=13")+COUNTIF($W198,"=13")+COUNTIF($X198,"=16")</f>
        <v>10</v>
      </c>
      <c r="CI198" s="59">
        <f>COUNTIF($Y198,"=18")+COUNTIF($Z198,"=9")+COUNTIF($AA198,"=10")+COUNTIF($AB198,"=11")+COUNTIF($AC198,"=11")+COUNTIF($AD198,"=25")+COUNTIF($AE198,"=15")+COUNTIF($AF198,"=19")+COUNTIF($AG198,"=31")+COUNTIF($AH198,"=15")+COUNTIF($AI198,"=15")+COUNTIF($AJ198,"=17")+COUNTIF($AK198,"=17")</f>
        <v>12</v>
      </c>
      <c r="CJ198" s="59">
        <f>COUNTIF($AL198,"=11")+COUNTIF($AM198,"=11")+COUNTIF($AN198,"=19")+COUNTIF($AO198,"=23")+COUNTIF($AP198,"=15")+COUNTIF($AQ198,"=15")+COUNTIF($AR198,"=19")+COUNTIF($AS198,"=17")+COUNTIF($AV198,"=12")+COUNTIF($AW198,"=12")</f>
        <v>8</v>
      </c>
      <c r="CK198" s="59">
        <f>COUNTIF($AX198,"=11")+COUNTIF($AY198,"=9")+COUNTIF($AZ198,"=15")+COUNTIF($BA198,"=16")+COUNTIF($BB198,"=8")+COUNTIF($BC198,"=10")+COUNTIF($BD198,"=10")+COUNTIF($BE198,"=8")+COUNTIF($BF198,"=10")+COUNTIF($BG198,"=11")</f>
        <v>9</v>
      </c>
      <c r="CL198" s="59">
        <f>COUNTIF($BH198,"=12")+COUNTIF($BI198,"=21")+COUNTIF($BJ198,"=23")+COUNTIF($BK198,"=16")+COUNTIF($BL198,"=10")+COUNTIF($BM198,"=12")+COUNTIF($BN198,"=12")+COUNTIF($BO198,"=15")+COUNTIF($BP198,"=8")+COUNTIF($BQ198,"=12")+COUNTIF($BR198,"=24")+COUNTIF($BS198,"=20")+COUNTIF($BT198,"=13")</f>
        <v>10</v>
      </c>
      <c r="CM198" s="59">
        <f>COUNTIF($BU198,"=12")+COUNTIF($BV198,"=11")+COUNTIF($BW198,"=13")+COUNTIF($BX198,"=11")+COUNTIF($BY198,"=11")+COUNTIF($BZ198,"=12")+COUNTIF($CA198,"=11")</f>
        <v>5</v>
      </c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  <c r="DK198" s="85"/>
      <c r="DL198" s="85"/>
      <c r="DM198" s="85"/>
      <c r="DN198" s="85"/>
      <c r="DO198" s="85"/>
      <c r="DP198" s="85"/>
      <c r="DQ198" s="85"/>
      <c r="DR198" s="85"/>
      <c r="DS198" s="85"/>
      <c r="DT198" s="85"/>
      <c r="DU198" s="85"/>
      <c r="DV198" s="85"/>
      <c r="DW198" s="85"/>
      <c r="DX198" s="85"/>
      <c r="DY198" s="85"/>
      <c r="DZ198" s="85"/>
      <c r="EA198" s="85"/>
      <c r="EB198" s="85"/>
      <c r="EC198" s="85"/>
      <c r="ED198" s="85"/>
      <c r="EE198" s="85"/>
    </row>
    <row r="199" spans="1:135" ht="15" customHeight="1" x14ac:dyDescent="0.25">
      <c r="A199" s="164">
        <v>285690</v>
      </c>
      <c r="B199" s="38" t="s">
        <v>630</v>
      </c>
      <c r="C199" s="86" t="s">
        <v>2</v>
      </c>
      <c r="D199" s="179" t="s">
        <v>993</v>
      </c>
      <c r="E199" s="3" t="s">
        <v>23</v>
      </c>
      <c r="F199" s="3" t="s">
        <v>630</v>
      </c>
      <c r="G199" s="7">
        <v>41449.253472222219</v>
      </c>
      <c r="H199" s="88" t="s">
        <v>2</v>
      </c>
      <c r="I199" s="88" t="s">
        <v>779</v>
      </c>
      <c r="J199" s="87">
        <v>41277.888888888891</v>
      </c>
      <c r="K199" s="143">
        <f>+COUNTIF($Y199,"&gt;=18")+COUNTIF($AG199,"&gt;=31")+COUNTIF($AP199,"&lt;=15")+COUNTIF($AR199,"&gt;=19")+COUNTIF($BG199,"&gt;=11")+COUNTIF($BI199,"&lt;=21")+COUNTIF($BK199,"&gt;=17")+COUNTIF($BR199,"&gt;=24")+COUNTIF($CA199,"&lt;=11")</f>
        <v>5</v>
      </c>
      <c r="L199" s="140">
        <f>65-(+CH199+CI199+CJ199+CK199+CL199+CM199)</f>
        <v>11</v>
      </c>
      <c r="M199" s="68">
        <v>13</v>
      </c>
      <c r="N199" s="68">
        <v>24</v>
      </c>
      <c r="O199" s="68">
        <v>14</v>
      </c>
      <c r="P199" s="68">
        <v>10</v>
      </c>
      <c r="Q199" s="68">
        <v>11</v>
      </c>
      <c r="R199" s="68">
        <v>14</v>
      </c>
      <c r="S199" s="68">
        <v>12</v>
      </c>
      <c r="T199" s="68">
        <v>12</v>
      </c>
      <c r="U199" s="68">
        <v>13</v>
      </c>
      <c r="V199" s="68">
        <v>13</v>
      </c>
      <c r="W199" s="68">
        <v>13</v>
      </c>
      <c r="X199" s="68">
        <v>16</v>
      </c>
      <c r="Y199" s="68">
        <v>18</v>
      </c>
      <c r="Z199" s="100">
        <v>9</v>
      </c>
      <c r="AA199" s="100">
        <v>10</v>
      </c>
      <c r="AB199" s="68">
        <v>11</v>
      </c>
      <c r="AC199" s="68">
        <v>11</v>
      </c>
      <c r="AD199" s="68">
        <v>25</v>
      </c>
      <c r="AE199" s="68">
        <v>15</v>
      </c>
      <c r="AF199" s="68">
        <v>19</v>
      </c>
      <c r="AG199" s="68">
        <v>33</v>
      </c>
      <c r="AH199" s="100">
        <v>14</v>
      </c>
      <c r="AI199" s="100">
        <v>15</v>
      </c>
      <c r="AJ199" s="100">
        <v>16</v>
      </c>
      <c r="AK199" s="100">
        <v>17</v>
      </c>
      <c r="AL199" s="68">
        <v>11</v>
      </c>
      <c r="AM199" s="68">
        <v>11</v>
      </c>
      <c r="AN199" s="68">
        <v>19</v>
      </c>
      <c r="AO199" s="68">
        <v>23</v>
      </c>
      <c r="AP199" s="68">
        <v>15</v>
      </c>
      <c r="AQ199" s="68">
        <v>15</v>
      </c>
      <c r="AR199" s="68">
        <v>18</v>
      </c>
      <c r="AS199" s="68">
        <v>17</v>
      </c>
      <c r="AT199" s="100">
        <v>39</v>
      </c>
      <c r="AU199" s="68">
        <v>39</v>
      </c>
      <c r="AV199" s="68">
        <v>13</v>
      </c>
      <c r="AW199" s="68">
        <v>12</v>
      </c>
      <c r="AX199" s="68">
        <v>11</v>
      </c>
      <c r="AY199" s="68">
        <v>9</v>
      </c>
      <c r="AZ199" s="68">
        <v>15</v>
      </c>
      <c r="BA199" s="68">
        <v>16</v>
      </c>
      <c r="BB199" s="68">
        <v>8</v>
      </c>
      <c r="BC199" s="68">
        <v>10</v>
      </c>
      <c r="BD199" s="68">
        <v>10</v>
      </c>
      <c r="BE199" s="68">
        <v>8</v>
      </c>
      <c r="BF199" s="68">
        <v>10</v>
      </c>
      <c r="BG199" s="68">
        <v>11</v>
      </c>
      <c r="BH199" s="68">
        <v>12</v>
      </c>
      <c r="BI199" s="68">
        <v>22</v>
      </c>
      <c r="BJ199" s="68">
        <v>23</v>
      </c>
      <c r="BK199" s="68">
        <v>17</v>
      </c>
      <c r="BL199" s="68">
        <v>10</v>
      </c>
      <c r="BM199" s="68">
        <v>12</v>
      </c>
      <c r="BN199" s="68">
        <v>12</v>
      </c>
      <c r="BO199" s="68">
        <v>15</v>
      </c>
      <c r="BP199" s="68">
        <v>8</v>
      </c>
      <c r="BQ199" s="68">
        <v>12</v>
      </c>
      <c r="BR199" s="68">
        <v>22</v>
      </c>
      <c r="BS199" s="68">
        <v>20</v>
      </c>
      <c r="BT199" s="68">
        <v>13</v>
      </c>
      <c r="BU199" s="68">
        <v>12</v>
      </c>
      <c r="BV199" s="68">
        <v>11</v>
      </c>
      <c r="BW199" s="68">
        <v>13</v>
      </c>
      <c r="BX199" s="68">
        <v>11</v>
      </c>
      <c r="BY199" s="68">
        <v>11</v>
      </c>
      <c r="BZ199" s="68">
        <v>12</v>
      </c>
      <c r="CA199" s="68">
        <v>12</v>
      </c>
      <c r="CB199" s="149">
        <f>(2.71828^(-8.3291+4.4859*K199-2.1583*L199))/(1+(2.71828^(-8.3291+4.4859*K199-2.1583*L199)))</f>
        <v>6.5010710296762694E-5</v>
      </c>
      <c r="CC199" s="107" t="s">
        <v>781</v>
      </c>
      <c r="CD199" s="86" t="s">
        <v>442</v>
      </c>
      <c r="CE199" s="3" t="s">
        <v>631</v>
      </c>
      <c r="CF199" s="86" t="s">
        <v>50</v>
      </c>
      <c r="CG199" s="86"/>
      <c r="CH199" s="59">
        <f>COUNTIF($M199,"=13")+COUNTIF($N199,"=24")+COUNTIF($O199,"=14")+COUNTIF($P199,"=11")+COUNTIF($Q199,"=11")+COUNTIF($R199,"=14")+COUNTIF($S199,"=12")+COUNTIF($T199,"=12")+COUNTIF($U199,"=12")+COUNTIF($V199,"=13")+COUNTIF($W199,"=13")+COUNTIF($X199,"=16")</f>
        <v>10</v>
      </c>
      <c r="CI199" s="59">
        <f>COUNTIF($Y199,"=18")+COUNTIF($Z199,"=9")+COUNTIF($AA199,"=10")+COUNTIF($AB199,"=11")+COUNTIF($AC199,"=11")+COUNTIF($AD199,"=25")+COUNTIF($AE199,"=15")+COUNTIF($AF199,"=19")+COUNTIF($AG199,"=31")+COUNTIF($AH199,"=15")+COUNTIF($AI199,"=15")+COUNTIF($AJ199,"=17")+COUNTIF($AK199,"=17")</f>
        <v>10</v>
      </c>
      <c r="CJ199" s="59">
        <f>COUNTIF($AL199,"=11")+COUNTIF($AM199,"=11")+COUNTIF($AN199,"=19")+COUNTIF($AO199,"=23")+COUNTIF($AP199,"=15")+COUNTIF($AQ199,"=15")+COUNTIF($AR199,"=19")+COUNTIF($AS199,"=17")+COUNTIF($AV199,"=12")+COUNTIF($AW199,"=12")</f>
        <v>8</v>
      </c>
      <c r="CK199" s="59">
        <f>COUNTIF($AX199,"=11")+COUNTIF($AY199,"=9")+COUNTIF($AZ199,"=15")+COUNTIF($BA199,"=16")+COUNTIF($BB199,"=8")+COUNTIF($BC199,"=10")+COUNTIF($BD199,"=10")+COUNTIF($BE199,"=8")+COUNTIF($BF199,"=10")+COUNTIF($BG199,"=11")</f>
        <v>10</v>
      </c>
      <c r="CL199" s="59">
        <f>COUNTIF($BH199,"=12")+COUNTIF($BI199,"=21")+COUNTIF($BJ199,"=23")+COUNTIF($BK199,"=16")+COUNTIF($BL199,"=10")+COUNTIF($BM199,"=12")+COUNTIF($BN199,"=12")+COUNTIF($BO199,"=15")+COUNTIF($BP199,"=8")+COUNTIF($BQ199,"=12")+COUNTIF($BR199,"=24")+COUNTIF($BS199,"=20")+COUNTIF($BT199,"=13")</f>
        <v>10</v>
      </c>
      <c r="CM199" s="59">
        <f>COUNTIF($BU199,"=12")+COUNTIF($BV199,"=11")+COUNTIF($BW199,"=13")+COUNTIF($BX199,"=11")+COUNTIF($BY199,"=11")+COUNTIF($BZ199,"=12")+COUNTIF($CA199,"=11")</f>
        <v>6</v>
      </c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  <c r="DK199" s="85"/>
      <c r="DL199" s="85"/>
      <c r="DM199" s="85"/>
      <c r="DN199" s="85"/>
      <c r="DO199" s="85"/>
      <c r="DP199" s="85"/>
      <c r="DQ199" s="85"/>
      <c r="DR199" s="85"/>
      <c r="DS199" s="85"/>
      <c r="DT199" s="85"/>
      <c r="DU199" s="85"/>
      <c r="DV199" s="85"/>
      <c r="DW199" s="85"/>
      <c r="DX199" s="85"/>
      <c r="DY199" s="85"/>
      <c r="DZ199" s="85"/>
      <c r="EA199" s="86"/>
      <c r="EB199" s="86"/>
      <c r="EC199" s="86"/>
      <c r="ED199" s="86"/>
      <c r="EE199" s="86"/>
    </row>
    <row r="200" spans="1:135" ht="15" customHeight="1" x14ac:dyDescent="0.25">
      <c r="A200" s="167">
        <v>142567</v>
      </c>
      <c r="B200" s="46" t="s">
        <v>479</v>
      </c>
      <c r="C200" s="86" t="s">
        <v>2</v>
      </c>
      <c r="D200" s="198" t="s">
        <v>1102</v>
      </c>
      <c r="E200" s="91" t="s">
        <v>9</v>
      </c>
      <c r="F200" s="3" t="s">
        <v>372</v>
      </c>
      <c r="G200" s="7">
        <v>41634</v>
      </c>
      <c r="H200" s="88" t="s">
        <v>2</v>
      </c>
      <c r="I200" s="88" t="s">
        <v>779</v>
      </c>
      <c r="J200" s="87">
        <v>41277.888888888891</v>
      </c>
      <c r="K200" s="143">
        <f>+COUNTIF($Y200,"&gt;=18")+COUNTIF($AG200,"&gt;=31")+COUNTIF($AP200,"&lt;=15")+COUNTIF($AR200,"&gt;=19")+COUNTIF($BG200,"&gt;=11")+COUNTIF($BI200,"&lt;=21")+COUNTIF($BK200,"&gt;=17")+COUNTIF($BR200,"&gt;=24")+COUNTIF($CA200,"&lt;=11")</f>
        <v>5</v>
      </c>
      <c r="L200" s="140">
        <f>65-(+CH200+CI200+CJ200+CK200+CL200+CM200)</f>
        <v>11</v>
      </c>
      <c r="M200" s="28">
        <v>13</v>
      </c>
      <c r="N200" s="28">
        <v>24</v>
      </c>
      <c r="O200" s="28">
        <v>14</v>
      </c>
      <c r="P200" s="28">
        <v>11</v>
      </c>
      <c r="Q200" s="28">
        <v>11</v>
      </c>
      <c r="R200" s="28">
        <v>13</v>
      </c>
      <c r="S200" s="28">
        <v>12</v>
      </c>
      <c r="T200" s="28">
        <v>12</v>
      </c>
      <c r="U200" s="28">
        <v>12</v>
      </c>
      <c r="V200" s="28">
        <v>13</v>
      </c>
      <c r="W200" s="28">
        <v>14</v>
      </c>
      <c r="X200" s="28">
        <v>16</v>
      </c>
      <c r="Y200" s="28">
        <v>17</v>
      </c>
      <c r="Z200" s="6">
        <v>9</v>
      </c>
      <c r="AA200" s="6">
        <v>10</v>
      </c>
      <c r="AB200" s="28">
        <v>11</v>
      </c>
      <c r="AC200" s="28">
        <v>11</v>
      </c>
      <c r="AD200" s="28">
        <v>25</v>
      </c>
      <c r="AE200" s="28">
        <v>15</v>
      </c>
      <c r="AF200" s="28">
        <v>18</v>
      </c>
      <c r="AG200" s="28">
        <v>30</v>
      </c>
      <c r="AH200" s="6">
        <v>15</v>
      </c>
      <c r="AI200" s="6">
        <v>16</v>
      </c>
      <c r="AJ200" s="6">
        <v>17</v>
      </c>
      <c r="AK200" s="6">
        <v>17</v>
      </c>
      <c r="AL200" s="28">
        <v>11</v>
      </c>
      <c r="AM200" s="28">
        <v>11</v>
      </c>
      <c r="AN200" s="28">
        <v>19</v>
      </c>
      <c r="AO200" s="28">
        <v>23</v>
      </c>
      <c r="AP200" s="28">
        <v>15</v>
      </c>
      <c r="AQ200" s="28">
        <v>15</v>
      </c>
      <c r="AR200" s="28">
        <v>19</v>
      </c>
      <c r="AS200" s="28">
        <v>17</v>
      </c>
      <c r="AT200" s="28">
        <v>37</v>
      </c>
      <c r="AU200" s="6">
        <v>39</v>
      </c>
      <c r="AV200" s="6">
        <v>12</v>
      </c>
      <c r="AW200" s="28">
        <v>12</v>
      </c>
      <c r="AX200" s="28">
        <v>11</v>
      </c>
      <c r="AY200" s="28">
        <v>9</v>
      </c>
      <c r="AZ200" s="28">
        <v>15</v>
      </c>
      <c r="BA200" s="28">
        <v>16</v>
      </c>
      <c r="BB200" s="28">
        <v>8</v>
      </c>
      <c r="BC200" s="28">
        <v>10</v>
      </c>
      <c r="BD200" s="28">
        <v>10</v>
      </c>
      <c r="BE200" s="28">
        <v>8</v>
      </c>
      <c r="BF200" s="28">
        <v>10</v>
      </c>
      <c r="BG200" s="28">
        <v>10</v>
      </c>
      <c r="BH200" s="28">
        <v>12</v>
      </c>
      <c r="BI200" s="28">
        <v>21</v>
      </c>
      <c r="BJ200" s="28">
        <v>23</v>
      </c>
      <c r="BK200" s="28">
        <v>17</v>
      </c>
      <c r="BL200" s="28">
        <v>10</v>
      </c>
      <c r="BM200" s="28">
        <v>12</v>
      </c>
      <c r="BN200" s="28">
        <v>12</v>
      </c>
      <c r="BO200" s="28">
        <v>15</v>
      </c>
      <c r="BP200" s="28">
        <v>8</v>
      </c>
      <c r="BQ200" s="28">
        <v>12</v>
      </c>
      <c r="BR200" s="28">
        <v>25</v>
      </c>
      <c r="BS200" s="28">
        <v>20</v>
      </c>
      <c r="BT200" s="28">
        <v>12</v>
      </c>
      <c r="BU200" s="28">
        <v>12</v>
      </c>
      <c r="BV200" s="28">
        <v>11</v>
      </c>
      <c r="BW200" s="28">
        <v>13</v>
      </c>
      <c r="BX200" s="28">
        <v>11</v>
      </c>
      <c r="BY200" s="28">
        <v>11</v>
      </c>
      <c r="BZ200" s="28">
        <v>12</v>
      </c>
      <c r="CA200" s="28">
        <v>12</v>
      </c>
      <c r="CB200" s="149">
        <f>(2.71828^(-8.3291+4.4859*K200-2.1583*L200))/(1+(2.71828^(-8.3291+4.4859*K200-2.1583*L200)))</f>
        <v>6.5010710296762694E-5</v>
      </c>
      <c r="CC200" s="107" t="s">
        <v>781</v>
      </c>
      <c r="CD200" s="9" t="s">
        <v>129</v>
      </c>
      <c r="CE200" s="14" t="s">
        <v>533</v>
      </c>
      <c r="CF200" s="9" t="s">
        <v>479</v>
      </c>
      <c r="CG200" s="11"/>
      <c r="CH200" s="59">
        <f>COUNTIF($M200,"=13")+COUNTIF($N200,"=24")+COUNTIF($O200,"=14")+COUNTIF($P200,"=11")+COUNTIF($Q200,"=11")+COUNTIF($R200,"=14")+COUNTIF($S200,"=12")+COUNTIF($T200,"=12")+COUNTIF($U200,"=12")+COUNTIF($V200,"=13")+COUNTIF($W200,"=13")+COUNTIF($X200,"=16")</f>
        <v>10</v>
      </c>
      <c r="CI200" s="59">
        <f>COUNTIF($Y200,"=18")+COUNTIF($Z200,"=9")+COUNTIF($AA200,"=10")+COUNTIF($AB200,"=11")+COUNTIF($AC200,"=11")+COUNTIF($AD200,"=25")+COUNTIF($AE200,"=15")+COUNTIF($AF200,"=19")+COUNTIF($AG200,"=31")+COUNTIF($AH200,"=15")+COUNTIF($AI200,"=15")+COUNTIF($AJ200,"=17")+COUNTIF($AK200,"=17")</f>
        <v>9</v>
      </c>
      <c r="CJ200" s="59">
        <f>COUNTIF($AL200,"=11")+COUNTIF($AM200,"=11")+COUNTIF($AN200,"=19")+COUNTIF($AO200,"=23")+COUNTIF($AP200,"=15")+COUNTIF($AQ200,"=15")+COUNTIF($AR200,"=19")+COUNTIF($AS200,"=17")+COUNTIF($AV200,"=12")+COUNTIF($AW200,"=12")</f>
        <v>10</v>
      </c>
      <c r="CK200" s="59">
        <f>COUNTIF($AX200,"=11")+COUNTIF($AY200,"=9")+COUNTIF($AZ200,"=15")+COUNTIF($BA200,"=16")+COUNTIF($BB200,"=8")+COUNTIF($BC200,"=10")+COUNTIF($BD200,"=10")+COUNTIF($BE200,"=8")+COUNTIF($BF200,"=10")+COUNTIF($BG200,"=11")</f>
        <v>9</v>
      </c>
      <c r="CL200" s="59">
        <f>COUNTIF($BH200,"=12")+COUNTIF($BI200,"=21")+COUNTIF($BJ200,"=23")+COUNTIF($BK200,"=16")+COUNTIF($BL200,"=10")+COUNTIF($BM200,"=12")+COUNTIF($BN200,"=12")+COUNTIF($BO200,"=15")+COUNTIF($BP200,"=8")+COUNTIF($BQ200,"=12")+COUNTIF($BR200,"=24")+COUNTIF($BS200,"=20")+COUNTIF($BT200,"=13")</f>
        <v>10</v>
      </c>
      <c r="CM200" s="59">
        <f>COUNTIF($BU200,"=12")+COUNTIF($BV200,"=11")+COUNTIF($BW200,"=13")+COUNTIF($BX200,"=11")+COUNTIF($BY200,"=11")+COUNTIF($BZ200,"=12")+COUNTIF($CA200,"=11")</f>
        <v>6</v>
      </c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  <c r="DK200" s="85"/>
      <c r="DL200" s="85"/>
      <c r="DM200" s="85"/>
      <c r="DN200" s="85"/>
      <c r="DO200" s="85"/>
      <c r="DP200" s="85"/>
      <c r="DQ200" s="85"/>
      <c r="DR200" s="85"/>
      <c r="DS200" s="85"/>
      <c r="DT200" s="85"/>
      <c r="DU200" s="85"/>
      <c r="DV200" s="85"/>
      <c r="DW200" s="85"/>
      <c r="DX200" s="85"/>
      <c r="DY200" s="85"/>
      <c r="DZ200" s="85"/>
      <c r="EA200" s="85"/>
      <c r="EB200" s="85"/>
      <c r="EC200" s="85"/>
      <c r="ED200" s="85"/>
      <c r="EE200" s="85"/>
    </row>
    <row r="201" spans="1:135" ht="15" customHeight="1" x14ac:dyDescent="0.25">
      <c r="A201" s="167">
        <v>232541</v>
      </c>
      <c r="B201" s="46" t="s">
        <v>601</v>
      </c>
      <c r="C201" s="86" t="s">
        <v>2</v>
      </c>
      <c r="D201" s="198" t="s">
        <v>1115</v>
      </c>
      <c r="E201" s="29" t="s">
        <v>25</v>
      </c>
      <c r="F201" s="3" t="s">
        <v>493</v>
      </c>
      <c r="G201" s="7">
        <v>41504.952777777777</v>
      </c>
      <c r="H201" s="88" t="s">
        <v>2</v>
      </c>
      <c r="I201" s="88" t="s">
        <v>779</v>
      </c>
      <c r="J201" s="87">
        <v>41277.888888888891</v>
      </c>
      <c r="K201" s="143">
        <f>+COUNTIF($Y201,"&gt;=18")+COUNTIF($AG201,"&gt;=31")+COUNTIF($AP201,"&lt;=15")+COUNTIF($AR201,"&gt;=19")+COUNTIF($BG201,"&gt;=11")+COUNTIF($BI201,"&lt;=21")+COUNTIF($BK201,"&gt;=17")+COUNTIF($BR201,"&gt;=24")+COUNTIF($CA201,"&lt;=11")</f>
        <v>5</v>
      </c>
      <c r="L201" s="140">
        <f>65-(+CH201+CI201+CJ201+CK201+CL201+CM201)</f>
        <v>11</v>
      </c>
      <c r="M201" s="28">
        <v>14</v>
      </c>
      <c r="N201" s="28">
        <v>24</v>
      </c>
      <c r="O201" s="28">
        <v>14</v>
      </c>
      <c r="P201" s="28">
        <v>11</v>
      </c>
      <c r="Q201" s="28">
        <v>11</v>
      </c>
      <c r="R201" s="28">
        <v>14</v>
      </c>
      <c r="S201" s="28">
        <v>12</v>
      </c>
      <c r="T201" s="28">
        <v>12</v>
      </c>
      <c r="U201" s="28">
        <v>12</v>
      </c>
      <c r="V201" s="28">
        <v>13</v>
      </c>
      <c r="W201" s="28">
        <v>13</v>
      </c>
      <c r="X201" s="28">
        <v>17</v>
      </c>
      <c r="Y201" s="28">
        <v>17</v>
      </c>
      <c r="Z201" s="6">
        <v>9</v>
      </c>
      <c r="AA201" s="6">
        <v>9</v>
      </c>
      <c r="AB201" s="28">
        <v>11</v>
      </c>
      <c r="AC201" s="28">
        <v>11</v>
      </c>
      <c r="AD201" s="28">
        <v>25</v>
      </c>
      <c r="AE201" s="28">
        <v>15</v>
      </c>
      <c r="AF201" s="28">
        <v>19</v>
      </c>
      <c r="AG201" s="28">
        <v>31</v>
      </c>
      <c r="AH201" s="6">
        <v>14</v>
      </c>
      <c r="AI201" s="6">
        <v>15</v>
      </c>
      <c r="AJ201" s="6">
        <v>17</v>
      </c>
      <c r="AK201" s="6">
        <v>17</v>
      </c>
      <c r="AL201" s="28">
        <v>11</v>
      </c>
      <c r="AM201" s="28">
        <v>11</v>
      </c>
      <c r="AN201" s="28">
        <v>19</v>
      </c>
      <c r="AO201" s="28">
        <v>23</v>
      </c>
      <c r="AP201" s="28">
        <v>15</v>
      </c>
      <c r="AQ201" s="28">
        <v>15</v>
      </c>
      <c r="AR201" s="28">
        <v>19</v>
      </c>
      <c r="AS201" s="28">
        <v>17</v>
      </c>
      <c r="AT201" s="6">
        <v>35</v>
      </c>
      <c r="AU201" s="6">
        <v>40</v>
      </c>
      <c r="AV201" s="28">
        <v>12</v>
      </c>
      <c r="AW201" s="28">
        <v>12</v>
      </c>
      <c r="AX201" s="28">
        <v>11</v>
      </c>
      <c r="AY201" s="28">
        <v>9</v>
      </c>
      <c r="AZ201" s="28">
        <v>15</v>
      </c>
      <c r="BA201" s="28">
        <v>16</v>
      </c>
      <c r="BB201" s="28">
        <v>8</v>
      </c>
      <c r="BC201" s="28">
        <v>10</v>
      </c>
      <c r="BD201" s="28">
        <v>10</v>
      </c>
      <c r="BE201" s="28">
        <v>8</v>
      </c>
      <c r="BF201" s="28">
        <v>10</v>
      </c>
      <c r="BG201" s="28">
        <v>9</v>
      </c>
      <c r="BH201" s="28">
        <v>12</v>
      </c>
      <c r="BI201" s="28">
        <v>20</v>
      </c>
      <c r="BJ201" s="28">
        <v>23</v>
      </c>
      <c r="BK201" s="28">
        <v>16</v>
      </c>
      <c r="BL201" s="28">
        <v>11</v>
      </c>
      <c r="BM201" s="28">
        <v>12</v>
      </c>
      <c r="BN201" s="28">
        <v>12</v>
      </c>
      <c r="BO201" s="28">
        <v>15</v>
      </c>
      <c r="BP201" s="28">
        <v>8</v>
      </c>
      <c r="BQ201" s="28">
        <v>13</v>
      </c>
      <c r="BR201" s="28">
        <v>22</v>
      </c>
      <c r="BS201" s="28">
        <v>20</v>
      </c>
      <c r="BT201" s="28">
        <v>14</v>
      </c>
      <c r="BU201" s="28">
        <v>12</v>
      </c>
      <c r="BV201" s="28">
        <v>11</v>
      </c>
      <c r="BW201" s="28">
        <v>13</v>
      </c>
      <c r="BX201" s="28">
        <v>11</v>
      </c>
      <c r="BY201" s="28">
        <v>11</v>
      </c>
      <c r="BZ201" s="28">
        <v>12</v>
      </c>
      <c r="CA201" s="28">
        <v>11</v>
      </c>
      <c r="CB201" s="149">
        <f>(2.71828^(-8.3291+4.4859*K201-2.1583*L201))/(1+(2.71828^(-8.3291+4.4859*K201-2.1583*L201)))</f>
        <v>6.5010710296762694E-5</v>
      </c>
      <c r="CC201" s="107" t="s">
        <v>781</v>
      </c>
      <c r="CD201" s="86" t="s">
        <v>68</v>
      </c>
      <c r="CE201" s="10" t="s">
        <v>602</v>
      </c>
      <c r="CF201" s="86" t="s">
        <v>50</v>
      </c>
      <c r="CG201" s="15"/>
      <c r="CH201" s="59">
        <f>COUNTIF($M201,"=13")+COUNTIF($N201,"=24")+COUNTIF($O201,"=14")+COUNTIF($P201,"=11")+COUNTIF($Q201,"=11")+COUNTIF($R201,"=14")+COUNTIF($S201,"=12")+COUNTIF($T201,"=12")+COUNTIF($U201,"=12")+COUNTIF($V201,"=13")+COUNTIF($W201,"=13")+COUNTIF($X201,"=16")</f>
        <v>10</v>
      </c>
      <c r="CI201" s="59">
        <f>COUNTIF($Y201,"=18")+COUNTIF($Z201,"=9")+COUNTIF($AA201,"=10")+COUNTIF($AB201,"=11")+COUNTIF($AC201,"=11")+COUNTIF($AD201,"=25")+COUNTIF($AE201,"=15")+COUNTIF($AF201,"=19")+COUNTIF($AG201,"=31")+COUNTIF($AH201,"=15")+COUNTIF($AI201,"=15")+COUNTIF($AJ201,"=17")+COUNTIF($AK201,"=17")</f>
        <v>10</v>
      </c>
      <c r="CJ201" s="59">
        <f>COUNTIF($AL201,"=11")+COUNTIF($AM201,"=11")+COUNTIF($AN201,"=19")+COUNTIF($AO201,"=23")+COUNTIF($AP201,"=15")+COUNTIF($AQ201,"=15")+COUNTIF($AR201,"=19")+COUNTIF($AS201,"=17")+COUNTIF($AV201,"=12")+COUNTIF($AW201,"=12")</f>
        <v>10</v>
      </c>
      <c r="CK201" s="59">
        <f>COUNTIF($AX201,"=11")+COUNTIF($AY201,"=9")+COUNTIF($AZ201,"=15")+COUNTIF($BA201,"=16")+COUNTIF($BB201,"=8")+COUNTIF($BC201,"=10")+COUNTIF($BD201,"=10")+COUNTIF($BE201,"=8")+COUNTIF($BF201,"=10")+COUNTIF($BG201,"=11")</f>
        <v>9</v>
      </c>
      <c r="CL201" s="59">
        <f>COUNTIF($BH201,"=12")+COUNTIF($BI201,"=21")+COUNTIF($BJ201,"=23")+COUNTIF($BK201,"=16")+COUNTIF($BL201,"=10")+COUNTIF($BM201,"=12")+COUNTIF($BN201,"=12")+COUNTIF($BO201,"=15")+COUNTIF($BP201,"=8")+COUNTIF($BQ201,"=12")+COUNTIF($BR201,"=24")+COUNTIF($BS201,"=20")+COUNTIF($BT201,"=13")</f>
        <v>8</v>
      </c>
      <c r="CM201" s="59">
        <f>COUNTIF($BU201,"=12")+COUNTIF($BV201,"=11")+COUNTIF($BW201,"=13")+COUNTIF($BX201,"=11")+COUNTIF($BY201,"=11")+COUNTIF($BZ201,"=12")+COUNTIF($CA201,"=11")</f>
        <v>7</v>
      </c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  <c r="DK201" s="85"/>
      <c r="DL201" s="85"/>
      <c r="DM201" s="85"/>
      <c r="DN201" s="85"/>
      <c r="DO201" s="85"/>
      <c r="DP201" s="85"/>
      <c r="DQ201" s="85"/>
      <c r="DR201" s="85"/>
      <c r="DS201" s="85"/>
      <c r="DT201" s="85"/>
      <c r="DU201" s="85"/>
      <c r="DV201" s="85"/>
      <c r="DW201" s="85"/>
      <c r="DX201" s="85"/>
      <c r="DY201" s="85"/>
      <c r="DZ201" s="85"/>
      <c r="EA201" s="85"/>
      <c r="EB201" s="85"/>
      <c r="EC201" s="85"/>
      <c r="ED201" s="85"/>
      <c r="EE201" s="85"/>
    </row>
    <row r="202" spans="1:135" ht="15" customHeight="1" x14ac:dyDescent="0.25">
      <c r="A202" s="173">
        <v>307162</v>
      </c>
      <c r="B202" s="86" t="s">
        <v>158</v>
      </c>
      <c r="C202" s="86" t="s">
        <v>2</v>
      </c>
      <c r="D202" s="198" t="s">
        <v>1126</v>
      </c>
      <c r="E202" s="86" t="s">
        <v>20</v>
      </c>
      <c r="F202" s="86" t="s">
        <v>158</v>
      </c>
      <c r="G202" s="87">
        <v>41622.65</v>
      </c>
      <c r="H202" s="88" t="s">
        <v>2</v>
      </c>
      <c r="I202" s="88" t="s">
        <v>779</v>
      </c>
      <c r="J202" s="87">
        <v>41277.888888888891</v>
      </c>
      <c r="K202" s="143">
        <f>+COUNTIF($Y202,"&gt;=18")+COUNTIF($AG202,"&gt;=31")+COUNTIF($AP202,"&lt;=15")+COUNTIF($AR202,"&gt;=19")+COUNTIF($BG202,"&gt;=11")+COUNTIF($BI202,"&lt;=21")+COUNTIF($BK202,"&gt;=17")+COUNTIF($BR202,"&gt;=24")+COUNTIF($CA202,"&lt;=11")</f>
        <v>5</v>
      </c>
      <c r="L202" s="140">
        <f>65-(+CH202+CI202+CJ202+CK202+CL202+CM202)</f>
        <v>11</v>
      </c>
      <c r="M202" s="100">
        <v>12</v>
      </c>
      <c r="N202" s="100">
        <v>24</v>
      </c>
      <c r="O202" s="100">
        <v>14</v>
      </c>
      <c r="P202" s="100">
        <v>11</v>
      </c>
      <c r="Q202" s="100">
        <v>11</v>
      </c>
      <c r="R202" s="100">
        <v>14</v>
      </c>
      <c r="S202" s="100">
        <v>12</v>
      </c>
      <c r="T202" s="100">
        <v>12</v>
      </c>
      <c r="U202" s="100">
        <v>13</v>
      </c>
      <c r="V202" s="100">
        <v>13</v>
      </c>
      <c r="W202" s="100">
        <v>13</v>
      </c>
      <c r="X202" s="100">
        <v>16</v>
      </c>
      <c r="Y202" s="100">
        <v>18</v>
      </c>
      <c r="Z202" s="100">
        <v>9</v>
      </c>
      <c r="AA202" s="100">
        <v>10</v>
      </c>
      <c r="AB202" s="100">
        <v>11</v>
      </c>
      <c r="AC202" s="100">
        <v>11</v>
      </c>
      <c r="AD202" s="100">
        <v>25</v>
      </c>
      <c r="AE202" s="100">
        <v>15</v>
      </c>
      <c r="AF202" s="100">
        <v>19</v>
      </c>
      <c r="AG202" s="100">
        <v>31</v>
      </c>
      <c r="AH202" s="100">
        <v>14</v>
      </c>
      <c r="AI202" s="100">
        <v>14</v>
      </c>
      <c r="AJ202" s="100">
        <v>17</v>
      </c>
      <c r="AK202" s="100">
        <v>17</v>
      </c>
      <c r="AL202" s="100">
        <v>11</v>
      </c>
      <c r="AM202" s="68">
        <v>11</v>
      </c>
      <c r="AN202" s="68">
        <v>19</v>
      </c>
      <c r="AO202" s="68">
        <v>23</v>
      </c>
      <c r="AP202" s="68">
        <v>17</v>
      </c>
      <c r="AQ202" s="68">
        <v>15</v>
      </c>
      <c r="AR202" s="68">
        <v>19</v>
      </c>
      <c r="AS202" s="68">
        <v>17</v>
      </c>
      <c r="AT202" s="68">
        <v>38</v>
      </c>
      <c r="AU202" s="100">
        <v>39</v>
      </c>
      <c r="AV202" s="100">
        <v>13</v>
      </c>
      <c r="AW202" s="68">
        <v>12</v>
      </c>
      <c r="AX202" s="68">
        <v>11</v>
      </c>
      <c r="AY202" s="68">
        <v>9</v>
      </c>
      <c r="AZ202" s="68">
        <v>15</v>
      </c>
      <c r="BA202" s="68">
        <v>16</v>
      </c>
      <c r="BB202" s="100">
        <v>8</v>
      </c>
      <c r="BC202" s="100">
        <v>10</v>
      </c>
      <c r="BD202" s="100">
        <v>10</v>
      </c>
      <c r="BE202" s="100">
        <v>8</v>
      </c>
      <c r="BF202" s="100">
        <v>10</v>
      </c>
      <c r="BG202" s="100">
        <v>11</v>
      </c>
      <c r="BH202" s="100">
        <v>12</v>
      </c>
      <c r="BI202" s="100">
        <v>22</v>
      </c>
      <c r="BJ202" s="100">
        <v>23</v>
      </c>
      <c r="BK202" s="100">
        <v>17</v>
      </c>
      <c r="BL202" s="100">
        <v>10</v>
      </c>
      <c r="BM202" s="100">
        <v>12</v>
      </c>
      <c r="BN202" s="100">
        <v>12</v>
      </c>
      <c r="BO202" s="100">
        <v>15</v>
      </c>
      <c r="BP202" s="100">
        <v>8</v>
      </c>
      <c r="BQ202" s="100">
        <v>12</v>
      </c>
      <c r="BR202" s="68">
        <v>22</v>
      </c>
      <c r="BS202" s="100">
        <v>20</v>
      </c>
      <c r="BT202" s="100">
        <v>13</v>
      </c>
      <c r="BU202" s="100">
        <v>12</v>
      </c>
      <c r="BV202" s="100">
        <v>11</v>
      </c>
      <c r="BW202" s="100">
        <v>13</v>
      </c>
      <c r="BX202" s="100">
        <v>10</v>
      </c>
      <c r="BY202" s="100">
        <v>11</v>
      </c>
      <c r="BZ202" s="100">
        <v>12</v>
      </c>
      <c r="CA202" s="100">
        <v>12</v>
      </c>
      <c r="CB202" s="149">
        <f>(2.71828^(-8.3291+4.4859*K202-2.1583*L202))/(1+(2.71828^(-8.3291+4.4859*K202-2.1583*L202)))</f>
        <v>6.5010710296762694E-5</v>
      </c>
      <c r="CC202" s="107" t="s">
        <v>781</v>
      </c>
      <c r="CD202" s="86" t="s">
        <v>431</v>
      </c>
      <c r="CE202" s="3" t="s">
        <v>637</v>
      </c>
      <c r="CF202" s="86" t="s">
        <v>50</v>
      </c>
      <c r="CG202" s="86" t="s">
        <v>638</v>
      </c>
      <c r="CH202" s="59">
        <f>COUNTIF($M202,"=13")+COUNTIF($N202,"=24")+COUNTIF($O202,"=14")+COUNTIF($P202,"=11")+COUNTIF($Q202,"=11")+COUNTIF($R202,"=14")+COUNTIF($S202,"=12")+COUNTIF($T202,"=12")+COUNTIF($U202,"=12")+COUNTIF($V202,"=13")+COUNTIF($W202,"=13")+COUNTIF($X202,"=16")</f>
        <v>10</v>
      </c>
      <c r="CI202" s="59">
        <f>COUNTIF($Y202,"=18")+COUNTIF($Z202,"=9")+COUNTIF($AA202,"=10")+COUNTIF($AB202,"=11")+COUNTIF($AC202,"=11")+COUNTIF($AD202,"=25")+COUNTIF($AE202,"=15")+COUNTIF($AF202,"=19")+COUNTIF($AG202,"=31")+COUNTIF($AH202,"=15")+COUNTIF($AI202,"=15")+COUNTIF($AJ202,"=17")+COUNTIF($AK202,"=17")</f>
        <v>11</v>
      </c>
      <c r="CJ202" s="59">
        <f>COUNTIF($AL202,"=11")+COUNTIF($AM202,"=11")+COUNTIF($AN202,"=19")+COUNTIF($AO202,"=23")+COUNTIF($AP202,"=15")+COUNTIF($AQ202,"=15")+COUNTIF($AR202,"=19")+COUNTIF($AS202,"=17")+COUNTIF($AV202,"=12")+COUNTIF($AW202,"=12")</f>
        <v>8</v>
      </c>
      <c r="CK202" s="59">
        <f>COUNTIF($AX202,"=11")+COUNTIF($AY202,"=9")+COUNTIF($AZ202,"=15")+COUNTIF($BA202,"=16")+COUNTIF($BB202,"=8")+COUNTIF($BC202,"=10")+COUNTIF($BD202,"=10")+COUNTIF($BE202,"=8")+COUNTIF($BF202,"=10")+COUNTIF($BG202,"=11")</f>
        <v>10</v>
      </c>
      <c r="CL202" s="59">
        <f>COUNTIF($BH202,"=12")+COUNTIF($BI202,"=21")+COUNTIF($BJ202,"=23")+COUNTIF($BK202,"=16")+COUNTIF($BL202,"=10")+COUNTIF($BM202,"=12")+COUNTIF($BN202,"=12")+COUNTIF($BO202,"=15")+COUNTIF($BP202,"=8")+COUNTIF($BQ202,"=12")+COUNTIF($BR202,"=24")+COUNTIF($BS202,"=20")+COUNTIF($BT202,"=13")</f>
        <v>10</v>
      </c>
      <c r="CM202" s="59">
        <f>COUNTIF($BU202,"=12")+COUNTIF($BV202,"=11")+COUNTIF($BW202,"=13")+COUNTIF($BX202,"=11")+COUNTIF($BY202,"=11")+COUNTIF($BZ202,"=12")+COUNTIF($CA202,"=11")</f>
        <v>5</v>
      </c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  <c r="DK202" s="85"/>
      <c r="DL202" s="85"/>
      <c r="DM202" s="85"/>
      <c r="DN202" s="85"/>
      <c r="DO202" s="85"/>
      <c r="DP202" s="85"/>
      <c r="DQ202" s="85"/>
      <c r="DR202" s="85"/>
      <c r="DS202" s="85"/>
      <c r="DT202" s="85"/>
      <c r="DU202" s="85"/>
      <c r="DV202" s="85"/>
      <c r="DW202" s="85"/>
      <c r="DX202" s="85"/>
      <c r="DY202" s="85"/>
      <c r="DZ202" s="85"/>
      <c r="EA202" s="86"/>
      <c r="EB202" s="86"/>
      <c r="EC202" s="86"/>
      <c r="ED202" s="86"/>
      <c r="EE202" s="86"/>
    </row>
    <row r="203" spans="1:135" ht="15" customHeight="1" x14ac:dyDescent="0.25">
      <c r="A203" s="164">
        <v>357717</v>
      </c>
      <c r="B203" s="86" t="s">
        <v>48</v>
      </c>
      <c r="C203" s="86" t="s">
        <v>2</v>
      </c>
      <c r="D203" s="174" t="s">
        <v>1134</v>
      </c>
      <c r="E203" s="86" t="s">
        <v>6</v>
      </c>
      <c r="F203" s="86" t="s">
        <v>33</v>
      </c>
      <c r="G203" s="87">
        <v>42386.893055555556</v>
      </c>
      <c r="H203" s="88" t="s">
        <v>2</v>
      </c>
      <c r="I203" s="88" t="s">
        <v>779</v>
      </c>
      <c r="J203" s="87">
        <v>41277.888888888891</v>
      </c>
      <c r="K203" s="143">
        <f>+COUNTIF($Y203,"&gt;=18")+COUNTIF($AG203,"&gt;=31")+COUNTIF($AP203,"&lt;=15")+COUNTIF($AR203,"&gt;=19")+COUNTIF($BG203,"&gt;=11")+COUNTIF($BI203,"&lt;=21")+COUNTIF($BK203,"&gt;=17")+COUNTIF($BR203,"&gt;=24")+COUNTIF($CA203,"&lt;=11")</f>
        <v>5</v>
      </c>
      <c r="L203" s="140">
        <f>65-(+CH203+CI203+CJ203+CK203+CL203+CM203)</f>
        <v>11</v>
      </c>
      <c r="M203" s="68">
        <v>13</v>
      </c>
      <c r="N203" s="68">
        <v>24</v>
      </c>
      <c r="O203" s="68">
        <v>14</v>
      </c>
      <c r="P203" s="68">
        <v>12</v>
      </c>
      <c r="Q203" s="68">
        <v>11</v>
      </c>
      <c r="R203" s="68">
        <v>14</v>
      </c>
      <c r="S203" s="68">
        <v>12</v>
      </c>
      <c r="T203" s="68">
        <v>13</v>
      </c>
      <c r="U203" s="68">
        <v>12</v>
      </c>
      <c r="V203" s="68">
        <v>13</v>
      </c>
      <c r="W203" s="68">
        <v>13</v>
      </c>
      <c r="X203" s="68">
        <v>16</v>
      </c>
      <c r="Y203" s="68">
        <v>19</v>
      </c>
      <c r="Z203" s="68">
        <v>9</v>
      </c>
      <c r="AA203" s="68">
        <v>10</v>
      </c>
      <c r="AB203" s="68">
        <v>11</v>
      </c>
      <c r="AC203" s="68">
        <v>11</v>
      </c>
      <c r="AD203" s="68">
        <v>25</v>
      </c>
      <c r="AE203" s="68">
        <v>15</v>
      </c>
      <c r="AF203" s="68">
        <v>19</v>
      </c>
      <c r="AG203" s="68">
        <v>31</v>
      </c>
      <c r="AH203" s="68">
        <v>15</v>
      </c>
      <c r="AI203" s="68">
        <v>15</v>
      </c>
      <c r="AJ203" s="68">
        <v>17</v>
      </c>
      <c r="AK203" s="68">
        <v>17</v>
      </c>
      <c r="AL203" s="68">
        <v>10</v>
      </c>
      <c r="AM203" s="68">
        <v>10</v>
      </c>
      <c r="AN203" s="68">
        <v>19</v>
      </c>
      <c r="AO203" s="68">
        <v>23</v>
      </c>
      <c r="AP203" s="68">
        <v>15</v>
      </c>
      <c r="AQ203" s="68">
        <v>15</v>
      </c>
      <c r="AR203" s="68">
        <v>16</v>
      </c>
      <c r="AS203" s="68">
        <v>18</v>
      </c>
      <c r="AT203" s="68">
        <v>34</v>
      </c>
      <c r="AU203" s="68">
        <v>37</v>
      </c>
      <c r="AV203" s="68">
        <v>12</v>
      </c>
      <c r="AW203" s="68">
        <v>12</v>
      </c>
      <c r="AX203" s="68">
        <v>12</v>
      </c>
      <c r="AY203" s="68">
        <v>9</v>
      </c>
      <c r="AZ203" s="68">
        <v>15</v>
      </c>
      <c r="BA203" s="68">
        <v>16</v>
      </c>
      <c r="BB203" s="68">
        <v>8</v>
      </c>
      <c r="BC203" s="68">
        <v>10</v>
      </c>
      <c r="BD203" s="68">
        <v>10</v>
      </c>
      <c r="BE203" s="68">
        <v>8</v>
      </c>
      <c r="BF203" s="68">
        <v>10</v>
      </c>
      <c r="BG203" s="68">
        <v>10</v>
      </c>
      <c r="BH203" s="68">
        <v>12</v>
      </c>
      <c r="BI203" s="68">
        <v>21</v>
      </c>
      <c r="BJ203" s="68">
        <v>23</v>
      </c>
      <c r="BK203" s="68">
        <v>16</v>
      </c>
      <c r="BL203" s="68">
        <v>10</v>
      </c>
      <c r="BM203" s="68">
        <v>12</v>
      </c>
      <c r="BN203" s="68">
        <v>12</v>
      </c>
      <c r="BO203" s="68">
        <v>15</v>
      </c>
      <c r="BP203" s="68">
        <v>8</v>
      </c>
      <c r="BQ203" s="68">
        <v>12</v>
      </c>
      <c r="BR203" s="68">
        <v>23</v>
      </c>
      <c r="BS203" s="68">
        <v>20</v>
      </c>
      <c r="BT203" s="68">
        <v>13</v>
      </c>
      <c r="BU203" s="68">
        <v>12</v>
      </c>
      <c r="BV203" s="68">
        <v>11</v>
      </c>
      <c r="BW203" s="68">
        <v>13</v>
      </c>
      <c r="BX203" s="68">
        <v>12</v>
      </c>
      <c r="BY203" s="68">
        <v>11</v>
      </c>
      <c r="BZ203" s="68">
        <v>12</v>
      </c>
      <c r="CA203" s="68">
        <v>11</v>
      </c>
      <c r="CB203" s="149">
        <f>(2.71828^(-8.3291+4.4859*K203-2.1583*L203))/(1+(2.71828^(-8.3291+4.4859*K203-2.1583*L203)))</f>
        <v>6.5010710296762694E-5</v>
      </c>
      <c r="CC203" s="107" t="s">
        <v>781</v>
      </c>
      <c r="CD203" s="86" t="s">
        <v>53</v>
      </c>
      <c r="CE203" s="86" t="s">
        <v>2</v>
      </c>
      <c r="CF203" s="86" t="s">
        <v>50</v>
      </c>
      <c r="CG203" s="86"/>
      <c r="CH203" s="59">
        <f>COUNTIF($M203,"=13")+COUNTIF($N203,"=24")+COUNTIF($O203,"=14")+COUNTIF($P203,"=11")+COUNTIF($Q203,"=11")+COUNTIF($R203,"=14")+COUNTIF($S203,"=12")+COUNTIF($T203,"=12")+COUNTIF($U203,"=12")+COUNTIF($V203,"=13")+COUNTIF($W203,"=13")+COUNTIF($X203,"=16")</f>
        <v>10</v>
      </c>
      <c r="CI203" s="59">
        <f>COUNTIF($Y203,"=18")+COUNTIF($Z203,"=9")+COUNTIF($AA203,"=10")+COUNTIF($AB203,"=11")+COUNTIF($AC203,"=11")+COUNTIF($AD203,"=25")+COUNTIF($AE203,"=15")+COUNTIF($AF203,"=19")+COUNTIF($AG203,"=31")+COUNTIF($AH203,"=15")+COUNTIF($AI203,"=15")+COUNTIF($AJ203,"=17")+COUNTIF($AK203,"=17")</f>
        <v>12</v>
      </c>
      <c r="CJ203" s="59">
        <f>COUNTIF($AL203,"=11")+COUNTIF($AM203,"=11")+COUNTIF($AN203,"=19")+COUNTIF($AO203,"=23")+COUNTIF($AP203,"=15")+COUNTIF($AQ203,"=15")+COUNTIF($AR203,"=19")+COUNTIF($AS203,"=17")+COUNTIF($AV203,"=12")+COUNTIF($AW203,"=12")</f>
        <v>6</v>
      </c>
      <c r="CK203" s="59">
        <f>COUNTIF($AX203,"=11")+COUNTIF($AY203,"=9")+COUNTIF($AZ203,"=15")+COUNTIF($BA203,"=16")+COUNTIF($BB203,"=8")+COUNTIF($BC203,"=10")+COUNTIF($BD203,"=10")+COUNTIF($BE203,"=8")+COUNTIF($BF203,"=10")+COUNTIF($BG203,"=11")</f>
        <v>8</v>
      </c>
      <c r="CL203" s="59">
        <f>COUNTIF($BH203,"=12")+COUNTIF($BI203,"=21")+COUNTIF($BJ203,"=23")+COUNTIF($BK203,"=16")+COUNTIF($BL203,"=10")+COUNTIF($BM203,"=12")+COUNTIF($BN203,"=12")+COUNTIF($BO203,"=15")+COUNTIF($BP203,"=8")+COUNTIF($BQ203,"=12")+COUNTIF($BR203,"=24")+COUNTIF($BS203,"=20")+COUNTIF($BT203,"=13")</f>
        <v>12</v>
      </c>
      <c r="CM203" s="59">
        <f>COUNTIF($BU203,"=12")+COUNTIF($BV203,"=11")+COUNTIF($BW203,"=13")+COUNTIF($BX203,"=11")+COUNTIF($BY203,"=11")+COUNTIF($BZ203,"=12")+COUNTIF($CA203,"=11")</f>
        <v>6</v>
      </c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  <c r="DK203" s="85"/>
      <c r="DL203" s="85"/>
      <c r="DM203" s="85"/>
      <c r="DN203" s="85"/>
      <c r="DO203" s="85"/>
      <c r="DP203" s="85"/>
      <c r="DQ203" s="85"/>
      <c r="DR203" s="85"/>
      <c r="DS203" s="85"/>
      <c r="DT203" s="85"/>
      <c r="DU203" s="85"/>
      <c r="DV203" s="85"/>
      <c r="DW203" s="85"/>
      <c r="DX203" s="85"/>
      <c r="DY203" s="85"/>
      <c r="DZ203" s="85"/>
      <c r="EA203" s="86"/>
      <c r="EB203" s="86"/>
      <c r="EC203" s="86"/>
      <c r="ED203" s="86"/>
      <c r="EE203" s="86"/>
    </row>
    <row r="204" spans="1:135" ht="15" customHeight="1" x14ac:dyDescent="0.25">
      <c r="A204" s="173" t="s">
        <v>967</v>
      </c>
      <c r="B204" s="3" t="s">
        <v>415</v>
      </c>
      <c r="C204" s="86" t="s">
        <v>2</v>
      </c>
      <c r="D204" s="174" t="s">
        <v>1147</v>
      </c>
      <c r="E204" s="3" t="s">
        <v>314</v>
      </c>
      <c r="F204" s="3" t="s">
        <v>415</v>
      </c>
      <c r="G204" s="7">
        <v>41449.256249999999</v>
      </c>
      <c r="H204" s="88" t="s">
        <v>2</v>
      </c>
      <c r="I204" s="88" t="s">
        <v>779</v>
      </c>
      <c r="J204" s="87">
        <v>41277.888888888891</v>
      </c>
      <c r="K204" s="143">
        <f>+COUNTIF($Y204,"&gt;=18")+COUNTIF($AG204,"&gt;=31")+COUNTIF($AP204,"&lt;=15")+COUNTIF($AR204,"&gt;=19")+COUNTIF($BG204,"&gt;=11")+COUNTIF($BI204,"&lt;=21")+COUNTIF($BK204,"&gt;=17")+COUNTIF($BR204,"&gt;=24")+COUNTIF($CA204,"&lt;=11")</f>
        <v>5</v>
      </c>
      <c r="L204" s="140">
        <f>65-(+CH204+CI204+CJ204+CK204+CL204+CM204)</f>
        <v>11</v>
      </c>
      <c r="M204" s="100">
        <v>13</v>
      </c>
      <c r="N204" s="68">
        <v>23</v>
      </c>
      <c r="O204" s="100">
        <v>14</v>
      </c>
      <c r="P204" s="100">
        <v>10</v>
      </c>
      <c r="Q204" s="100">
        <v>11</v>
      </c>
      <c r="R204" s="100">
        <v>15</v>
      </c>
      <c r="S204" s="100">
        <v>12</v>
      </c>
      <c r="T204" s="100">
        <v>12</v>
      </c>
      <c r="U204" s="100">
        <v>11</v>
      </c>
      <c r="V204" s="100">
        <v>13</v>
      </c>
      <c r="W204" s="100">
        <v>13</v>
      </c>
      <c r="X204" s="100">
        <v>16</v>
      </c>
      <c r="Y204" s="100">
        <v>18</v>
      </c>
      <c r="Z204" s="68">
        <v>9</v>
      </c>
      <c r="AA204" s="68">
        <v>10</v>
      </c>
      <c r="AB204" s="100">
        <v>11</v>
      </c>
      <c r="AC204" s="100">
        <v>11</v>
      </c>
      <c r="AD204" s="100">
        <v>25</v>
      </c>
      <c r="AE204" s="100">
        <v>15</v>
      </c>
      <c r="AF204" s="100">
        <v>19</v>
      </c>
      <c r="AG204" s="100">
        <v>31</v>
      </c>
      <c r="AH204" s="100">
        <v>15</v>
      </c>
      <c r="AI204" s="100">
        <v>15</v>
      </c>
      <c r="AJ204" s="68">
        <v>17</v>
      </c>
      <c r="AK204" s="68">
        <v>17</v>
      </c>
      <c r="AL204" s="100">
        <v>11</v>
      </c>
      <c r="AM204" s="68">
        <v>12</v>
      </c>
      <c r="AN204" s="100">
        <v>19</v>
      </c>
      <c r="AO204" s="100">
        <v>23</v>
      </c>
      <c r="AP204" s="100">
        <v>15</v>
      </c>
      <c r="AQ204" s="100">
        <v>15</v>
      </c>
      <c r="AR204" s="100">
        <v>17</v>
      </c>
      <c r="AS204" s="100">
        <v>17</v>
      </c>
      <c r="AT204" s="68">
        <v>37</v>
      </c>
      <c r="AU204" s="68">
        <v>38</v>
      </c>
      <c r="AV204" s="68">
        <v>13</v>
      </c>
      <c r="AW204" s="100">
        <v>12</v>
      </c>
      <c r="AX204" s="100">
        <v>11</v>
      </c>
      <c r="AY204" s="100">
        <v>9</v>
      </c>
      <c r="AZ204" s="100">
        <v>15</v>
      </c>
      <c r="BA204" s="100">
        <v>16</v>
      </c>
      <c r="BB204" s="100">
        <v>8</v>
      </c>
      <c r="BC204" s="100">
        <v>10</v>
      </c>
      <c r="BD204" s="100">
        <v>10</v>
      </c>
      <c r="BE204" s="100">
        <v>8</v>
      </c>
      <c r="BF204" s="100">
        <v>10</v>
      </c>
      <c r="BG204" s="100">
        <v>10</v>
      </c>
      <c r="BH204" s="100">
        <v>12</v>
      </c>
      <c r="BI204" s="100">
        <v>21</v>
      </c>
      <c r="BJ204" s="100">
        <v>23</v>
      </c>
      <c r="BK204" s="100">
        <v>16</v>
      </c>
      <c r="BL204" s="100">
        <v>10</v>
      </c>
      <c r="BM204" s="100">
        <v>12</v>
      </c>
      <c r="BN204" s="100">
        <v>12</v>
      </c>
      <c r="BO204" s="100">
        <v>14</v>
      </c>
      <c r="BP204" s="100">
        <v>8</v>
      </c>
      <c r="BQ204" s="100">
        <v>12</v>
      </c>
      <c r="BR204" s="100">
        <v>21</v>
      </c>
      <c r="BS204" s="100">
        <v>20</v>
      </c>
      <c r="BT204" s="100">
        <v>12</v>
      </c>
      <c r="BU204" s="100">
        <v>12</v>
      </c>
      <c r="BV204" s="100">
        <v>11</v>
      </c>
      <c r="BW204" s="100">
        <v>13</v>
      </c>
      <c r="BX204" s="100">
        <v>11</v>
      </c>
      <c r="BY204" s="100">
        <v>11</v>
      </c>
      <c r="BZ204" s="100">
        <v>12</v>
      </c>
      <c r="CA204" s="100">
        <v>11</v>
      </c>
      <c r="CB204" s="149">
        <f>(2.71828^(-8.3291+4.4859*K204-2.1583*L204))/(1+(2.71828^(-8.3291+4.4859*K204-2.1583*L204)))</f>
        <v>6.5010710296762694E-5</v>
      </c>
      <c r="CC204" s="107" t="s">
        <v>781</v>
      </c>
      <c r="CD204" s="86" t="s">
        <v>53</v>
      </c>
      <c r="CE204" s="3" t="s">
        <v>710</v>
      </c>
      <c r="CF204" s="86" t="s">
        <v>415</v>
      </c>
      <c r="CG204" s="86"/>
      <c r="CH204" s="59">
        <f>COUNTIF($M204,"=13")+COUNTIF($N204,"=24")+COUNTIF($O204,"=14")+COUNTIF($P204,"=11")+COUNTIF($Q204,"=11")+COUNTIF($R204,"=14")+COUNTIF($S204,"=12")+COUNTIF($T204,"=12")+COUNTIF($U204,"=12")+COUNTIF($V204,"=13")+COUNTIF($W204,"=13")+COUNTIF($X204,"=16")</f>
        <v>8</v>
      </c>
      <c r="CI204" s="59">
        <f>COUNTIF($Y204,"=18")+COUNTIF($Z204,"=9")+COUNTIF($AA204,"=10")+COUNTIF($AB204,"=11")+COUNTIF($AC204,"=11")+COUNTIF($AD204,"=25")+COUNTIF($AE204,"=15")+COUNTIF($AF204,"=19")+COUNTIF($AG204,"=31")+COUNTIF($AH204,"=15")+COUNTIF($AI204,"=15")+COUNTIF($AJ204,"=17")+COUNTIF($AK204,"=17")</f>
        <v>13</v>
      </c>
      <c r="CJ204" s="59">
        <f>COUNTIF($AL204,"=11")+COUNTIF($AM204,"=11")+COUNTIF($AN204,"=19")+COUNTIF($AO204,"=23")+COUNTIF($AP204,"=15")+COUNTIF($AQ204,"=15")+COUNTIF($AR204,"=19")+COUNTIF($AS204,"=17")+COUNTIF($AV204,"=12")+COUNTIF($AW204,"=12")</f>
        <v>7</v>
      </c>
      <c r="CK204" s="59">
        <f>COUNTIF($AX204,"=11")+COUNTIF($AY204,"=9")+COUNTIF($AZ204,"=15")+COUNTIF($BA204,"=16")+COUNTIF($BB204,"=8")+COUNTIF($BC204,"=10")+COUNTIF($BD204,"=10")+COUNTIF($BE204,"=8")+COUNTIF($BF204,"=10")+COUNTIF($BG204,"=11")</f>
        <v>9</v>
      </c>
      <c r="CL204" s="59">
        <f>COUNTIF($BH204,"=12")+COUNTIF($BI204,"=21")+COUNTIF($BJ204,"=23")+COUNTIF($BK204,"=16")+COUNTIF($BL204,"=10")+COUNTIF($BM204,"=12")+COUNTIF($BN204,"=12")+COUNTIF($BO204,"=15")+COUNTIF($BP204,"=8")+COUNTIF($BQ204,"=12")+COUNTIF($BR204,"=24")+COUNTIF($BS204,"=20")+COUNTIF($BT204,"=13")</f>
        <v>10</v>
      </c>
      <c r="CM204" s="59">
        <f>COUNTIF($BU204,"=12")+COUNTIF($BV204,"=11")+COUNTIF($BW204,"=13")+COUNTIF($BX204,"=11")+COUNTIF($BY204,"=11")+COUNTIF($BZ204,"=12")+COUNTIF($CA204,"=11")</f>
        <v>7</v>
      </c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  <c r="DK204" s="85"/>
      <c r="DL204" s="85"/>
      <c r="DM204" s="85"/>
      <c r="DN204" s="85"/>
      <c r="DO204" s="85"/>
      <c r="DP204" s="85"/>
      <c r="DQ204" s="85"/>
      <c r="DR204" s="85"/>
      <c r="DS204" s="85"/>
      <c r="DT204" s="85"/>
      <c r="DU204" s="85"/>
      <c r="DV204" s="85"/>
      <c r="DW204" s="85"/>
      <c r="DX204" s="85"/>
      <c r="DY204" s="85"/>
      <c r="DZ204" s="85"/>
      <c r="EA204" s="85"/>
      <c r="EB204" s="85"/>
      <c r="EC204" s="85"/>
      <c r="ED204" s="85"/>
      <c r="EE204" s="85"/>
    </row>
    <row r="205" spans="1:135" ht="15" customHeight="1" x14ac:dyDescent="0.25">
      <c r="A205" s="164">
        <v>2227</v>
      </c>
      <c r="B205" s="49" t="s">
        <v>50</v>
      </c>
      <c r="C205" s="86" t="s">
        <v>2</v>
      </c>
      <c r="D205" s="138" t="s">
        <v>78</v>
      </c>
      <c r="E205" s="86" t="s">
        <v>8</v>
      </c>
      <c r="F205" s="86" t="s">
        <v>391</v>
      </c>
      <c r="G205" s="87">
        <v>42406.802083333336</v>
      </c>
      <c r="H205" s="88" t="s">
        <v>2</v>
      </c>
      <c r="I205" s="88" t="s">
        <v>779</v>
      </c>
      <c r="J205" s="87">
        <v>41277.888888888891</v>
      </c>
      <c r="K205" s="143">
        <f>+COUNTIF($Y205,"&gt;=18")+COUNTIF($AG205,"&gt;=31")+COUNTIF($AP205,"&lt;=15")+COUNTIF($AR205,"&gt;=19")+COUNTIF($BG205,"&gt;=11")+COUNTIF($BI205,"&lt;=21")+COUNTIF($BK205,"&gt;=17")+COUNTIF($BR205,"&gt;=24")+COUNTIF($CA205,"&lt;=11")</f>
        <v>5</v>
      </c>
      <c r="L205" s="140">
        <f>65-(+CH205+CI205+CJ205+CK205+CL205+CM205)</f>
        <v>11</v>
      </c>
      <c r="M205" s="68">
        <v>13</v>
      </c>
      <c r="N205" s="100">
        <v>23</v>
      </c>
      <c r="O205" s="68">
        <v>14</v>
      </c>
      <c r="P205" s="68">
        <v>11</v>
      </c>
      <c r="Q205" s="68">
        <v>11</v>
      </c>
      <c r="R205" s="68">
        <v>14</v>
      </c>
      <c r="S205" s="68">
        <v>12</v>
      </c>
      <c r="T205" s="68">
        <v>12</v>
      </c>
      <c r="U205" s="68">
        <v>12</v>
      </c>
      <c r="V205" s="68">
        <v>13</v>
      </c>
      <c r="W205" s="68">
        <v>13</v>
      </c>
      <c r="X205" s="68">
        <v>16</v>
      </c>
      <c r="Y205" s="68">
        <v>18</v>
      </c>
      <c r="Z205" s="100">
        <v>9</v>
      </c>
      <c r="AA205" s="100">
        <v>10</v>
      </c>
      <c r="AB205" s="68">
        <v>11</v>
      </c>
      <c r="AC205" s="68">
        <v>11</v>
      </c>
      <c r="AD205" s="68">
        <v>25</v>
      </c>
      <c r="AE205" s="68">
        <v>15</v>
      </c>
      <c r="AF205" s="68">
        <v>19</v>
      </c>
      <c r="AG205" s="68">
        <v>29</v>
      </c>
      <c r="AH205" s="100">
        <v>15</v>
      </c>
      <c r="AI205" s="100">
        <v>15</v>
      </c>
      <c r="AJ205" s="100">
        <v>17</v>
      </c>
      <c r="AK205" s="100">
        <v>18</v>
      </c>
      <c r="AL205" s="68">
        <v>11</v>
      </c>
      <c r="AM205" s="68">
        <v>11</v>
      </c>
      <c r="AN205" s="68">
        <v>19</v>
      </c>
      <c r="AO205" s="68">
        <v>23</v>
      </c>
      <c r="AP205" s="68">
        <v>15</v>
      </c>
      <c r="AQ205" s="68">
        <v>16</v>
      </c>
      <c r="AR205" s="68">
        <v>20</v>
      </c>
      <c r="AS205" s="68">
        <v>17</v>
      </c>
      <c r="AT205" s="100">
        <v>38</v>
      </c>
      <c r="AU205" s="100">
        <v>38</v>
      </c>
      <c r="AV205" s="68">
        <v>12</v>
      </c>
      <c r="AW205" s="68">
        <v>12</v>
      </c>
      <c r="AX205" s="68">
        <v>11</v>
      </c>
      <c r="AY205" s="68">
        <v>9</v>
      </c>
      <c r="AZ205" s="68">
        <v>15</v>
      </c>
      <c r="BA205" s="68">
        <v>16</v>
      </c>
      <c r="BB205" s="68">
        <v>8</v>
      </c>
      <c r="BC205" s="68">
        <v>10</v>
      </c>
      <c r="BD205" s="68">
        <v>10</v>
      </c>
      <c r="BE205" s="68">
        <v>8</v>
      </c>
      <c r="BF205" s="68">
        <v>10</v>
      </c>
      <c r="BG205" s="68">
        <v>10</v>
      </c>
      <c r="BH205" s="68">
        <v>12</v>
      </c>
      <c r="BI205" s="68">
        <v>23</v>
      </c>
      <c r="BJ205" s="68">
        <v>23</v>
      </c>
      <c r="BK205" s="68">
        <v>17</v>
      </c>
      <c r="BL205" s="68">
        <v>10</v>
      </c>
      <c r="BM205" s="68">
        <v>12</v>
      </c>
      <c r="BN205" s="68">
        <v>12</v>
      </c>
      <c r="BO205" s="68">
        <v>16</v>
      </c>
      <c r="BP205" s="68">
        <v>8</v>
      </c>
      <c r="BQ205" s="68">
        <v>12</v>
      </c>
      <c r="BR205" s="68">
        <v>22</v>
      </c>
      <c r="BS205" s="68">
        <v>20</v>
      </c>
      <c r="BT205" s="68">
        <v>13</v>
      </c>
      <c r="BU205" s="68">
        <v>12</v>
      </c>
      <c r="BV205" s="68">
        <v>11</v>
      </c>
      <c r="BW205" s="68">
        <v>13</v>
      </c>
      <c r="BX205" s="68">
        <v>11</v>
      </c>
      <c r="BY205" s="68">
        <v>11</v>
      </c>
      <c r="BZ205" s="68">
        <v>13</v>
      </c>
      <c r="CA205" s="68">
        <v>11</v>
      </c>
      <c r="CB205" s="149">
        <f>(2.71828^(-8.3291+4.4859*K205-2.1583*L205))/(1+(2.71828^(-8.3291+4.4859*K205-2.1583*L205)))</f>
        <v>6.5010710296762694E-5</v>
      </c>
      <c r="CC205" s="107" t="s">
        <v>781</v>
      </c>
      <c r="CD205" s="86" t="s">
        <v>58</v>
      </c>
      <c r="CE205" s="86" t="s">
        <v>2</v>
      </c>
      <c r="CF205" s="86" t="s">
        <v>50</v>
      </c>
      <c r="CG205" s="86"/>
      <c r="CH205" s="59">
        <f>COUNTIF($M205,"=13")+COUNTIF($N205,"=24")+COUNTIF($O205,"=14")+COUNTIF($P205,"=11")+COUNTIF($Q205,"=11")+COUNTIF($R205,"=14")+COUNTIF($S205,"=12")+COUNTIF($T205,"=12")+COUNTIF($U205,"=12")+COUNTIF($V205,"=13")+COUNTIF($W205,"=13")+COUNTIF($X205,"=16")</f>
        <v>11</v>
      </c>
      <c r="CI205" s="59">
        <f>COUNTIF($Y205,"=18")+COUNTIF($Z205,"=9")+COUNTIF($AA205,"=10")+COUNTIF($AB205,"=11")+COUNTIF($AC205,"=11")+COUNTIF($AD205,"=25")+COUNTIF($AE205,"=15")+COUNTIF($AF205,"=19")+COUNTIF($AG205,"=31")+COUNTIF($AH205,"=15")+COUNTIF($AI205,"=15")+COUNTIF($AJ205,"=17")+COUNTIF($AK205,"=17")</f>
        <v>11</v>
      </c>
      <c r="CJ205" s="59">
        <f>COUNTIF($AL205,"=11")+COUNTIF($AM205,"=11")+COUNTIF($AN205,"=19")+COUNTIF($AO205,"=23")+COUNTIF($AP205,"=15")+COUNTIF($AQ205,"=15")+COUNTIF($AR205,"=19")+COUNTIF($AS205,"=17")+COUNTIF($AV205,"=12")+COUNTIF($AW205,"=12")</f>
        <v>8</v>
      </c>
      <c r="CK205" s="59">
        <f>COUNTIF($AX205,"=11")+COUNTIF($AY205,"=9")+COUNTIF($AZ205,"=15")+COUNTIF($BA205,"=16")+COUNTIF($BB205,"=8")+COUNTIF($BC205,"=10")+COUNTIF($BD205,"=10")+COUNTIF($BE205,"=8")+COUNTIF($BF205,"=10")+COUNTIF($BG205,"=11")</f>
        <v>9</v>
      </c>
      <c r="CL205" s="59">
        <f>COUNTIF($BH205,"=12")+COUNTIF($BI205,"=21")+COUNTIF($BJ205,"=23")+COUNTIF($BK205,"=16")+COUNTIF($BL205,"=10")+COUNTIF($BM205,"=12")+COUNTIF($BN205,"=12")+COUNTIF($BO205,"=15")+COUNTIF($BP205,"=8")+COUNTIF($BQ205,"=12")+COUNTIF($BR205,"=24")+COUNTIF($BS205,"=20")+COUNTIF($BT205,"=13")</f>
        <v>9</v>
      </c>
      <c r="CM205" s="59">
        <f>COUNTIF($BU205,"=12")+COUNTIF($BV205,"=11")+COUNTIF($BW205,"=13")+COUNTIF($BX205,"=11")+COUNTIF($BY205,"=11")+COUNTIF($BZ205,"=12")+COUNTIF($CA205,"=11")</f>
        <v>6</v>
      </c>
      <c r="CN205" s="86"/>
      <c r="CO205" s="86"/>
      <c r="CP205" s="86"/>
      <c r="CQ205" s="86"/>
      <c r="CR205" s="86"/>
      <c r="CS205" s="86"/>
      <c r="CT205" s="86"/>
      <c r="CU205" s="86"/>
      <c r="CV205" s="86"/>
      <c r="CW205" s="86"/>
      <c r="CX205" s="86"/>
      <c r="CY205" s="86"/>
      <c r="CZ205" s="86"/>
      <c r="DA205" s="86"/>
      <c r="DB205" s="86"/>
      <c r="DC205" s="86"/>
      <c r="DD205" s="86"/>
      <c r="DE205" s="86"/>
      <c r="DF205" s="86"/>
      <c r="DG205" s="86"/>
      <c r="DH205" s="86"/>
      <c r="DI205" s="86"/>
      <c r="DJ205" s="86"/>
      <c r="DK205" s="86"/>
      <c r="DL205" s="86"/>
      <c r="DM205" s="86"/>
      <c r="DN205" s="86"/>
      <c r="DO205" s="86"/>
      <c r="DP205" s="86"/>
      <c r="DQ205" s="86"/>
      <c r="DR205" s="86"/>
      <c r="DS205" s="86"/>
      <c r="DT205" s="86"/>
      <c r="DU205" s="86"/>
      <c r="DV205" s="86"/>
      <c r="DW205" s="86"/>
      <c r="DX205" s="86"/>
      <c r="DY205" s="86"/>
      <c r="DZ205" s="86"/>
      <c r="EA205" s="86"/>
      <c r="EB205" s="86"/>
      <c r="EC205" s="86"/>
      <c r="ED205" s="86"/>
      <c r="EE205" s="86"/>
    </row>
    <row r="206" spans="1:135" ht="15" customHeight="1" x14ac:dyDescent="0.25">
      <c r="A206" s="168">
        <v>29377</v>
      </c>
      <c r="B206" s="10" t="s">
        <v>207</v>
      </c>
      <c r="C206" s="86" t="s">
        <v>2</v>
      </c>
      <c r="D206" s="138" t="s">
        <v>78</v>
      </c>
      <c r="E206" s="10" t="s">
        <v>20</v>
      </c>
      <c r="F206" s="10" t="s">
        <v>207</v>
      </c>
      <c r="G206" s="7">
        <v>41504.945138888892</v>
      </c>
      <c r="H206" s="88" t="s">
        <v>2</v>
      </c>
      <c r="I206" s="88" t="s">
        <v>779</v>
      </c>
      <c r="J206" s="87">
        <v>41277.888888888891</v>
      </c>
      <c r="K206" s="143">
        <f>+COUNTIF($Y206,"&gt;=18")+COUNTIF($AG206,"&gt;=31")+COUNTIF($AP206,"&lt;=15")+COUNTIF($AR206,"&gt;=19")+COUNTIF($BG206,"&gt;=11")+COUNTIF($BI206,"&lt;=21")+COUNTIF($BK206,"&gt;=17")+COUNTIF($BR206,"&gt;=24")+COUNTIF($CA206,"&lt;=11")</f>
        <v>5</v>
      </c>
      <c r="L206" s="140">
        <f>65-(+CH206+CI206+CJ206+CK206+CL206+CM206)</f>
        <v>11</v>
      </c>
      <c r="M206" s="43">
        <v>13</v>
      </c>
      <c r="N206" s="43">
        <v>24</v>
      </c>
      <c r="O206" s="43">
        <v>14</v>
      </c>
      <c r="P206" s="43">
        <v>11</v>
      </c>
      <c r="Q206" s="43">
        <v>11</v>
      </c>
      <c r="R206" s="43">
        <v>14</v>
      </c>
      <c r="S206" s="43">
        <v>12</v>
      </c>
      <c r="T206" s="43">
        <v>12</v>
      </c>
      <c r="U206" s="43">
        <v>12</v>
      </c>
      <c r="V206" s="43">
        <v>13</v>
      </c>
      <c r="W206" s="43">
        <v>13</v>
      </c>
      <c r="X206" s="43">
        <v>16</v>
      </c>
      <c r="Y206" s="43">
        <v>18</v>
      </c>
      <c r="Z206" s="34">
        <v>10</v>
      </c>
      <c r="AA206" s="34">
        <v>10</v>
      </c>
      <c r="AB206" s="43">
        <v>11</v>
      </c>
      <c r="AC206" s="43">
        <v>11</v>
      </c>
      <c r="AD206" s="43">
        <v>23</v>
      </c>
      <c r="AE206" s="43">
        <v>15</v>
      </c>
      <c r="AF206" s="43">
        <v>19</v>
      </c>
      <c r="AG206" s="43">
        <v>32</v>
      </c>
      <c r="AH206" s="34">
        <v>15</v>
      </c>
      <c r="AI206" s="34">
        <v>15</v>
      </c>
      <c r="AJ206" s="34">
        <v>17</v>
      </c>
      <c r="AK206" s="34">
        <v>17</v>
      </c>
      <c r="AL206" s="43">
        <v>11</v>
      </c>
      <c r="AM206" s="43">
        <v>11</v>
      </c>
      <c r="AN206" s="43">
        <v>19</v>
      </c>
      <c r="AO206" s="43">
        <v>23</v>
      </c>
      <c r="AP206" s="43">
        <v>18</v>
      </c>
      <c r="AQ206" s="43">
        <v>15</v>
      </c>
      <c r="AR206" s="43">
        <v>19</v>
      </c>
      <c r="AS206" s="43">
        <v>17</v>
      </c>
      <c r="AT206" s="34">
        <v>38</v>
      </c>
      <c r="AU206" s="34">
        <v>38</v>
      </c>
      <c r="AV206" s="43">
        <v>12</v>
      </c>
      <c r="AW206" s="43">
        <v>12</v>
      </c>
      <c r="AX206" s="43">
        <v>11</v>
      </c>
      <c r="AY206" s="43">
        <v>9</v>
      </c>
      <c r="AZ206" s="43">
        <v>15</v>
      </c>
      <c r="BA206" s="43">
        <v>16</v>
      </c>
      <c r="BB206" s="43">
        <v>8</v>
      </c>
      <c r="BC206" s="43">
        <v>11</v>
      </c>
      <c r="BD206" s="43">
        <v>10</v>
      </c>
      <c r="BE206" s="43">
        <v>8</v>
      </c>
      <c r="BF206" s="43">
        <v>10</v>
      </c>
      <c r="BG206" s="43">
        <v>11</v>
      </c>
      <c r="BH206" s="43">
        <v>12</v>
      </c>
      <c r="BI206" s="43">
        <v>23</v>
      </c>
      <c r="BJ206" s="43">
        <v>23</v>
      </c>
      <c r="BK206" s="43">
        <v>17</v>
      </c>
      <c r="BL206" s="43">
        <v>10</v>
      </c>
      <c r="BM206" s="43">
        <v>12</v>
      </c>
      <c r="BN206" s="43">
        <v>12</v>
      </c>
      <c r="BO206" s="43">
        <v>16</v>
      </c>
      <c r="BP206" s="43">
        <v>8</v>
      </c>
      <c r="BQ206" s="43">
        <v>12</v>
      </c>
      <c r="BR206" s="43">
        <v>22</v>
      </c>
      <c r="BS206" s="43">
        <v>21</v>
      </c>
      <c r="BT206" s="43">
        <v>13</v>
      </c>
      <c r="BU206" s="43">
        <v>12</v>
      </c>
      <c r="BV206" s="43">
        <v>11</v>
      </c>
      <c r="BW206" s="43">
        <v>13</v>
      </c>
      <c r="BX206" s="43">
        <v>11</v>
      </c>
      <c r="BY206" s="43">
        <v>11</v>
      </c>
      <c r="BZ206" s="43">
        <v>12</v>
      </c>
      <c r="CA206" s="43">
        <v>12</v>
      </c>
      <c r="CB206" s="149">
        <f>(2.71828^(-8.3291+4.4859*K206-2.1583*L206))/(1+(2.71828^(-8.3291+4.4859*K206-2.1583*L206)))</f>
        <v>6.5010710296762694E-5</v>
      </c>
      <c r="CC206" s="107" t="s">
        <v>781</v>
      </c>
      <c r="CD206" s="86" t="s">
        <v>53</v>
      </c>
      <c r="CE206" s="10" t="s">
        <v>635</v>
      </c>
      <c r="CF206" s="86" t="s">
        <v>207</v>
      </c>
      <c r="CG206" s="11"/>
      <c r="CH206" s="59">
        <f>COUNTIF($M206,"=13")+COUNTIF($N206,"=24")+COUNTIF($O206,"=14")+COUNTIF($P206,"=11")+COUNTIF($Q206,"=11")+COUNTIF($R206,"=14")+COUNTIF($S206,"=12")+COUNTIF($T206,"=12")+COUNTIF($U206,"=12")+COUNTIF($V206,"=13")+COUNTIF($W206,"=13")+COUNTIF($X206,"=16")</f>
        <v>12</v>
      </c>
      <c r="CI206" s="59">
        <f>COUNTIF($Y206,"=18")+COUNTIF($Z206,"=9")+COUNTIF($AA206,"=10")+COUNTIF($AB206,"=11")+COUNTIF($AC206,"=11")+COUNTIF($AD206,"=25")+COUNTIF($AE206,"=15")+COUNTIF($AF206,"=19")+COUNTIF($AG206,"=31")+COUNTIF($AH206,"=15")+COUNTIF($AI206,"=15")+COUNTIF($AJ206,"=17")+COUNTIF($AK206,"=17")</f>
        <v>10</v>
      </c>
      <c r="CJ206" s="59">
        <f>COUNTIF($AL206,"=11")+COUNTIF($AM206,"=11")+COUNTIF($AN206,"=19")+COUNTIF($AO206,"=23")+COUNTIF($AP206,"=15")+COUNTIF($AQ206,"=15")+COUNTIF($AR206,"=19")+COUNTIF($AS206,"=17")+COUNTIF($AV206,"=12")+COUNTIF($AW206,"=12")</f>
        <v>9</v>
      </c>
      <c r="CK206" s="59">
        <f>COUNTIF($AX206,"=11")+COUNTIF($AY206,"=9")+COUNTIF($AZ206,"=15")+COUNTIF($BA206,"=16")+COUNTIF($BB206,"=8")+COUNTIF($BC206,"=10")+COUNTIF($BD206,"=10")+COUNTIF($BE206,"=8")+COUNTIF($BF206,"=10")+COUNTIF($BG206,"=11")</f>
        <v>9</v>
      </c>
      <c r="CL206" s="59">
        <f>COUNTIF($BH206,"=12")+COUNTIF($BI206,"=21")+COUNTIF($BJ206,"=23")+COUNTIF($BK206,"=16")+COUNTIF($BL206,"=10")+COUNTIF($BM206,"=12")+COUNTIF($BN206,"=12")+COUNTIF($BO206,"=15")+COUNTIF($BP206,"=8")+COUNTIF($BQ206,"=12")+COUNTIF($BR206,"=24")+COUNTIF($BS206,"=20")+COUNTIF($BT206,"=13")</f>
        <v>8</v>
      </c>
      <c r="CM206" s="59">
        <f>COUNTIF($BU206,"=12")+COUNTIF($BV206,"=11")+COUNTIF($BW206,"=13")+COUNTIF($BX206,"=11")+COUNTIF($BY206,"=11")+COUNTIF($BZ206,"=12")+COUNTIF($CA206,"=11")</f>
        <v>6</v>
      </c>
      <c r="CN206" s="86"/>
      <c r="CO206" s="86"/>
      <c r="CP206" s="86"/>
      <c r="CQ206" s="86"/>
      <c r="CR206" s="86"/>
      <c r="CS206" s="86"/>
      <c r="CT206" s="86"/>
      <c r="CU206" s="86"/>
      <c r="CV206" s="86"/>
      <c r="CW206" s="86"/>
      <c r="CX206" s="86"/>
      <c r="CY206" s="86"/>
      <c r="CZ206" s="86"/>
      <c r="DA206" s="86"/>
      <c r="DB206" s="86"/>
      <c r="DC206" s="86"/>
      <c r="DD206" s="86"/>
      <c r="DE206" s="86"/>
      <c r="DF206" s="86"/>
      <c r="DG206" s="86"/>
      <c r="DH206" s="86"/>
      <c r="DI206" s="86"/>
      <c r="DJ206" s="86"/>
      <c r="DK206" s="86"/>
      <c r="DL206" s="86"/>
      <c r="DM206" s="86"/>
      <c r="DN206" s="86"/>
      <c r="DO206" s="86"/>
      <c r="DP206" s="86"/>
      <c r="DQ206" s="86"/>
      <c r="DR206" s="86"/>
      <c r="DS206" s="86"/>
      <c r="DT206" s="86"/>
      <c r="DU206" s="86"/>
      <c r="DV206" s="86"/>
      <c r="DW206" s="86"/>
      <c r="DX206" s="86"/>
      <c r="DY206" s="86"/>
      <c r="DZ206" s="86"/>
      <c r="EA206" s="86"/>
      <c r="EB206" s="86"/>
      <c r="EC206" s="86"/>
      <c r="ED206" s="86"/>
      <c r="EE206" s="86"/>
    </row>
    <row r="207" spans="1:135" ht="15" customHeight="1" x14ac:dyDescent="0.25">
      <c r="A207" s="164">
        <v>39563</v>
      </c>
      <c r="B207" s="3" t="s">
        <v>50</v>
      </c>
      <c r="C207" s="86" t="s">
        <v>2</v>
      </c>
      <c r="D207" s="138" t="s">
        <v>79</v>
      </c>
      <c r="E207" s="3" t="s">
        <v>314</v>
      </c>
      <c r="F207" s="3" t="s">
        <v>512</v>
      </c>
      <c r="G207" s="7">
        <v>41416.694444444445</v>
      </c>
      <c r="H207" s="88" t="s">
        <v>2</v>
      </c>
      <c r="I207" s="88" t="s">
        <v>779</v>
      </c>
      <c r="J207" s="87">
        <v>41277.888888888891</v>
      </c>
      <c r="K207" s="143">
        <f>+COUNTIF($Y207,"&gt;=18")+COUNTIF($AG207,"&gt;=31")+COUNTIF($AP207,"&lt;=15")+COUNTIF($AR207,"&gt;=19")+COUNTIF($BG207,"&gt;=11")+COUNTIF($BI207,"&lt;=21")+COUNTIF($BK207,"&gt;=17")+COUNTIF($BR207,"&gt;=24")+COUNTIF($CA207,"&lt;=11")</f>
        <v>5</v>
      </c>
      <c r="L207" s="140">
        <f>65-(+CH207+CI207+CJ207+CK207+CL207+CM207)</f>
        <v>11</v>
      </c>
      <c r="M207" s="100">
        <v>13</v>
      </c>
      <c r="N207" s="68">
        <v>25</v>
      </c>
      <c r="O207" s="100">
        <v>14</v>
      </c>
      <c r="P207" s="100">
        <v>10</v>
      </c>
      <c r="Q207" s="100">
        <v>11</v>
      </c>
      <c r="R207" s="100">
        <v>15</v>
      </c>
      <c r="S207" s="100">
        <v>13</v>
      </c>
      <c r="T207" s="100">
        <v>12</v>
      </c>
      <c r="U207" s="68">
        <v>12</v>
      </c>
      <c r="V207" s="100">
        <v>13</v>
      </c>
      <c r="W207" s="100">
        <v>13</v>
      </c>
      <c r="X207" s="100">
        <v>15</v>
      </c>
      <c r="Y207" s="100">
        <v>18</v>
      </c>
      <c r="Z207" s="100">
        <v>9</v>
      </c>
      <c r="AA207" s="100">
        <v>10</v>
      </c>
      <c r="AB207" s="100">
        <v>11</v>
      </c>
      <c r="AC207" s="100">
        <v>11</v>
      </c>
      <c r="AD207" s="68">
        <v>24</v>
      </c>
      <c r="AE207" s="100">
        <v>15</v>
      </c>
      <c r="AF207" s="100">
        <v>19</v>
      </c>
      <c r="AG207" s="100">
        <v>30</v>
      </c>
      <c r="AH207" s="100">
        <v>15</v>
      </c>
      <c r="AI207" s="100">
        <v>15</v>
      </c>
      <c r="AJ207" s="100">
        <v>17</v>
      </c>
      <c r="AK207" s="100">
        <v>17</v>
      </c>
      <c r="AL207" s="100">
        <v>11</v>
      </c>
      <c r="AM207" s="100">
        <v>11</v>
      </c>
      <c r="AN207" s="100">
        <v>19</v>
      </c>
      <c r="AO207" s="100">
        <v>23</v>
      </c>
      <c r="AP207" s="100">
        <v>16</v>
      </c>
      <c r="AQ207" s="100">
        <v>15</v>
      </c>
      <c r="AR207" s="100">
        <v>19</v>
      </c>
      <c r="AS207" s="100">
        <v>17</v>
      </c>
      <c r="AT207" s="100">
        <v>38</v>
      </c>
      <c r="AU207" s="100">
        <v>39</v>
      </c>
      <c r="AV207" s="100">
        <v>12</v>
      </c>
      <c r="AW207" s="100">
        <v>12</v>
      </c>
      <c r="AX207" s="100">
        <v>11</v>
      </c>
      <c r="AY207" s="100">
        <v>9</v>
      </c>
      <c r="AZ207" s="100">
        <v>15</v>
      </c>
      <c r="BA207" s="100">
        <v>16</v>
      </c>
      <c r="BB207" s="100">
        <v>8</v>
      </c>
      <c r="BC207" s="100">
        <v>10</v>
      </c>
      <c r="BD207" s="100">
        <v>10</v>
      </c>
      <c r="BE207" s="100">
        <v>8</v>
      </c>
      <c r="BF207" s="100">
        <v>10</v>
      </c>
      <c r="BG207" s="100">
        <v>10</v>
      </c>
      <c r="BH207" s="100">
        <v>12</v>
      </c>
      <c r="BI207" s="100">
        <v>21</v>
      </c>
      <c r="BJ207" s="100">
        <v>23</v>
      </c>
      <c r="BK207" s="100">
        <v>17</v>
      </c>
      <c r="BL207" s="100">
        <v>10</v>
      </c>
      <c r="BM207" s="100">
        <v>12</v>
      </c>
      <c r="BN207" s="100">
        <v>12</v>
      </c>
      <c r="BO207" s="100">
        <v>15</v>
      </c>
      <c r="BP207" s="100">
        <v>8</v>
      </c>
      <c r="BQ207" s="68">
        <v>12</v>
      </c>
      <c r="BR207" s="100">
        <v>24</v>
      </c>
      <c r="BS207" s="100">
        <v>20</v>
      </c>
      <c r="BT207" s="100">
        <v>13</v>
      </c>
      <c r="BU207" s="100">
        <v>12</v>
      </c>
      <c r="BV207" s="100">
        <v>11</v>
      </c>
      <c r="BW207" s="100">
        <v>13</v>
      </c>
      <c r="BX207" s="100">
        <v>11</v>
      </c>
      <c r="BY207" s="100">
        <v>11</v>
      </c>
      <c r="BZ207" s="100">
        <v>12</v>
      </c>
      <c r="CA207" s="100">
        <v>12</v>
      </c>
      <c r="CB207" s="149">
        <f>(2.71828^(-8.3291+4.4859*K207-2.1583*L207))/(1+(2.71828^(-8.3291+4.4859*K207-2.1583*L207)))</f>
        <v>6.5010710296762694E-5</v>
      </c>
      <c r="CC207" s="107" t="s">
        <v>781</v>
      </c>
      <c r="CD207" s="49" t="s">
        <v>55</v>
      </c>
      <c r="CE207" s="38" t="s">
        <v>646</v>
      </c>
      <c r="CF207" s="49" t="s">
        <v>50</v>
      </c>
      <c r="CG207" s="49"/>
      <c r="CH207" s="59">
        <f>COUNTIF($M207,"=13")+COUNTIF($N207,"=24")+COUNTIF($O207,"=14")+COUNTIF($P207,"=11")+COUNTIF($Q207,"=11")+COUNTIF($R207,"=14")+COUNTIF($S207,"=12")+COUNTIF($T207,"=12")+COUNTIF($U207,"=12")+COUNTIF($V207,"=13")+COUNTIF($W207,"=13")+COUNTIF($X207,"=16")</f>
        <v>7</v>
      </c>
      <c r="CI207" s="59">
        <f>COUNTIF($Y207,"=18")+COUNTIF($Z207,"=9")+COUNTIF($AA207,"=10")+COUNTIF($AB207,"=11")+COUNTIF($AC207,"=11")+COUNTIF($AD207,"=25")+COUNTIF($AE207,"=15")+COUNTIF($AF207,"=19")+COUNTIF($AG207,"=31")+COUNTIF($AH207,"=15")+COUNTIF($AI207,"=15")+COUNTIF($AJ207,"=17")+COUNTIF($AK207,"=17")</f>
        <v>11</v>
      </c>
      <c r="CJ207" s="59">
        <f>COUNTIF($AL207,"=11")+COUNTIF($AM207,"=11")+COUNTIF($AN207,"=19")+COUNTIF($AO207,"=23")+COUNTIF($AP207,"=15")+COUNTIF($AQ207,"=15")+COUNTIF($AR207,"=19")+COUNTIF($AS207,"=17")+COUNTIF($AV207,"=12")+COUNTIF($AW207,"=12")</f>
        <v>9</v>
      </c>
      <c r="CK207" s="59">
        <f>COUNTIF($AX207,"=11")+COUNTIF($AY207,"=9")+COUNTIF($AZ207,"=15")+COUNTIF($BA207,"=16")+COUNTIF($BB207,"=8")+COUNTIF($BC207,"=10")+COUNTIF($BD207,"=10")+COUNTIF($BE207,"=8")+COUNTIF($BF207,"=10")+COUNTIF($BG207,"=11")</f>
        <v>9</v>
      </c>
      <c r="CL207" s="59">
        <f>COUNTIF($BH207,"=12")+COUNTIF($BI207,"=21")+COUNTIF($BJ207,"=23")+COUNTIF($BK207,"=16")+COUNTIF($BL207,"=10")+COUNTIF($BM207,"=12")+COUNTIF($BN207,"=12")+COUNTIF($BO207,"=15")+COUNTIF($BP207,"=8")+COUNTIF($BQ207,"=12")+COUNTIF($BR207,"=24")+COUNTIF($BS207,"=20")+COUNTIF($BT207,"=13")</f>
        <v>12</v>
      </c>
      <c r="CM207" s="59">
        <f>COUNTIF($BU207,"=12")+COUNTIF($BV207,"=11")+COUNTIF($BW207,"=13")+COUNTIF($BX207,"=11")+COUNTIF($BY207,"=11")+COUNTIF($BZ207,"=12")+COUNTIF($CA207,"=11")</f>
        <v>6</v>
      </c>
      <c r="CN207" s="86"/>
      <c r="CO207" s="86"/>
      <c r="CP207" s="86"/>
      <c r="CQ207" s="86"/>
      <c r="CR207" s="86"/>
      <c r="CS207" s="86"/>
      <c r="CT207" s="86"/>
      <c r="CU207" s="86"/>
      <c r="CV207" s="86"/>
      <c r="CW207" s="86"/>
      <c r="CX207" s="86"/>
      <c r="CY207" s="86"/>
      <c r="CZ207" s="86"/>
      <c r="DA207" s="86"/>
      <c r="DB207" s="86"/>
      <c r="DC207" s="86"/>
      <c r="DD207" s="86"/>
      <c r="DE207" s="86"/>
      <c r="DF207" s="86"/>
      <c r="DG207" s="86"/>
      <c r="DH207" s="86"/>
      <c r="DI207" s="86"/>
      <c r="DJ207" s="86"/>
      <c r="DK207" s="86"/>
      <c r="DL207" s="86"/>
      <c r="DM207" s="86"/>
      <c r="DN207" s="86"/>
      <c r="DO207" s="86"/>
      <c r="DP207" s="86"/>
      <c r="DQ207" s="86"/>
      <c r="DR207" s="86"/>
      <c r="DS207" s="86"/>
      <c r="DT207" s="86"/>
      <c r="DU207" s="86"/>
      <c r="DV207" s="86"/>
      <c r="DW207" s="86"/>
      <c r="DX207" s="86"/>
      <c r="DY207" s="86"/>
      <c r="DZ207" s="86"/>
      <c r="EA207" s="86"/>
      <c r="EB207" s="86"/>
      <c r="EC207" s="86"/>
      <c r="ED207" s="86"/>
      <c r="EE207" s="86"/>
    </row>
    <row r="208" spans="1:135" ht="15" customHeight="1" x14ac:dyDescent="0.25">
      <c r="A208" s="163">
        <v>46480</v>
      </c>
      <c r="B208" s="91" t="s">
        <v>185</v>
      </c>
      <c r="C208" s="86" t="s">
        <v>2</v>
      </c>
      <c r="D208" s="138" t="s">
        <v>78</v>
      </c>
      <c r="E208" s="91" t="s">
        <v>314</v>
      </c>
      <c r="F208" s="91" t="s">
        <v>185</v>
      </c>
      <c r="G208" s="16">
        <v>41616</v>
      </c>
      <c r="H208" s="88" t="s">
        <v>2</v>
      </c>
      <c r="I208" s="88" t="s">
        <v>779</v>
      </c>
      <c r="J208" s="87">
        <v>41277.888888888891</v>
      </c>
      <c r="K208" s="143">
        <f>+COUNTIF($Y208,"&gt;=18")+COUNTIF($AG208,"&gt;=31")+COUNTIF($AP208,"&lt;=15")+COUNTIF($AR208,"&gt;=19")+COUNTIF($BG208,"&gt;=11")+COUNTIF($BI208,"&lt;=21")+COUNTIF($BK208,"&gt;=17")+COUNTIF($BR208,"&gt;=24")+COUNTIF($CA208,"&lt;=11")</f>
        <v>5</v>
      </c>
      <c r="L208" s="140">
        <f>65-(+CH208+CI208+CJ208+CK208+CL208+CM208)</f>
        <v>11</v>
      </c>
      <c r="M208" s="62">
        <v>13</v>
      </c>
      <c r="N208" s="62">
        <v>24</v>
      </c>
      <c r="O208" s="62">
        <v>16</v>
      </c>
      <c r="P208" s="114">
        <v>10</v>
      </c>
      <c r="Q208" s="62">
        <v>11</v>
      </c>
      <c r="R208" s="62">
        <v>14</v>
      </c>
      <c r="S208" s="62">
        <v>12</v>
      </c>
      <c r="T208" s="62">
        <v>12</v>
      </c>
      <c r="U208" s="62">
        <v>12</v>
      </c>
      <c r="V208" s="62">
        <v>13</v>
      </c>
      <c r="W208" s="62">
        <v>13</v>
      </c>
      <c r="X208" s="62">
        <v>16</v>
      </c>
      <c r="Y208" s="62">
        <v>18</v>
      </c>
      <c r="Z208" s="62">
        <v>9</v>
      </c>
      <c r="AA208" s="62">
        <v>10</v>
      </c>
      <c r="AB208" s="62">
        <v>11</v>
      </c>
      <c r="AC208" s="62">
        <v>11</v>
      </c>
      <c r="AD208" s="62">
        <v>25</v>
      </c>
      <c r="AE208" s="62">
        <v>15</v>
      </c>
      <c r="AF208" s="62">
        <v>19</v>
      </c>
      <c r="AG208" s="62">
        <v>31</v>
      </c>
      <c r="AH208" s="62">
        <v>15</v>
      </c>
      <c r="AI208" s="62">
        <v>15</v>
      </c>
      <c r="AJ208" s="62">
        <v>17</v>
      </c>
      <c r="AK208" s="62">
        <v>17</v>
      </c>
      <c r="AL208" s="62">
        <v>11</v>
      </c>
      <c r="AM208" s="62">
        <v>12</v>
      </c>
      <c r="AN208" s="62">
        <v>18</v>
      </c>
      <c r="AO208" s="62">
        <v>23</v>
      </c>
      <c r="AP208" s="62">
        <v>15</v>
      </c>
      <c r="AQ208" s="62">
        <v>15</v>
      </c>
      <c r="AR208" s="62">
        <v>19</v>
      </c>
      <c r="AS208" s="62">
        <v>18</v>
      </c>
      <c r="AT208" s="62">
        <v>38</v>
      </c>
      <c r="AU208" s="62">
        <v>39</v>
      </c>
      <c r="AV208" s="62">
        <v>12</v>
      </c>
      <c r="AW208" s="62">
        <v>12</v>
      </c>
      <c r="AX208" s="62">
        <v>11</v>
      </c>
      <c r="AY208" s="62">
        <v>9</v>
      </c>
      <c r="AZ208" s="62">
        <v>15</v>
      </c>
      <c r="BA208" s="62">
        <v>16</v>
      </c>
      <c r="BB208" s="62">
        <v>8</v>
      </c>
      <c r="BC208" s="62">
        <v>10</v>
      </c>
      <c r="BD208" s="62">
        <v>10</v>
      </c>
      <c r="BE208" s="62">
        <v>8</v>
      </c>
      <c r="BF208" s="62">
        <v>11</v>
      </c>
      <c r="BG208" s="62">
        <v>11</v>
      </c>
      <c r="BH208" s="62">
        <v>12</v>
      </c>
      <c r="BI208" s="62">
        <v>23</v>
      </c>
      <c r="BJ208" s="62">
        <v>23</v>
      </c>
      <c r="BK208" s="62">
        <v>16</v>
      </c>
      <c r="BL208" s="62">
        <v>10</v>
      </c>
      <c r="BM208" s="62">
        <v>12</v>
      </c>
      <c r="BN208" s="62">
        <v>12</v>
      </c>
      <c r="BO208" s="62">
        <v>15</v>
      </c>
      <c r="BP208" s="62">
        <v>8</v>
      </c>
      <c r="BQ208" s="62">
        <v>13</v>
      </c>
      <c r="BR208" s="62">
        <v>22</v>
      </c>
      <c r="BS208" s="62">
        <v>20</v>
      </c>
      <c r="BT208" s="62">
        <v>13</v>
      </c>
      <c r="BU208" s="62">
        <v>13</v>
      </c>
      <c r="BV208" s="62">
        <v>11</v>
      </c>
      <c r="BW208" s="62">
        <v>13</v>
      </c>
      <c r="BX208" s="62">
        <v>11</v>
      </c>
      <c r="BY208" s="62">
        <v>11</v>
      </c>
      <c r="BZ208" s="62">
        <v>12</v>
      </c>
      <c r="CA208" s="62">
        <v>12</v>
      </c>
      <c r="CB208" s="149">
        <f>(2.71828^(-8.3291+4.4859*K208-2.1583*L208))/(1+(2.71828^(-8.3291+4.4859*K208-2.1583*L208)))</f>
        <v>6.5010710296762694E-5</v>
      </c>
      <c r="CC208" s="107" t="s">
        <v>781</v>
      </c>
      <c r="CD208" s="9" t="s">
        <v>53</v>
      </c>
      <c r="CE208" s="91" t="s">
        <v>2</v>
      </c>
      <c r="CF208" s="9" t="s">
        <v>185</v>
      </c>
      <c r="CG208" s="9"/>
      <c r="CH208" s="59">
        <f>COUNTIF($M208,"=13")+COUNTIF($N208,"=24")+COUNTIF($O208,"=14")+COUNTIF($P208,"=11")+COUNTIF($Q208,"=11")+COUNTIF($R208,"=14")+COUNTIF($S208,"=12")+COUNTIF($T208,"=12")+COUNTIF($U208,"=12")+COUNTIF($V208,"=13")+COUNTIF($W208,"=13")+COUNTIF($X208,"=16")</f>
        <v>10</v>
      </c>
      <c r="CI208" s="59">
        <f>COUNTIF($Y208,"=18")+COUNTIF($Z208,"=9")+COUNTIF($AA208,"=10")+COUNTIF($AB208,"=11")+COUNTIF($AC208,"=11")+COUNTIF($AD208,"=25")+COUNTIF($AE208,"=15")+COUNTIF($AF208,"=19")+COUNTIF($AG208,"=31")+COUNTIF($AH208,"=15")+COUNTIF($AI208,"=15")+COUNTIF($AJ208,"=17")+COUNTIF($AK208,"=17")</f>
        <v>13</v>
      </c>
      <c r="CJ208" s="59">
        <f>COUNTIF($AL208,"=11")+COUNTIF($AM208,"=11")+COUNTIF($AN208,"=19")+COUNTIF($AO208,"=23")+COUNTIF($AP208,"=15")+COUNTIF($AQ208,"=15")+COUNTIF($AR208,"=19")+COUNTIF($AS208,"=17")+COUNTIF($AV208,"=12")+COUNTIF($AW208,"=12")</f>
        <v>7</v>
      </c>
      <c r="CK208" s="59">
        <f>COUNTIF($AX208,"=11")+COUNTIF($AY208,"=9")+COUNTIF($AZ208,"=15")+COUNTIF($BA208,"=16")+COUNTIF($BB208,"=8")+COUNTIF($BC208,"=10")+COUNTIF($BD208,"=10")+COUNTIF($BE208,"=8")+COUNTIF($BF208,"=10")+COUNTIF($BG208,"=11")</f>
        <v>9</v>
      </c>
      <c r="CL208" s="59">
        <f>COUNTIF($BH208,"=12")+COUNTIF($BI208,"=21")+COUNTIF($BJ208,"=23")+COUNTIF($BK208,"=16")+COUNTIF($BL208,"=10")+COUNTIF($BM208,"=12")+COUNTIF($BN208,"=12")+COUNTIF($BO208,"=15")+COUNTIF($BP208,"=8")+COUNTIF($BQ208,"=12")+COUNTIF($BR208,"=24")+COUNTIF($BS208,"=20")+COUNTIF($BT208,"=13")</f>
        <v>10</v>
      </c>
      <c r="CM208" s="59">
        <f>COUNTIF($BU208,"=12")+COUNTIF($BV208,"=11")+COUNTIF($BW208,"=13")+COUNTIF($BX208,"=11")+COUNTIF($BY208,"=11")+COUNTIF($BZ208,"=12")+COUNTIF($CA208,"=11")</f>
        <v>5</v>
      </c>
      <c r="CN208" s="86"/>
      <c r="CO208" s="86"/>
      <c r="CP208" s="86"/>
      <c r="CQ208" s="86"/>
      <c r="CR208" s="86"/>
      <c r="CS208" s="86"/>
      <c r="CT208" s="86"/>
      <c r="CU208" s="86"/>
      <c r="CV208" s="86"/>
      <c r="CW208" s="86"/>
      <c r="CX208" s="86"/>
      <c r="CY208" s="86"/>
      <c r="CZ208" s="86"/>
      <c r="DA208" s="86"/>
      <c r="DB208" s="86"/>
      <c r="DC208" s="86"/>
      <c r="DD208" s="86"/>
      <c r="DE208" s="86"/>
      <c r="DF208" s="86"/>
      <c r="DG208" s="86"/>
      <c r="DH208" s="86"/>
      <c r="DI208" s="86"/>
      <c r="DJ208" s="86"/>
      <c r="DK208" s="86"/>
      <c r="DL208" s="86"/>
      <c r="DM208" s="86"/>
      <c r="DN208" s="86"/>
      <c r="DO208" s="86"/>
      <c r="DP208" s="86"/>
      <c r="DQ208" s="86"/>
      <c r="DR208" s="86"/>
      <c r="DS208" s="86"/>
      <c r="DT208" s="86"/>
      <c r="DU208" s="86"/>
      <c r="DV208" s="86"/>
      <c r="DW208" s="86"/>
      <c r="DX208" s="86"/>
      <c r="DY208" s="86"/>
      <c r="DZ208" s="86"/>
      <c r="EA208" s="113"/>
      <c r="EB208" s="113"/>
      <c r="EC208" s="113"/>
      <c r="ED208" s="113"/>
      <c r="EE208" s="113"/>
    </row>
    <row r="209" spans="1:135" ht="15" customHeight="1" x14ac:dyDescent="0.25">
      <c r="A209" s="176">
        <v>50959</v>
      </c>
      <c r="B209" s="86" t="s">
        <v>50</v>
      </c>
      <c r="C209" s="86" t="s">
        <v>2</v>
      </c>
      <c r="D209" s="138" t="s">
        <v>78</v>
      </c>
      <c r="E209" s="86" t="s">
        <v>314</v>
      </c>
      <c r="F209" s="86" t="s">
        <v>346</v>
      </c>
      <c r="G209" s="87">
        <v>42402.286805555559</v>
      </c>
      <c r="H209" s="88" t="s">
        <v>2</v>
      </c>
      <c r="I209" s="88" t="s">
        <v>779</v>
      </c>
      <c r="J209" s="87">
        <v>41277.888888888891</v>
      </c>
      <c r="K209" s="143">
        <f>+COUNTIF($Y209,"&gt;=18")+COUNTIF($AG209,"&gt;=31")+COUNTIF($AP209,"&lt;=15")+COUNTIF($AR209,"&gt;=19")+COUNTIF($BG209,"&gt;=11")+COUNTIF($BI209,"&lt;=21")+COUNTIF($BK209,"&gt;=17")+COUNTIF($BR209,"&gt;=24")+COUNTIF($CA209,"&lt;=11")</f>
        <v>5</v>
      </c>
      <c r="L209" s="140">
        <f>65-(+CH209+CI209+CJ209+CK209+CL209+CM209)</f>
        <v>11</v>
      </c>
      <c r="M209" s="100">
        <v>13</v>
      </c>
      <c r="N209" s="68">
        <v>26</v>
      </c>
      <c r="O209" s="100">
        <v>14</v>
      </c>
      <c r="P209" s="68">
        <v>10</v>
      </c>
      <c r="Q209" s="100">
        <v>11</v>
      </c>
      <c r="R209" s="100">
        <v>15</v>
      </c>
      <c r="S209" s="100">
        <v>13</v>
      </c>
      <c r="T209" s="100">
        <v>12</v>
      </c>
      <c r="U209" s="68">
        <v>12</v>
      </c>
      <c r="V209" s="100">
        <v>13</v>
      </c>
      <c r="W209" s="100">
        <v>13</v>
      </c>
      <c r="X209" s="100">
        <v>15</v>
      </c>
      <c r="Y209" s="100">
        <v>18</v>
      </c>
      <c r="Z209" s="100">
        <v>9</v>
      </c>
      <c r="AA209" s="100">
        <v>10</v>
      </c>
      <c r="AB209" s="100">
        <v>11</v>
      </c>
      <c r="AC209" s="100">
        <v>11</v>
      </c>
      <c r="AD209" s="68">
        <v>24</v>
      </c>
      <c r="AE209" s="100">
        <v>15</v>
      </c>
      <c r="AF209" s="100">
        <v>19</v>
      </c>
      <c r="AG209" s="100">
        <v>30</v>
      </c>
      <c r="AH209" s="100">
        <v>15</v>
      </c>
      <c r="AI209" s="100">
        <v>15</v>
      </c>
      <c r="AJ209" s="100">
        <v>17</v>
      </c>
      <c r="AK209" s="100">
        <v>17</v>
      </c>
      <c r="AL209" s="100">
        <v>11</v>
      </c>
      <c r="AM209" s="68">
        <v>11</v>
      </c>
      <c r="AN209" s="68">
        <v>19</v>
      </c>
      <c r="AO209" s="68">
        <v>23</v>
      </c>
      <c r="AP209" s="68">
        <v>16</v>
      </c>
      <c r="AQ209" s="68">
        <v>15</v>
      </c>
      <c r="AR209" s="68">
        <v>19</v>
      </c>
      <c r="AS209" s="68">
        <v>17</v>
      </c>
      <c r="AT209" s="100">
        <v>38</v>
      </c>
      <c r="AU209" s="68">
        <v>39</v>
      </c>
      <c r="AV209" s="68">
        <v>12</v>
      </c>
      <c r="AW209" s="68">
        <v>12</v>
      </c>
      <c r="AX209" s="68">
        <v>11</v>
      </c>
      <c r="AY209" s="68">
        <v>9</v>
      </c>
      <c r="AZ209" s="68">
        <v>15</v>
      </c>
      <c r="BA209" s="68">
        <v>16</v>
      </c>
      <c r="BB209" s="100">
        <v>8</v>
      </c>
      <c r="BC209" s="100">
        <v>10</v>
      </c>
      <c r="BD209" s="100">
        <v>10</v>
      </c>
      <c r="BE209" s="100">
        <v>8</v>
      </c>
      <c r="BF209" s="100">
        <v>10</v>
      </c>
      <c r="BG209" s="100">
        <v>10</v>
      </c>
      <c r="BH209" s="100">
        <v>12</v>
      </c>
      <c r="BI209" s="100">
        <v>21</v>
      </c>
      <c r="BJ209" s="100">
        <v>23</v>
      </c>
      <c r="BK209" s="100">
        <v>17</v>
      </c>
      <c r="BL209" s="100">
        <v>10</v>
      </c>
      <c r="BM209" s="100">
        <v>12</v>
      </c>
      <c r="BN209" s="100">
        <v>12</v>
      </c>
      <c r="BO209" s="100">
        <v>15</v>
      </c>
      <c r="BP209" s="100">
        <v>8</v>
      </c>
      <c r="BQ209" s="68">
        <v>12</v>
      </c>
      <c r="BR209" s="100">
        <v>24</v>
      </c>
      <c r="BS209" s="100">
        <v>20</v>
      </c>
      <c r="BT209" s="100">
        <v>13</v>
      </c>
      <c r="BU209" s="100">
        <v>12</v>
      </c>
      <c r="BV209" s="100">
        <v>11</v>
      </c>
      <c r="BW209" s="100">
        <v>13</v>
      </c>
      <c r="BX209" s="100">
        <v>11</v>
      </c>
      <c r="BY209" s="100">
        <v>11</v>
      </c>
      <c r="BZ209" s="100">
        <v>12</v>
      </c>
      <c r="CA209" s="100">
        <v>12</v>
      </c>
      <c r="CB209" s="149">
        <f>(2.71828^(-8.3291+4.4859*K209-2.1583*L209))/(1+(2.71828^(-8.3291+4.4859*K209-2.1583*L209)))</f>
        <v>6.5010710296762694E-5</v>
      </c>
      <c r="CC209" s="107" t="s">
        <v>781</v>
      </c>
      <c r="CD209" s="86" t="s">
        <v>53</v>
      </c>
      <c r="CE209" s="86" t="s">
        <v>2</v>
      </c>
      <c r="CF209" s="86" t="s">
        <v>50</v>
      </c>
      <c r="CG209" s="86"/>
      <c r="CH209" s="59">
        <f>COUNTIF($M209,"=13")+COUNTIF($N209,"=24")+COUNTIF($O209,"=14")+COUNTIF($P209,"=11")+COUNTIF($Q209,"=11")+COUNTIF($R209,"=14")+COUNTIF($S209,"=12")+COUNTIF($T209,"=12")+COUNTIF($U209,"=12")+COUNTIF($V209,"=13")+COUNTIF($W209,"=13")+COUNTIF($X209,"=16")</f>
        <v>7</v>
      </c>
      <c r="CI209" s="59">
        <f>COUNTIF($Y209,"=18")+COUNTIF($Z209,"=9")+COUNTIF($AA209,"=10")+COUNTIF($AB209,"=11")+COUNTIF($AC209,"=11")+COUNTIF($AD209,"=25")+COUNTIF($AE209,"=15")+COUNTIF($AF209,"=19")+COUNTIF($AG209,"=31")+COUNTIF($AH209,"=15")+COUNTIF($AI209,"=15")+COUNTIF($AJ209,"=17")+COUNTIF($AK209,"=17")</f>
        <v>11</v>
      </c>
      <c r="CJ209" s="59">
        <f>COUNTIF($AL209,"=11")+COUNTIF($AM209,"=11")+COUNTIF($AN209,"=19")+COUNTIF($AO209,"=23")+COUNTIF($AP209,"=15")+COUNTIF($AQ209,"=15")+COUNTIF($AR209,"=19")+COUNTIF($AS209,"=17")+COUNTIF($AV209,"=12")+COUNTIF($AW209,"=12")</f>
        <v>9</v>
      </c>
      <c r="CK209" s="59">
        <f>COUNTIF($AX209,"=11")+COUNTIF($AY209,"=9")+COUNTIF($AZ209,"=15")+COUNTIF($BA209,"=16")+COUNTIF($BB209,"=8")+COUNTIF($BC209,"=10")+COUNTIF($BD209,"=10")+COUNTIF($BE209,"=8")+COUNTIF($BF209,"=10")+COUNTIF($BG209,"=11")</f>
        <v>9</v>
      </c>
      <c r="CL209" s="59">
        <f>COUNTIF($BH209,"=12")+COUNTIF($BI209,"=21")+COUNTIF($BJ209,"=23")+COUNTIF($BK209,"=16")+COUNTIF($BL209,"=10")+COUNTIF($BM209,"=12")+COUNTIF($BN209,"=12")+COUNTIF($BO209,"=15")+COUNTIF($BP209,"=8")+COUNTIF($BQ209,"=12")+COUNTIF($BR209,"=24")+COUNTIF($BS209,"=20")+COUNTIF($BT209,"=13")</f>
        <v>12</v>
      </c>
      <c r="CM209" s="59">
        <f>COUNTIF($BU209,"=12")+COUNTIF($BV209,"=11")+COUNTIF($BW209,"=13")+COUNTIF($BX209,"=11")+COUNTIF($BY209,"=11")+COUNTIF($BZ209,"=12")+COUNTIF($CA209,"=11")</f>
        <v>6</v>
      </c>
      <c r="CN209" s="3"/>
      <c r="CO209" s="3"/>
      <c r="CP209" s="3"/>
      <c r="CQ209" s="3"/>
      <c r="CR209" s="86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47"/>
      <c r="EB209" s="47"/>
      <c r="EC209" s="47"/>
      <c r="ED209" s="47"/>
      <c r="EE209" s="47"/>
    </row>
    <row r="210" spans="1:135" ht="15" customHeight="1" x14ac:dyDescent="0.25">
      <c r="A210" s="164">
        <v>69384</v>
      </c>
      <c r="B210" s="86" t="s">
        <v>232</v>
      </c>
      <c r="C210" s="86" t="s">
        <v>2</v>
      </c>
      <c r="D210" s="138" t="s">
        <v>78</v>
      </c>
      <c r="E210" s="86" t="s">
        <v>314</v>
      </c>
      <c r="F210" s="86" t="s">
        <v>232</v>
      </c>
      <c r="G210" s="87">
        <v>42400.377083333333</v>
      </c>
      <c r="H210" s="88" t="s">
        <v>2</v>
      </c>
      <c r="I210" s="88" t="s">
        <v>779</v>
      </c>
      <c r="J210" s="87">
        <v>41277.888888888891</v>
      </c>
      <c r="K210" s="143">
        <f>+COUNTIF($Y210,"&gt;=18")+COUNTIF($AG210,"&gt;=31")+COUNTIF($AP210,"&lt;=15")+COUNTIF($AR210,"&gt;=19")+COUNTIF($BG210,"&gt;=11")+COUNTIF($BI210,"&lt;=21")+COUNTIF($BK210,"&gt;=17")+COUNTIF($BR210,"&gt;=24")+COUNTIF($CA210,"&lt;=11")</f>
        <v>5</v>
      </c>
      <c r="L210" s="140">
        <f>65-(+CH210+CI210+CJ210+CK210+CL210+CM210)</f>
        <v>11</v>
      </c>
      <c r="M210" s="100">
        <v>13</v>
      </c>
      <c r="N210" s="68">
        <v>25</v>
      </c>
      <c r="O210" s="100">
        <v>14</v>
      </c>
      <c r="P210" s="100">
        <v>10</v>
      </c>
      <c r="Q210" s="100">
        <v>11</v>
      </c>
      <c r="R210" s="100">
        <v>14</v>
      </c>
      <c r="S210" s="100">
        <v>12</v>
      </c>
      <c r="T210" s="100">
        <v>12</v>
      </c>
      <c r="U210" s="68">
        <v>11</v>
      </c>
      <c r="V210" s="100">
        <v>13</v>
      </c>
      <c r="W210" s="100">
        <v>13</v>
      </c>
      <c r="X210" s="100">
        <v>15</v>
      </c>
      <c r="Y210" s="100">
        <v>18</v>
      </c>
      <c r="Z210" s="100">
        <v>9</v>
      </c>
      <c r="AA210" s="100">
        <v>9</v>
      </c>
      <c r="AB210" s="100">
        <v>11</v>
      </c>
      <c r="AC210" s="100">
        <v>11</v>
      </c>
      <c r="AD210" s="68">
        <v>25</v>
      </c>
      <c r="AE210" s="100">
        <v>15</v>
      </c>
      <c r="AF210" s="100">
        <v>19</v>
      </c>
      <c r="AG210" s="100">
        <v>31</v>
      </c>
      <c r="AH210" s="100">
        <v>15</v>
      </c>
      <c r="AI210" s="100">
        <v>15</v>
      </c>
      <c r="AJ210" s="100">
        <v>17</v>
      </c>
      <c r="AK210" s="100">
        <v>17</v>
      </c>
      <c r="AL210" s="100">
        <v>11</v>
      </c>
      <c r="AM210" s="100">
        <v>11</v>
      </c>
      <c r="AN210" s="100">
        <v>19</v>
      </c>
      <c r="AO210" s="100">
        <v>23</v>
      </c>
      <c r="AP210" s="100">
        <v>16</v>
      </c>
      <c r="AQ210" s="100">
        <v>15</v>
      </c>
      <c r="AR210" s="100">
        <v>18</v>
      </c>
      <c r="AS210" s="100">
        <v>17</v>
      </c>
      <c r="AT210" s="100">
        <v>35</v>
      </c>
      <c r="AU210" s="100">
        <v>37</v>
      </c>
      <c r="AV210" s="100">
        <v>12</v>
      </c>
      <c r="AW210" s="100">
        <v>12</v>
      </c>
      <c r="AX210" s="100">
        <v>11</v>
      </c>
      <c r="AY210" s="100">
        <v>9</v>
      </c>
      <c r="AZ210" s="100">
        <v>15</v>
      </c>
      <c r="BA210" s="100">
        <v>16</v>
      </c>
      <c r="BB210" s="100">
        <v>8</v>
      </c>
      <c r="BC210" s="100">
        <v>10</v>
      </c>
      <c r="BD210" s="100">
        <v>10</v>
      </c>
      <c r="BE210" s="100">
        <v>8</v>
      </c>
      <c r="BF210" s="100">
        <v>10</v>
      </c>
      <c r="BG210" s="100">
        <v>10</v>
      </c>
      <c r="BH210" s="100">
        <v>12</v>
      </c>
      <c r="BI210" s="100">
        <v>21</v>
      </c>
      <c r="BJ210" s="100">
        <v>23</v>
      </c>
      <c r="BK210" s="100">
        <v>18</v>
      </c>
      <c r="BL210" s="100">
        <v>8</v>
      </c>
      <c r="BM210" s="100">
        <v>12</v>
      </c>
      <c r="BN210" s="100">
        <v>12</v>
      </c>
      <c r="BO210" s="100">
        <v>15</v>
      </c>
      <c r="BP210" s="100">
        <v>8</v>
      </c>
      <c r="BQ210" s="68">
        <v>12</v>
      </c>
      <c r="BR210" s="100">
        <v>24</v>
      </c>
      <c r="BS210" s="100">
        <v>20</v>
      </c>
      <c r="BT210" s="100">
        <v>13</v>
      </c>
      <c r="BU210" s="100">
        <v>12</v>
      </c>
      <c r="BV210" s="100">
        <v>11</v>
      </c>
      <c r="BW210" s="100">
        <v>13</v>
      </c>
      <c r="BX210" s="100">
        <v>11</v>
      </c>
      <c r="BY210" s="100">
        <v>11</v>
      </c>
      <c r="BZ210" s="100">
        <v>12</v>
      </c>
      <c r="CA210" s="100">
        <v>12</v>
      </c>
      <c r="CB210" s="149">
        <f>(2.71828^(-8.3291+4.4859*K210-2.1583*L210))/(1+(2.71828^(-8.3291+4.4859*K210-2.1583*L210)))</f>
        <v>6.5010710296762694E-5</v>
      </c>
      <c r="CC210" s="107" t="s">
        <v>781</v>
      </c>
      <c r="CD210" s="49" t="s">
        <v>53</v>
      </c>
      <c r="CE210" s="49" t="s">
        <v>2</v>
      </c>
      <c r="CF210" s="49" t="s">
        <v>232</v>
      </c>
      <c r="CG210" s="49"/>
      <c r="CH210" s="59">
        <f>COUNTIF($M210,"=13")+COUNTIF($N210,"=24")+COUNTIF($O210,"=14")+COUNTIF($P210,"=11")+COUNTIF($Q210,"=11")+COUNTIF($R210,"=14")+COUNTIF($S210,"=12")+COUNTIF($T210,"=12")+COUNTIF($U210,"=12")+COUNTIF($V210,"=13")+COUNTIF($W210,"=13")+COUNTIF($X210,"=16")</f>
        <v>8</v>
      </c>
      <c r="CI210" s="59">
        <f>COUNTIF($Y210,"=18")+COUNTIF($Z210,"=9")+COUNTIF($AA210,"=10")+COUNTIF($AB210,"=11")+COUNTIF($AC210,"=11")+COUNTIF($AD210,"=25")+COUNTIF($AE210,"=15")+COUNTIF($AF210,"=19")+COUNTIF($AG210,"=31")+COUNTIF($AH210,"=15")+COUNTIF($AI210,"=15")+COUNTIF($AJ210,"=17")+COUNTIF($AK210,"=17")</f>
        <v>12</v>
      </c>
      <c r="CJ210" s="59">
        <f>COUNTIF($AL210,"=11")+COUNTIF($AM210,"=11")+COUNTIF($AN210,"=19")+COUNTIF($AO210,"=23")+COUNTIF($AP210,"=15")+COUNTIF($AQ210,"=15")+COUNTIF($AR210,"=19")+COUNTIF($AS210,"=17")+COUNTIF($AV210,"=12")+COUNTIF($AW210,"=12")</f>
        <v>8</v>
      </c>
      <c r="CK210" s="59">
        <f>COUNTIF($AX210,"=11")+COUNTIF($AY210,"=9")+COUNTIF($AZ210,"=15")+COUNTIF($BA210,"=16")+COUNTIF($BB210,"=8")+COUNTIF($BC210,"=10")+COUNTIF($BD210,"=10")+COUNTIF($BE210,"=8")+COUNTIF($BF210,"=10")+COUNTIF($BG210,"=11")</f>
        <v>9</v>
      </c>
      <c r="CL210" s="59">
        <f>COUNTIF($BH210,"=12")+COUNTIF($BI210,"=21")+COUNTIF($BJ210,"=23")+COUNTIF($BK210,"=16")+COUNTIF($BL210,"=10")+COUNTIF($BM210,"=12")+COUNTIF($BN210,"=12")+COUNTIF($BO210,"=15")+COUNTIF($BP210,"=8")+COUNTIF($BQ210,"=12")+COUNTIF($BR210,"=24")+COUNTIF($BS210,"=20")+COUNTIF($BT210,"=13")</f>
        <v>11</v>
      </c>
      <c r="CM210" s="59">
        <f>COUNTIF($BU210,"=12")+COUNTIF($BV210,"=11")+COUNTIF($BW210,"=13")+COUNTIF($BX210,"=11")+COUNTIF($BY210,"=11")+COUNTIF($BZ210,"=12")+COUNTIF($CA210,"=11")</f>
        <v>6</v>
      </c>
      <c r="CN210" s="86"/>
      <c r="CO210" s="86"/>
      <c r="CP210" s="86"/>
      <c r="CQ210" s="86"/>
      <c r="CR210" s="86"/>
      <c r="CS210" s="86"/>
      <c r="CT210" s="86"/>
      <c r="CU210" s="86"/>
      <c r="CV210" s="86"/>
      <c r="CW210" s="86"/>
      <c r="CX210" s="86"/>
      <c r="CY210" s="86"/>
      <c r="CZ210" s="86"/>
      <c r="DA210" s="86"/>
      <c r="DB210" s="86"/>
      <c r="DC210" s="86"/>
      <c r="DD210" s="86"/>
      <c r="DE210" s="86"/>
      <c r="DF210" s="86"/>
      <c r="DG210" s="86"/>
      <c r="DH210" s="86"/>
      <c r="DI210" s="86"/>
      <c r="DJ210" s="86"/>
      <c r="DK210" s="86"/>
      <c r="DL210" s="86"/>
      <c r="DM210" s="86"/>
      <c r="DN210" s="86"/>
      <c r="DO210" s="86"/>
      <c r="DP210" s="86"/>
      <c r="DQ210" s="86"/>
      <c r="DR210" s="86"/>
      <c r="DS210" s="86"/>
      <c r="DT210" s="86"/>
      <c r="DU210" s="86"/>
      <c r="DV210" s="86"/>
      <c r="DW210" s="86"/>
      <c r="DX210" s="86"/>
      <c r="DY210" s="86"/>
      <c r="DZ210" s="86"/>
      <c r="EA210" s="86"/>
      <c r="EB210" s="86"/>
      <c r="EC210" s="86"/>
      <c r="ED210" s="86"/>
      <c r="EE210" s="86"/>
    </row>
    <row r="211" spans="1:135" ht="15" customHeight="1" x14ac:dyDescent="0.25">
      <c r="A211" s="164">
        <v>70584</v>
      </c>
      <c r="B211" s="38" t="s">
        <v>367</v>
      </c>
      <c r="C211" s="86" t="s">
        <v>2</v>
      </c>
      <c r="D211" s="138" t="s">
        <v>78</v>
      </c>
      <c r="E211" s="3" t="s">
        <v>314</v>
      </c>
      <c r="F211" s="3" t="s">
        <v>367</v>
      </c>
      <c r="G211" s="74">
        <v>41416.694444444445</v>
      </c>
      <c r="H211" s="88" t="s">
        <v>2</v>
      </c>
      <c r="I211" s="88" t="s">
        <v>779</v>
      </c>
      <c r="J211" s="75">
        <v>41277.888888888891</v>
      </c>
      <c r="K211" s="143">
        <f>+COUNTIF($Y211,"&gt;=18")+COUNTIF($AG211,"&gt;=31")+COUNTIF($AP211,"&lt;=15")+COUNTIF($AR211,"&gt;=19")+COUNTIF($BG211,"&gt;=11")+COUNTIF($BI211,"&lt;=21")+COUNTIF($BK211,"&gt;=17")+COUNTIF($BR211,"&gt;=24")+COUNTIF($CA211,"&lt;=11")</f>
        <v>5</v>
      </c>
      <c r="L211" s="140">
        <f>65-(+CH211+CI211+CJ211+CK211+CL211+CM211)</f>
        <v>11</v>
      </c>
      <c r="M211" s="100">
        <v>13</v>
      </c>
      <c r="N211" s="100">
        <v>24</v>
      </c>
      <c r="O211" s="100">
        <v>14</v>
      </c>
      <c r="P211" s="68">
        <v>11</v>
      </c>
      <c r="Q211" s="100">
        <v>11</v>
      </c>
      <c r="R211" s="100">
        <v>14</v>
      </c>
      <c r="S211" s="100">
        <v>12</v>
      </c>
      <c r="T211" s="100">
        <v>12</v>
      </c>
      <c r="U211" s="100">
        <v>12</v>
      </c>
      <c r="V211" s="100">
        <v>13</v>
      </c>
      <c r="W211" s="100">
        <v>13</v>
      </c>
      <c r="X211" s="100">
        <v>16</v>
      </c>
      <c r="Y211" s="100">
        <v>18</v>
      </c>
      <c r="Z211" s="100">
        <v>9</v>
      </c>
      <c r="AA211" s="100">
        <v>10</v>
      </c>
      <c r="AB211" s="100">
        <v>11</v>
      </c>
      <c r="AC211" s="100">
        <v>11</v>
      </c>
      <c r="AD211" s="100">
        <v>25</v>
      </c>
      <c r="AE211" s="100">
        <v>14</v>
      </c>
      <c r="AF211" s="100">
        <v>19</v>
      </c>
      <c r="AG211" s="100">
        <v>28</v>
      </c>
      <c r="AH211" s="100">
        <v>14</v>
      </c>
      <c r="AI211" s="100">
        <v>15</v>
      </c>
      <c r="AJ211" s="100">
        <v>16</v>
      </c>
      <c r="AK211" s="100">
        <v>17</v>
      </c>
      <c r="AL211" s="100">
        <v>10</v>
      </c>
      <c r="AM211" s="100">
        <v>11</v>
      </c>
      <c r="AN211" s="100">
        <v>19</v>
      </c>
      <c r="AO211" s="100">
        <v>22</v>
      </c>
      <c r="AP211" s="100">
        <v>15</v>
      </c>
      <c r="AQ211" s="100">
        <v>15</v>
      </c>
      <c r="AR211" s="100">
        <v>20</v>
      </c>
      <c r="AS211" s="100">
        <v>17</v>
      </c>
      <c r="AT211" s="100">
        <v>37</v>
      </c>
      <c r="AU211" s="100">
        <v>38</v>
      </c>
      <c r="AV211" s="100">
        <v>13</v>
      </c>
      <c r="AW211" s="100">
        <v>12</v>
      </c>
      <c r="AX211" s="100">
        <v>11</v>
      </c>
      <c r="AY211" s="100">
        <v>9</v>
      </c>
      <c r="AZ211" s="100">
        <v>15</v>
      </c>
      <c r="BA211" s="100">
        <v>16</v>
      </c>
      <c r="BB211" s="100">
        <v>8</v>
      </c>
      <c r="BC211" s="100">
        <v>10</v>
      </c>
      <c r="BD211" s="100">
        <v>10</v>
      </c>
      <c r="BE211" s="100">
        <v>8</v>
      </c>
      <c r="BF211" s="100">
        <v>10</v>
      </c>
      <c r="BG211" s="100">
        <v>10</v>
      </c>
      <c r="BH211" s="100">
        <v>12</v>
      </c>
      <c r="BI211" s="100">
        <v>21</v>
      </c>
      <c r="BJ211" s="100">
        <v>23</v>
      </c>
      <c r="BK211" s="100">
        <v>16</v>
      </c>
      <c r="BL211" s="100">
        <v>10</v>
      </c>
      <c r="BM211" s="100">
        <v>12</v>
      </c>
      <c r="BN211" s="100">
        <v>12</v>
      </c>
      <c r="BO211" s="100">
        <v>16</v>
      </c>
      <c r="BP211" s="100">
        <v>8</v>
      </c>
      <c r="BQ211" s="100">
        <v>12</v>
      </c>
      <c r="BR211" s="100">
        <v>23</v>
      </c>
      <c r="BS211" s="100">
        <v>20</v>
      </c>
      <c r="BT211" s="100">
        <v>13</v>
      </c>
      <c r="BU211" s="100">
        <v>12</v>
      </c>
      <c r="BV211" s="100">
        <v>11</v>
      </c>
      <c r="BW211" s="100">
        <v>13</v>
      </c>
      <c r="BX211" s="100">
        <v>11</v>
      </c>
      <c r="BY211" s="100">
        <v>11</v>
      </c>
      <c r="BZ211" s="100">
        <v>12</v>
      </c>
      <c r="CA211" s="100">
        <v>11</v>
      </c>
      <c r="CB211" s="149">
        <f>(2.71828^(-8.3291+4.4859*K211-2.1583*L211))/(1+(2.71828^(-8.3291+4.4859*K211-2.1583*L211)))</f>
        <v>6.5010710296762694E-5</v>
      </c>
      <c r="CC211" s="107" t="s">
        <v>781</v>
      </c>
      <c r="CD211" s="86" t="s">
        <v>53</v>
      </c>
      <c r="CE211" s="3" t="s">
        <v>2</v>
      </c>
      <c r="CF211" s="86" t="s">
        <v>50</v>
      </c>
      <c r="CG211" s="86"/>
      <c r="CH211" s="59">
        <f>COUNTIF($M211,"=13")+COUNTIF($N211,"=24")+COUNTIF($O211,"=14")+COUNTIF($P211,"=11")+COUNTIF($Q211,"=11")+COUNTIF($R211,"=14")+COUNTIF($S211,"=12")+COUNTIF($T211,"=12")+COUNTIF($U211,"=12")+COUNTIF($V211,"=13")+COUNTIF($W211,"=13")+COUNTIF($X211,"=16")</f>
        <v>12</v>
      </c>
      <c r="CI211" s="59">
        <f>COUNTIF($Y211,"=18")+COUNTIF($Z211,"=9")+COUNTIF($AA211,"=10")+COUNTIF($AB211,"=11")+COUNTIF($AC211,"=11")+COUNTIF($AD211,"=25")+COUNTIF($AE211,"=15")+COUNTIF($AF211,"=19")+COUNTIF($AG211,"=31")+COUNTIF($AH211,"=15")+COUNTIF($AI211,"=15")+COUNTIF($AJ211,"=17")+COUNTIF($AK211,"=17")</f>
        <v>9</v>
      </c>
      <c r="CJ211" s="59">
        <f>COUNTIF($AL211,"=11")+COUNTIF($AM211,"=11")+COUNTIF($AN211,"=19")+COUNTIF($AO211,"=23")+COUNTIF($AP211,"=15")+COUNTIF($AQ211,"=15")+COUNTIF($AR211,"=19")+COUNTIF($AS211,"=17")+COUNTIF($AV211,"=12")+COUNTIF($AW211,"=12")</f>
        <v>6</v>
      </c>
      <c r="CK211" s="59">
        <f>COUNTIF($AX211,"=11")+COUNTIF($AY211,"=9")+COUNTIF($AZ211,"=15")+COUNTIF($BA211,"=16")+COUNTIF($BB211,"=8")+COUNTIF($BC211,"=10")+COUNTIF($BD211,"=10")+COUNTIF($BE211,"=8")+COUNTIF($BF211,"=10")+COUNTIF($BG211,"=11")</f>
        <v>9</v>
      </c>
      <c r="CL211" s="59">
        <f>COUNTIF($BH211,"=12")+COUNTIF($BI211,"=21")+COUNTIF($BJ211,"=23")+COUNTIF($BK211,"=16")+COUNTIF($BL211,"=10")+COUNTIF($BM211,"=12")+COUNTIF($BN211,"=12")+COUNTIF($BO211,"=15")+COUNTIF($BP211,"=8")+COUNTIF($BQ211,"=12")+COUNTIF($BR211,"=24")+COUNTIF($BS211,"=20")+COUNTIF($BT211,"=13")</f>
        <v>11</v>
      </c>
      <c r="CM211" s="59">
        <f>COUNTIF($BU211,"=12")+COUNTIF($BV211,"=11")+COUNTIF($BW211,"=13")+COUNTIF($BX211,"=11")+COUNTIF($BY211,"=11")+COUNTIF($BZ211,"=12")+COUNTIF($CA211,"=11")</f>
        <v>7</v>
      </c>
      <c r="CN211" s="86"/>
      <c r="CO211" s="86"/>
      <c r="CP211" s="86"/>
      <c r="CQ211" s="86"/>
      <c r="CR211" s="86"/>
      <c r="CS211" s="86"/>
      <c r="CT211" s="86"/>
      <c r="CU211" s="86"/>
      <c r="CV211" s="86"/>
      <c r="CW211" s="86"/>
      <c r="CX211" s="86"/>
      <c r="CY211" s="86"/>
      <c r="CZ211" s="86"/>
      <c r="DA211" s="86"/>
      <c r="DB211" s="86"/>
      <c r="DC211" s="86"/>
      <c r="DD211" s="86"/>
      <c r="DE211" s="86"/>
      <c r="DF211" s="86"/>
      <c r="DG211" s="86"/>
      <c r="DH211" s="86"/>
      <c r="DI211" s="86"/>
      <c r="DJ211" s="86"/>
      <c r="DK211" s="86"/>
      <c r="DL211" s="86"/>
      <c r="DM211" s="86"/>
      <c r="DN211" s="86"/>
      <c r="DO211" s="86"/>
      <c r="DP211" s="86"/>
      <c r="DQ211" s="86"/>
      <c r="DR211" s="86"/>
      <c r="DS211" s="86"/>
      <c r="DT211" s="86"/>
      <c r="DU211" s="86"/>
      <c r="DV211" s="86"/>
      <c r="DW211" s="86"/>
      <c r="DX211" s="86"/>
      <c r="DY211" s="86"/>
      <c r="DZ211" s="86"/>
      <c r="EA211" s="86"/>
      <c r="EB211" s="86"/>
      <c r="EC211" s="86"/>
      <c r="ED211" s="86"/>
      <c r="EE211" s="86"/>
    </row>
    <row r="212" spans="1:135" ht="15" customHeight="1" x14ac:dyDescent="0.25">
      <c r="A212" s="168">
        <v>83130</v>
      </c>
      <c r="B212" s="10" t="s">
        <v>207</v>
      </c>
      <c r="C212" s="86" t="s">
        <v>2</v>
      </c>
      <c r="D212" s="138" t="s">
        <v>78</v>
      </c>
      <c r="E212" s="10" t="s">
        <v>9</v>
      </c>
      <c r="F212" s="10" t="s">
        <v>207</v>
      </c>
      <c r="G212" s="7">
        <v>41504.945138888892</v>
      </c>
      <c r="H212" s="88" t="s">
        <v>2</v>
      </c>
      <c r="I212" s="88" t="s">
        <v>779</v>
      </c>
      <c r="J212" s="87">
        <v>41277.888888888891</v>
      </c>
      <c r="K212" s="143">
        <f>+COUNTIF($Y212,"&gt;=18")+COUNTIF($AG212,"&gt;=31")+COUNTIF($AP212,"&lt;=15")+COUNTIF($AR212,"&gt;=19")+COUNTIF($BG212,"&gt;=11")+COUNTIF($BI212,"&lt;=21")+COUNTIF($BK212,"&gt;=17")+COUNTIF($BR212,"&gt;=24")+COUNTIF($CA212,"&lt;=11")</f>
        <v>5</v>
      </c>
      <c r="L212" s="140">
        <f>65-(+CH212+CI212+CJ212+CK212+CL212+CM212)</f>
        <v>11</v>
      </c>
      <c r="M212" s="43">
        <v>13</v>
      </c>
      <c r="N212" s="43">
        <v>24</v>
      </c>
      <c r="O212" s="43">
        <v>14</v>
      </c>
      <c r="P212" s="43">
        <v>11</v>
      </c>
      <c r="Q212" s="43">
        <v>11</v>
      </c>
      <c r="R212" s="43">
        <v>14</v>
      </c>
      <c r="S212" s="43">
        <v>12</v>
      </c>
      <c r="T212" s="43">
        <v>12</v>
      </c>
      <c r="U212" s="43">
        <v>12</v>
      </c>
      <c r="V212" s="43">
        <v>13</v>
      </c>
      <c r="W212" s="43">
        <v>13</v>
      </c>
      <c r="X212" s="43">
        <v>16</v>
      </c>
      <c r="Y212" s="43">
        <v>18</v>
      </c>
      <c r="Z212" s="43">
        <v>10</v>
      </c>
      <c r="AA212" s="43">
        <v>10</v>
      </c>
      <c r="AB212" s="43">
        <v>11</v>
      </c>
      <c r="AC212" s="43">
        <v>11</v>
      </c>
      <c r="AD212" s="43">
        <v>23</v>
      </c>
      <c r="AE212" s="43">
        <v>15</v>
      </c>
      <c r="AF212" s="43">
        <v>19</v>
      </c>
      <c r="AG212" s="43">
        <v>32</v>
      </c>
      <c r="AH212" s="43">
        <v>15</v>
      </c>
      <c r="AI212" s="43">
        <v>15</v>
      </c>
      <c r="AJ212" s="34">
        <v>17</v>
      </c>
      <c r="AK212" s="34">
        <v>17</v>
      </c>
      <c r="AL212" s="43">
        <v>11</v>
      </c>
      <c r="AM212" s="43">
        <v>11</v>
      </c>
      <c r="AN212" s="43">
        <v>19</v>
      </c>
      <c r="AO212" s="43">
        <v>23</v>
      </c>
      <c r="AP212" s="43">
        <v>17</v>
      </c>
      <c r="AQ212" s="43">
        <v>15</v>
      </c>
      <c r="AR212" s="43">
        <v>19</v>
      </c>
      <c r="AS212" s="43">
        <v>17</v>
      </c>
      <c r="AT212" s="34">
        <v>37</v>
      </c>
      <c r="AU212" s="34">
        <v>38</v>
      </c>
      <c r="AV212" s="43">
        <v>12</v>
      </c>
      <c r="AW212" s="43">
        <v>12</v>
      </c>
      <c r="AX212" s="43">
        <v>11</v>
      </c>
      <c r="AY212" s="43">
        <v>9</v>
      </c>
      <c r="AZ212" s="43">
        <v>15</v>
      </c>
      <c r="BA212" s="43">
        <v>16</v>
      </c>
      <c r="BB212" s="43">
        <v>8</v>
      </c>
      <c r="BC212" s="43">
        <v>11</v>
      </c>
      <c r="BD212" s="43">
        <v>10</v>
      </c>
      <c r="BE212" s="43">
        <v>8</v>
      </c>
      <c r="BF212" s="43">
        <v>10</v>
      </c>
      <c r="BG212" s="43">
        <v>11</v>
      </c>
      <c r="BH212" s="43">
        <v>12</v>
      </c>
      <c r="BI212" s="43">
        <v>23</v>
      </c>
      <c r="BJ212" s="43">
        <v>23</v>
      </c>
      <c r="BK212" s="43">
        <v>17</v>
      </c>
      <c r="BL212" s="43">
        <v>10</v>
      </c>
      <c r="BM212" s="43">
        <v>12</v>
      </c>
      <c r="BN212" s="43">
        <v>12</v>
      </c>
      <c r="BO212" s="43">
        <v>16</v>
      </c>
      <c r="BP212" s="43">
        <v>8</v>
      </c>
      <c r="BQ212" s="43">
        <v>12</v>
      </c>
      <c r="BR212" s="43">
        <v>22</v>
      </c>
      <c r="BS212" s="43">
        <v>21</v>
      </c>
      <c r="BT212" s="43">
        <v>13</v>
      </c>
      <c r="BU212" s="43">
        <v>12</v>
      </c>
      <c r="BV212" s="43">
        <v>11</v>
      </c>
      <c r="BW212" s="43">
        <v>13</v>
      </c>
      <c r="BX212" s="43">
        <v>11</v>
      </c>
      <c r="BY212" s="43">
        <v>11</v>
      </c>
      <c r="BZ212" s="43">
        <v>12</v>
      </c>
      <c r="CA212" s="43">
        <v>12</v>
      </c>
      <c r="CB212" s="149">
        <f>(2.71828^(-8.3291+4.4859*K212-2.1583*L212))/(1+(2.71828^(-8.3291+4.4859*K212-2.1583*L212)))</f>
        <v>6.5010710296762694E-5</v>
      </c>
      <c r="CC212" s="107" t="s">
        <v>781</v>
      </c>
      <c r="CD212" s="18" t="s">
        <v>53</v>
      </c>
      <c r="CE212" s="10" t="s">
        <v>692</v>
      </c>
      <c r="CF212" s="18" t="s">
        <v>207</v>
      </c>
      <c r="CG212" s="11"/>
      <c r="CH212" s="59">
        <f>COUNTIF($M212,"=13")+COUNTIF($N212,"=24")+COUNTIF($O212,"=14")+COUNTIF($P212,"=11")+COUNTIF($Q212,"=11")+COUNTIF($R212,"=14")+COUNTIF($S212,"=12")+COUNTIF($T212,"=12")+COUNTIF($U212,"=12")+COUNTIF($V212,"=13")+COUNTIF($W212,"=13")+COUNTIF($X212,"=16")</f>
        <v>12</v>
      </c>
      <c r="CI212" s="59">
        <f>COUNTIF($Y212,"=18")+COUNTIF($Z212,"=9")+COUNTIF($AA212,"=10")+COUNTIF($AB212,"=11")+COUNTIF($AC212,"=11")+COUNTIF($AD212,"=25")+COUNTIF($AE212,"=15")+COUNTIF($AF212,"=19")+COUNTIF($AG212,"=31")+COUNTIF($AH212,"=15")+COUNTIF($AI212,"=15")+COUNTIF($AJ212,"=17")+COUNTIF($AK212,"=17")</f>
        <v>10</v>
      </c>
      <c r="CJ212" s="59">
        <f>COUNTIF($AL212,"=11")+COUNTIF($AM212,"=11")+COUNTIF($AN212,"=19")+COUNTIF($AO212,"=23")+COUNTIF($AP212,"=15")+COUNTIF($AQ212,"=15")+COUNTIF($AR212,"=19")+COUNTIF($AS212,"=17")+COUNTIF($AV212,"=12")+COUNTIF($AW212,"=12")</f>
        <v>9</v>
      </c>
      <c r="CK212" s="59">
        <f>COUNTIF($AX212,"=11")+COUNTIF($AY212,"=9")+COUNTIF($AZ212,"=15")+COUNTIF($BA212,"=16")+COUNTIF($BB212,"=8")+COUNTIF($BC212,"=10")+COUNTIF($BD212,"=10")+COUNTIF($BE212,"=8")+COUNTIF($BF212,"=10")+COUNTIF($BG212,"=11")</f>
        <v>9</v>
      </c>
      <c r="CL212" s="59">
        <f>COUNTIF($BH212,"=12")+COUNTIF($BI212,"=21")+COUNTIF($BJ212,"=23")+COUNTIF($BK212,"=16")+COUNTIF($BL212,"=10")+COUNTIF($BM212,"=12")+COUNTIF($BN212,"=12")+COUNTIF($BO212,"=15")+COUNTIF($BP212,"=8")+COUNTIF($BQ212,"=12")+COUNTIF($BR212,"=24")+COUNTIF($BS212,"=20")+COUNTIF($BT212,"=13")</f>
        <v>8</v>
      </c>
      <c r="CM212" s="59">
        <f>COUNTIF($BU212,"=12")+COUNTIF($BV212,"=11")+COUNTIF($BW212,"=13")+COUNTIF($BX212,"=11")+COUNTIF($BY212,"=11")+COUNTIF($BZ212,"=12")+COUNTIF($CA212,"=11")</f>
        <v>6</v>
      </c>
      <c r="CN212" s="86"/>
      <c r="CO212" s="86"/>
      <c r="CP212" s="86"/>
      <c r="CQ212" s="86"/>
      <c r="CR212" s="86"/>
      <c r="CS212" s="86"/>
      <c r="CT212" s="86"/>
      <c r="CU212" s="86"/>
      <c r="CV212" s="86"/>
      <c r="CW212" s="86"/>
      <c r="CX212" s="86"/>
      <c r="CY212" s="86"/>
      <c r="CZ212" s="86"/>
      <c r="DA212" s="86"/>
      <c r="DB212" s="86"/>
      <c r="DC212" s="86"/>
      <c r="DD212" s="86"/>
      <c r="DE212" s="86"/>
      <c r="DF212" s="86"/>
      <c r="DG212" s="86"/>
      <c r="DH212" s="86"/>
      <c r="DI212" s="86"/>
      <c r="DJ212" s="86"/>
      <c r="DK212" s="86"/>
      <c r="DL212" s="86"/>
      <c r="DM212" s="86"/>
      <c r="DN212" s="86"/>
      <c r="DO212" s="86"/>
      <c r="DP212" s="86"/>
      <c r="DQ212" s="86"/>
      <c r="DR212" s="86"/>
      <c r="DS212" s="86"/>
      <c r="DT212" s="86"/>
      <c r="DU212" s="86"/>
      <c r="DV212" s="86"/>
      <c r="DW212" s="86"/>
      <c r="DX212" s="86"/>
      <c r="DY212" s="86"/>
      <c r="DZ212" s="86"/>
      <c r="EA212" s="85"/>
      <c r="EB212" s="85"/>
      <c r="EC212" s="85"/>
      <c r="ED212" s="85"/>
      <c r="EE212" s="85"/>
    </row>
    <row r="213" spans="1:135" ht="15" customHeight="1" x14ac:dyDescent="0.25">
      <c r="A213" s="168">
        <v>83711</v>
      </c>
      <c r="B213" s="91" t="s">
        <v>457</v>
      </c>
      <c r="C213" s="86" t="s">
        <v>2</v>
      </c>
      <c r="D213" s="138" t="s">
        <v>78</v>
      </c>
      <c r="E213" s="91" t="s">
        <v>20</v>
      </c>
      <c r="F213" s="3" t="s">
        <v>337</v>
      </c>
      <c r="G213" s="7">
        <v>41632</v>
      </c>
      <c r="H213" s="88" t="s">
        <v>2</v>
      </c>
      <c r="I213" s="88" t="s">
        <v>779</v>
      </c>
      <c r="J213" s="87">
        <v>41277.888888888891</v>
      </c>
      <c r="K213" s="143">
        <f>+COUNTIF($Y213,"&gt;=18")+COUNTIF($AG213,"&gt;=31")+COUNTIF($AP213,"&lt;=15")+COUNTIF($AR213,"&gt;=19")+COUNTIF($BG213,"&gt;=11")+COUNTIF($BI213,"&lt;=21")+COUNTIF($BK213,"&gt;=17")+COUNTIF($BR213,"&gt;=24")+COUNTIF($CA213,"&lt;=11")</f>
        <v>5</v>
      </c>
      <c r="L213" s="140">
        <f>65-(+CH213+CI213+CJ213+CK213+CL213+CM213)</f>
        <v>11</v>
      </c>
      <c r="M213" s="43">
        <v>13</v>
      </c>
      <c r="N213" s="43">
        <v>24</v>
      </c>
      <c r="O213" s="43">
        <v>14</v>
      </c>
      <c r="P213" s="43">
        <v>11</v>
      </c>
      <c r="Q213" s="43">
        <v>11</v>
      </c>
      <c r="R213" s="43">
        <v>16</v>
      </c>
      <c r="S213" s="43">
        <v>12</v>
      </c>
      <c r="T213" s="43">
        <v>12</v>
      </c>
      <c r="U213" s="31">
        <v>11</v>
      </c>
      <c r="V213" s="31">
        <v>13</v>
      </c>
      <c r="W213" s="31">
        <v>13</v>
      </c>
      <c r="X213" s="31">
        <v>16</v>
      </c>
      <c r="Y213" s="31">
        <v>18</v>
      </c>
      <c r="Z213" s="26">
        <v>9</v>
      </c>
      <c r="AA213" s="26">
        <v>10</v>
      </c>
      <c r="AB213" s="31">
        <v>11</v>
      </c>
      <c r="AC213" s="31">
        <v>11</v>
      </c>
      <c r="AD213" s="31">
        <v>24</v>
      </c>
      <c r="AE213" s="31">
        <v>15</v>
      </c>
      <c r="AF213" s="31">
        <v>19</v>
      </c>
      <c r="AG213" s="31">
        <v>30</v>
      </c>
      <c r="AH213" s="26">
        <v>15</v>
      </c>
      <c r="AI213" s="26">
        <v>15</v>
      </c>
      <c r="AJ213" s="31">
        <v>17</v>
      </c>
      <c r="AK213" s="31">
        <v>17</v>
      </c>
      <c r="AL213" s="31">
        <v>11</v>
      </c>
      <c r="AM213" s="31">
        <v>11</v>
      </c>
      <c r="AN213" s="31">
        <v>19</v>
      </c>
      <c r="AO213" s="31">
        <v>23</v>
      </c>
      <c r="AP213" s="31">
        <v>15</v>
      </c>
      <c r="AQ213" s="31">
        <v>15</v>
      </c>
      <c r="AR213" s="31">
        <v>18</v>
      </c>
      <c r="AS213" s="31">
        <v>17</v>
      </c>
      <c r="AT213" s="31">
        <v>37</v>
      </c>
      <c r="AU213" s="26">
        <v>37</v>
      </c>
      <c r="AV213" s="31">
        <v>13</v>
      </c>
      <c r="AW213" s="31">
        <v>12</v>
      </c>
      <c r="AX213" s="31">
        <v>11</v>
      </c>
      <c r="AY213" s="31">
        <v>9</v>
      </c>
      <c r="AZ213" s="31">
        <v>15</v>
      </c>
      <c r="BA213" s="31">
        <v>16</v>
      </c>
      <c r="BB213" s="31">
        <v>8</v>
      </c>
      <c r="BC213" s="31">
        <v>10</v>
      </c>
      <c r="BD213" s="31">
        <v>10</v>
      </c>
      <c r="BE213" s="31">
        <v>8</v>
      </c>
      <c r="BF213" s="31">
        <v>10</v>
      </c>
      <c r="BG213" s="31">
        <v>11</v>
      </c>
      <c r="BH213" s="31">
        <v>12</v>
      </c>
      <c r="BI213" s="31">
        <v>23</v>
      </c>
      <c r="BJ213" s="31">
        <v>24</v>
      </c>
      <c r="BK213" s="31">
        <v>17</v>
      </c>
      <c r="BL213" s="31">
        <v>10</v>
      </c>
      <c r="BM213" s="31">
        <v>12</v>
      </c>
      <c r="BN213" s="31">
        <v>12</v>
      </c>
      <c r="BO213" s="31">
        <v>15</v>
      </c>
      <c r="BP213" s="31">
        <v>8</v>
      </c>
      <c r="BQ213" s="31">
        <v>13</v>
      </c>
      <c r="BR213" s="31">
        <v>22</v>
      </c>
      <c r="BS213" s="31">
        <v>20</v>
      </c>
      <c r="BT213" s="31">
        <v>13</v>
      </c>
      <c r="BU213" s="31">
        <v>12</v>
      </c>
      <c r="BV213" s="31">
        <v>11</v>
      </c>
      <c r="BW213" s="31">
        <v>13</v>
      </c>
      <c r="BX213" s="31">
        <v>11</v>
      </c>
      <c r="BY213" s="31">
        <v>11</v>
      </c>
      <c r="BZ213" s="31">
        <v>12</v>
      </c>
      <c r="CA213" s="31">
        <v>11</v>
      </c>
      <c r="CB213" s="149">
        <f>(2.71828^(-8.3291+4.4859*K213-2.1583*L213))/(1+(2.71828^(-8.3291+4.4859*K213-2.1583*L213)))</f>
        <v>6.5010710296762694E-5</v>
      </c>
      <c r="CC213" s="107" t="s">
        <v>781</v>
      </c>
      <c r="CD213" s="9" t="s">
        <v>53</v>
      </c>
      <c r="CE213" s="10" t="s">
        <v>694</v>
      </c>
      <c r="CF213" s="9" t="s">
        <v>457</v>
      </c>
      <c r="CG213" s="11"/>
      <c r="CH213" s="59">
        <f>COUNTIF($M213,"=13")+COUNTIF($N213,"=24")+COUNTIF($O213,"=14")+COUNTIF($P213,"=11")+COUNTIF($Q213,"=11")+COUNTIF($R213,"=14")+COUNTIF($S213,"=12")+COUNTIF($T213,"=12")+COUNTIF($U213,"=12")+COUNTIF($V213,"=13")+COUNTIF($W213,"=13")+COUNTIF($X213,"=16")</f>
        <v>10</v>
      </c>
      <c r="CI213" s="59">
        <f>COUNTIF($Y213,"=18")+COUNTIF($Z213,"=9")+COUNTIF($AA213,"=10")+COUNTIF($AB213,"=11")+COUNTIF($AC213,"=11")+COUNTIF($AD213,"=25")+COUNTIF($AE213,"=15")+COUNTIF($AF213,"=19")+COUNTIF($AG213,"=31")+COUNTIF($AH213,"=15")+COUNTIF($AI213,"=15")+COUNTIF($AJ213,"=17")+COUNTIF($AK213,"=17")</f>
        <v>11</v>
      </c>
      <c r="CJ213" s="59">
        <f>COUNTIF($AL213,"=11")+COUNTIF($AM213,"=11")+COUNTIF($AN213,"=19")+COUNTIF($AO213,"=23")+COUNTIF($AP213,"=15")+COUNTIF($AQ213,"=15")+COUNTIF($AR213,"=19")+COUNTIF($AS213,"=17")+COUNTIF($AV213,"=12")+COUNTIF($AW213,"=12")</f>
        <v>8</v>
      </c>
      <c r="CK213" s="59">
        <f>COUNTIF($AX213,"=11")+COUNTIF($AY213,"=9")+COUNTIF($AZ213,"=15")+COUNTIF($BA213,"=16")+COUNTIF($BB213,"=8")+COUNTIF($BC213,"=10")+COUNTIF($BD213,"=10")+COUNTIF($BE213,"=8")+COUNTIF($BF213,"=10")+COUNTIF($BG213,"=11")</f>
        <v>10</v>
      </c>
      <c r="CL213" s="59">
        <f>COUNTIF($BH213,"=12")+COUNTIF($BI213,"=21")+COUNTIF($BJ213,"=23")+COUNTIF($BK213,"=16")+COUNTIF($BL213,"=10")+COUNTIF($BM213,"=12")+COUNTIF($BN213,"=12")+COUNTIF($BO213,"=15")+COUNTIF($BP213,"=8")+COUNTIF($BQ213,"=12")+COUNTIF($BR213,"=24")+COUNTIF($BS213,"=20")+COUNTIF($BT213,"=13")</f>
        <v>8</v>
      </c>
      <c r="CM213" s="59">
        <f>COUNTIF($BU213,"=12")+COUNTIF($BV213,"=11")+COUNTIF($BW213,"=13")+COUNTIF($BX213,"=11")+COUNTIF($BY213,"=11")+COUNTIF($BZ213,"=12")+COUNTIF($CA213,"=11")</f>
        <v>7</v>
      </c>
      <c r="CN213" s="86"/>
      <c r="CO213" s="86"/>
      <c r="CP213" s="86"/>
      <c r="CQ213" s="86"/>
      <c r="CR213" s="86"/>
      <c r="CS213" s="86"/>
      <c r="CT213" s="86"/>
      <c r="CU213" s="86"/>
      <c r="CV213" s="86"/>
      <c r="CW213" s="86"/>
      <c r="CX213" s="86"/>
      <c r="CY213" s="86"/>
      <c r="CZ213" s="86"/>
      <c r="DA213" s="86"/>
      <c r="DB213" s="86"/>
      <c r="DC213" s="86"/>
      <c r="DD213" s="86"/>
      <c r="DE213" s="86"/>
      <c r="DF213" s="86"/>
      <c r="DG213" s="86"/>
      <c r="DH213" s="86"/>
      <c r="DI213" s="86"/>
      <c r="DJ213" s="86"/>
      <c r="DK213" s="86"/>
      <c r="DL213" s="86"/>
      <c r="DM213" s="86"/>
      <c r="DN213" s="86"/>
      <c r="DO213" s="86"/>
      <c r="DP213" s="86"/>
      <c r="DQ213" s="86"/>
      <c r="DR213" s="86"/>
      <c r="DS213" s="86"/>
      <c r="DT213" s="86"/>
      <c r="DU213" s="86"/>
      <c r="DV213" s="86"/>
      <c r="DW213" s="86"/>
      <c r="DX213" s="86"/>
      <c r="DY213" s="86"/>
      <c r="DZ213" s="86"/>
      <c r="EA213" s="85"/>
      <c r="EB213" s="85"/>
      <c r="EC213" s="85"/>
      <c r="ED213" s="85"/>
      <c r="EE213" s="85"/>
    </row>
    <row r="214" spans="1:135" ht="15" customHeight="1" x14ac:dyDescent="0.25">
      <c r="A214" s="173">
        <v>85978</v>
      </c>
      <c r="B214" s="49" t="s">
        <v>97</v>
      </c>
      <c r="C214" s="86" t="s">
        <v>2</v>
      </c>
      <c r="D214" s="138" t="s">
        <v>78</v>
      </c>
      <c r="E214" s="49" t="s">
        <v>314</v>
      </c>
      <c r="F214" s="86" t="s">
        <v>97</v>
      </c>
      <c r="G214" s="75">
        <v>42693.507638888892</v>
      </c>
      <c r="H214" s="86" t="s">
        <v>785</v>
      </c>
      <c r="I214" s="86" t="s">
        <v>779</v>
      </c>
      <c r="J214" s="87">
        <v>41277.888888888891</v>
      </c>
      <c r="K214" s="143">
        <f>+COUNTIF($Y214,"&gt;=18")+COUNTIF($AG214,"&gt;=31")+COUNTIF($AP214,"&lt;=15")+COUNTIF($AR214,"&gt;=19")+COUNTIF($BG214,"&gt;=11")+COUNTIF($BI214,"&lt;=21")+COUNTIF($BK214,"&gt;=17")+COUNTIF($BR214,"&gt;=24")+COUNTIF($CA214,"&lt;=11")</f>
        <v>5</v>
      </c>
      <c r="L214" s="140">
        <f>65-(+CH214+CI214+CJ214+CK214+CL214+CM214)</f>
        <v>11</v>
      </c>
      <c r="M214" s="100">
        <v>13</v>
      </c>
      <c r="N214" s="100">
        <v>24</v>
      </c>
      <c r="O214" s="100">
        <v>14</v>
      </c>
      <c r="P214" s="100">
        <v>11</v>
      </c>
      <c r="Q214" s="100">
        <v>12</v>
      </c>
      <c r="R214" s="100">
        <v>14</v>
      </c>
      <c r="S214" s="100">
        <v>12</v>
      </c>
      <c r="T214" s="100">
        <v>12</v>
      </c>
      <c r="U214" s="100">
        <v>11</v>
      </c>
      <c r="V214" s="100">
        <v>13</v>
      </c>
      <c r="W214" s="100">
        <v>13</v>
      </c>
      <c r="X214" s="100">
        <v>16</v>
      </c>
      <c r="Y214" s="100">
        <v>17</v>
      </c>
      <c r="Z214" s="100">
        <v>9</v>
      </c>
      <c r="AA214" s="100">
        <v>9</v>
      </c>
      <c r="AB214" s="100">
        <v>11</v>
      </c>
      <c r="AC214" s="100">
        <v>11</v>
      </c>
      <c r="AD214" s="100">
        <v>24</v>
      </c>
      <c r="AE214" s="100">
        <v>14</v>
      </c>
      <c r="AF214" s="100">
        <v>19</v>
      </c>
      <c r="AG214" s="100">
        <v>28</v>
      </c>
      <c r="AH214" s="100">
        <v>15</v>
      </c>
      <c r="AI214" s="100">
        <v>15</v>
      </c>
      <c r="AJ214" s="100">
        <v>17</v>
      </c>
      <c r="AK214" s="100">
        <v>17</v>
      </c>
      <c r="AL214" s="100">
        <v>11</v>
      </c>
      <c r="AM214" s="100">
        <v>11</v>
      </c>
      <c r="AN214" s="100">
        <v>19</v>
      </c>
      <c r="AO214" s="100">
        <v>23</v>
      </c>
      <c r="AP214" s="100">
        <v>15</v>
      </c>
      <c r="AQ214" s="100">
        <v>15</v>
      </c>
      <c r="AR214" s="100">
        <v>20</v>
      </c>
      <c r="AS214" s="100">
        <v>17</v>
      </c>
      <c r="AT214" s="100">
        <v>38</v>
      </c>
      <c r="AU214" s="100">
        <v>38</v>
      </c>
      <c r="AV214" s="100">
        <v>13</v>
      </c>
      <c r="AW214" s="100">
        <v>12</v>
      </c>
      <c r="AX214" s="100">
        <v>11</v>
      </c>
      <c r="AY214" s="100">
        <v>9</v>
      </c>
      <c r="AZ214" s="100">
        <v>15</v>
      </c>
      <c r="BA214" s="100">
        <v>16</v>
      </c>
      <c r="BB214" s="100">
        <v>8</v>
      </c>
      <c r="BC214" s="100">
        <v>10</v>
      </c>
      <c r="BD214" s="100">
        <v>10</v>
      </c>
      <c r="BE214" s="100">
        <v>8</v>
      </c>
      <c r="BF214" s="100">
        <v>10</v>
      </c>
      <c r="BG214" s="100">
        <v>11</v>
      </c>
      <c r="BH214" s="100">
        <v>12</v>
      </c>
      <c r="BI214" s="100">
        <v>21</v>
      </c>
      <c r="BJ214" s="100">
        <v>23</v>
      </c>
      <c r="BK214" s="100">
        <v>16</v>
      </c>
      <c r="BL214" s="100">
        <v>10</v>
      </c>
      <c r="BM214" s="100">
        <v>12</v>
      </c>
      <c r="BN214" s="100">
        <v>12</v>
      </c>
      <c r="BO214" s="100">
        <v>15</v>
      </c>
      <c r="BP214" s="100">
        <v>8</v>
      </c>
      <c r="BQ214" s="100">
        <v>12</v>
      </c>
      <c r="BR214" s="100">
        <v>22</v>
      </c>
      <c r="BS214" s="100">
        <v>19</v>
      </c>
      <c r="BT214" s="100">
        <v>13</v>
      </c>
      <c r="BU214" s="100">
        <v>12</v>
      </c>
      <c r="BV214" s="100">
        <v>11</v>
      </c>
      <c r="BW214" s="100">
        <v>13</v>
      </c>
      <c r="BX214" s="100">
        <v>11</v>
      </c>
      <c r="BY214" s="100">
        <v>11</v>
      </c>
      <c r="BZ214" s="100">
        <v>12</v>
      </c>
      <c r="CA214" s="100">
        <v>11</v>
      </c>
      <c r="CB214" s="149">
        <f>(2.71828^(-8.3291+4.4859*K214-2.1583*L214))/(1+(2.71828^(-8.3291+4.4859*K214-2.1583*L214)))</f>
        <v>6.5010710296762694E-5</v>
      </c>
      <c r="CC214" s="112" t="s">
        <v>781</v>
      </c>
      <c r="CD214" s="49" t="s">
        <v>53</v>
      </c>
      <c r="CE214" s="49" t="s">
        <v>782</v>
      </c>
      <c r="CF214" s="49" t="s">
        <v>97</v>
      </c>
      <c r="CG214" s="49"/>
      <c r="CH214" s="59">
        <f>COUNTIF($M214,"=13")+COUNTIF($N214,"=24")+COUNTIF($O214,"=14")+COUNTIF($P214,"=11")+COUNTIF($Q214,"=11")+COUNTIF($R214,"=14")+COUNTIF($S214,"=12")+COUNTIF($T214,"=12")+COUNTIF($U214,"=12")+COUNTIF($V214,"=13")+COUNTIF($W214,"=13")+COUNTIF($X214,"=16")</f>
        <v>10</v>
      </c>
      <c r="CI214" s="59">
        <f>COUNTIF($Y214,"=18")+COUNTIF($Z214,"=9")+COUNTIF($AA214,"=10")+COUNTIF($AB214,"=11")+COUNTIF($AC214,"=11")+COUNTIF($AD214,"=25")+COUNTIF($AE214,"=15")+COUNTIF($AF214,"=19")+COUNTIF($AG214,"=31")+COUNTIF($AH214,"=15")+COUNTIF($AI214,"=15")+COUNTIF($AJ214,"=17")+COUNTIF($AK214,"=17")</f>
        <v>8</v>
      </c>
      <c r="CJ214" s="59">
        <f>COUNTIF($AL214,"=11")+COUNTIF($AM214,"=11")+COUNTIF($AN214,"=19")+COUNTIF($AO214,"=23")+COUNTIF($AP214,"=15")+COUNTIF($AQ214,"=15")+COUNTIF($AR214,"=19")+COUNTIF($AS214,"=17")+COUNTIF($AV214,"=12")+COUNTIF($AW214,"=12")</f>
        <v>8</v>
      </c>
      <c r="CK214" s="59">
        <f>COUNTIF($AX214,"=11")+COUNTIF($AY214,"=9")+COUNTIF($AZ214,"=15")+COUNTIF($BA214,"=16")+COUNTIF($BB214,"=8")+COUNTIF($BC214,"=10")+COUNTIF($BD214,"=10")+COUNTIF($BE214,"=8")+COUNTIF($BF214,"=10")+COUNTIF($BG214,"=11")</f>
        <v>10</v>
      </c>
      <c r="CL214" s="59">
        <f>COUNTIF($BH214,"=12")+COUNTIF($BI214,"=21")+COUNTIF($BJ214,"=23")+COUNTIF($BK214,"=16")+COUNTIF($BL214,"=10")+COUNTIF($BM214,"=12")+COUNTIF($BN214,"=12")+COUNTIF($BO214,"=15")+COUNTIF($BP214,"=8")+COUNTIF($BQ214,"=12")+COUNTIF($BR214,"=24")+COUNTIF($BS214,"=20")+COUNTIF($BT214,"=13")</f>
        <v>11</v>
      </c>
      <c r="CM214" s="59">
        <f>COUNTIF($BU214,"=12")+COUNTIF($BV214,"=11")+COUNTIF($BW214,"=13")+COUNTIF($BX214,"=11")+COUNTIF($BY214,"=11")+COUNTIF($BZ214,"=12")+COUNTIF($CA214,"=11")</f>
        <v>7</v>
      </c>
      <c r="CN214" s="86"/>
      <c r="CO214" s="86"/>
      <c r="CP214" s="86"/>
      <c r="CQ214" s="86"/>
      <c r="CR214" s="86"/>
      <c r="CS214" s="86"/>
      <c r="CT214" s="86"/>
      <c r="CU214" s="86"/>
      <c r="CV214" s="86"/>
      <c r="CW214" s="86"/>
      <c r="CX214" s="86"/>
      <c r="CY214" s="86"/>
      <c r="CZ214" s="86"/>
      <c r="DA214" s="86"/>
      <c r="DB214" s="86"/>
      <c r="DC214" s="86"/>
      <c r="DD214" s="86"/>
      <c r="DE214" s="86"/>
      <c r="DF214" s="86"/>
      <c r="DG214" s="86"/>
      <c r="DH214" s="86"/>
      <c r="DI214" s="86"/>
      <c r="DJ214" s="86"/>
      <c r="DK214" s="86"/>
      <c r="DL214" s="86"/>
      <c r="DM214" s="86"/>
      <c r="DN214" s="86"/>
      <c r="DO214" s="86"/>
      <c r="DP214" s="86"/>
      <c r="DQ214" s="86"/>
      <c r="DR214" s="86"/>
      <c r="DS214" s="86"/>
      <c r="DT214" s="86"/>
      <c r="DU214" s="86"/>
      <c r="DV214" s="86"/>
      <c r="DW214" s="86"/>
      <c r="DX214" s="86"/>
      <c r="DY214" s="86"/>
      <c r="DZ214" s="86"/>
      <c r="EA214" s="85"/>
      <c r="EB214" s="85"/>
      <c r="EC214" s="85"/>
      <c r="ED214" s="85"/>
      <c r="EE214" s="85"/>
    </row>
    <row r="215" spans="1:135" ht="15" customHeight="1" x14ac:dyDescent="0.25">
      <c r="A215" s="164">
        <v>96024</v>
      </c>
      <c r="B215" s="3" t="s">
        <v>489</v>
      </c>
      <c r="C215" s="86" t="s">
        <v>2</v>
      </c>
      <c r="D215" s="138" t="s">
        <v>78</v>
      </c>
      <c r="E215" s="38" t="s">
        <v>23</v>
      </c>
      <c r="F215" s="3" t="s">
        <v>351</v>
      </c>
      <c r="G215" s="7">
        <v>41634</v>
      </c>
      <c r="H215" s="88" t="s">
        <v>2</v>
      </c>
      <c r="I215" s="88" t="s">
        <v>779</v>
      </c>
      <c r="J215" s="87">
        <v>41277.888888888891</v>
      </c>
      <c r="K215" s="143">
        <f>+COUNTIF($Y215,"&gt;=18")+COUNTIF($AG215,"&gt;=31")+COUNTIF($AP215,"&lt;=15")+COUNTIF($AR215,"&gt;=19")+COUNTIF($BG215,"&gt;=11")+COUNTIF($BI215,"&lt;=21")+COUNTIF($BK215,"&gt;=17")+COUNTIF($BR215,"&gt;=24")+COUNTIF($CA215,"&lt;=11")</f>
        <v>5</v>
      </c>
      <c r="L215" s="140">
        <f>65-(+CH215+CI215+CJ215+CK215+CL215+CM215)</f>
        <v>11</v>
      </c>
      <c r="M215" s="100">
        <v>13</v>
      </c>
      <c r="N215" s="100">
        <v>24</v>
      </c>
      <c r="O215" s="100">
        <v>14</v>
      </c>
      <c r="P215" s="100">
        <v>11</v>
      </c>
      <c r="Q215" s="100">
        <v>11</v>
      </c>
      <c r="R215" s="100">
        <v>14</v>
      </c>
      <c r="S215" s="100">
        <v>12</v>
      </c>
      <c r="T215" s="100">
        <v>12</v>
      </c>
      <c r="U215" s="100">
        <v>13</v>
      </c>
      <c r="V215" s="100">
        <v>13</v>
      </c>
      <c r="W215" s="100">
        <v>13</v>
      </c>
      <c r="X215" s="100">
        <v>16</v>
      </c>
      <c r="Y215" s="100">
        <v>18</v>
      </c>
      <c r="Z215" s="68">
        <v>9</v>
      </c>
      <c r="AA215" s="68">
        <v>9</v>
      </c>
      <c r="AB215" s="100">
        <v>11</v>
      </c>
      <c r="AC215" s="100">
        <v>11</v>
      </c>
      <c r="AD215" s="100">
        <v>25</v>
      </c>
      <c r="AE215" s="100">
        <v>14</v>
      </c>
      <c r="AF215" s="100">
        <v>19</v>
      </c>
      <c r="AG215" s="100">
        <v>29</v>
      </c>
      <c r="AH215" s="68">
        <v>15</v>
      </c>
      <c r="AI215" s="68">
        <v>15</v>
      </c>
      <c r="AJ215" s="68">
        <v>17</v>
      </c>
      <c r="AK215" s="100">
        <v>18</v>
      </c>
      <c r="AL215" s="100">
        <v>11</v>
      </c>
      <c r="AM215" s="100">
        <v>11</v>
      </c>
      <c r="AN215" s="100">
        <v>19</v>
      </c>
      <c r="AO215" s="100">
        <v>23</v>
      </c>
      <c r="AP215" s="100">
        <v>15</v>
      </c>
      <c r="AQ215" s="100">
        <v>15</v>
      </c>
      <c r="AR215" s="100">
        <v>19</v>
      </c>
      <c r="AS215" s="100">
        <v>18</v>
      </c>
      <c r="AT215" s="100">
        <v>37</v>
      </c>
      <c r="AU215" s="68">
        <v>39</v>
      </c>
      <c r="AV215" s="68">
        <v>12</v>
      </c>
      <c r="AW215" s="100">
        <v>12</v>
      </c>
      <c r="AX215" s="100">
        <v>11</v>
      </c>
      <c r="AY215" s="100">
        <v>9</v>
      </c>
      <c r="AZ215" s="100">
        <v>15</v>
      </c>
      <c r="BA215" s="100">
        <v>16</v>
      </c>
      <c r="BB215" s="100">
        <v>8</v>
      </c>
      <c r="BC215" s="100">
        <v>12</v>
      </c>
      <c r="BD215" s="100">
        <v>10</v>
      </c>
      <c r="BE215" s="100">
        <v>8</v>
      </c>
      <c r="BF215" s="100">
        <v>11</v>
      </c>
      <c r="BG215" s="100">
        <v>9</v>
      </c>
      <c r="BH215" s="100">
        <v>12</v>
      </c>
      <c r="BI215" s="100">
        <v>21</v>
      </c>
      <c r="BJ215" s="100">
        <v>23</v>
      </c>
      <c r="BK215" s="100">
        <v>16</v>
      </c>
      <c r="BL215" s="100">
        <v>10</v>
      </c>
      <c r="BM215" s="100">
        <v>12</v>
      </c>
      <c r="BN215" s="100">
        <v>12</v>
      </c>
      <c r="BO215" s="100">
        <v>14</v>
      </c>
      <c r="BP215" s="100">
        <v>8</v>
      </c>
      <c r="BQ215" s="100">
        <v>12</v>
      </c>
      <c r="BR215" s="100">
        <v>21</v>
      </c>
      <c r="BS215" s="100">
        <v>20</v>
      </c>
      <c r="BT215" s="100">
        <v>13</v>
      </c>
      <c r="BU215" s="100">
        <v>12</v>
      </c>
      <c r="BV215" s="100">
        <v>11</v>
      </c>
      <c r="BW215" s="100">
        <v>13</v>
      </c>
      <c r="BX215" s="100">
        <v>11</v>
      </c>
      <c r="BY215" s="100">
        <v>11</v>
      </c>
      <c r="BZ215" s="100">
        <v>12</v>
      </c>
      <c r="CA215" s="100">
        <v>11</v>
      </c>
      <c r="CB215" s="149">
        <f>(2.71828^(-8.3291+4.4859*K215-2.1583*L215))/(1+(2.71828^(-8.3291+4.4859*K215-2.1583*L215)))</f>
        <v>6.5010710296762694E-5</v>
      </c>
      <c r="CC215" s="107" t="s">
        <v>781</v>
      </c>
      <c r="CD215" s="86" t="s">
        <v>53</v>
      </c>
      <c r="CE215" s="3" t="s">
        <v>703</v>
      </c>
      <c r="CF215" s="86" t="s">
        <v>489</v>
      </c>
      <c r="CG215" s="86"/>
      <c r="CH215" s="59">
        <f>COUNTIF($M215,"=13")+COUNTIF($N215,"=24")+COUNTIF($O215,"=14")+COUNTIF($P215,"=11")+COUNTIF($Q215,"=11")+COUNTIF($R215,"=14")+COUNTIF($S215,"=12")+COUNTIF($T215,"=12")+COUNTIF($U215,"=12")+COUNTIF($V215,"=13")+COUNTIF($W215,"=13")+COUNTIF($X215,"=16")</f>
        <v>11</v>
      </c>
      <c r="CI215" s="59">
        <f>COUNTIF($Y215,"=18")+COUNTIF($Z215,"=9")+COUNTIF($AA215,"=10")+COUNTIF($AB215,"=11")+COUNTIF($AC215,"=11")+COUNTIF($AD215,"=25")+COUNTIF($AE215,"=15")+COUNTIF($AF215,"=19")+COUNTIF($AG215,"=31")+COUNTIF($AH215,"=15")+COUNTIF($AI215,"=15")+COUNTIF($AJ215,"=17")+COUNTIF($AK215,"=17")</f>
        <v>9</v>
      </c>
      <c r="CJ215" s="59">
        <f>COUNTIF($AL215,"=11")+COUNTIF($AM215,"=11")+COUNTIF($AN215,"=19")+COUNTIF($AO215,"=23")+COUNTIF($AP215,"=15")+COUNTIF($AQ215,"=15")+COUNTIF($AR215,"=19")+COUNTIF($AS215,"=17")+COUNTIF($AV215,"=12")+COUNTIF($AW215,"=12")</f>
        <v>9</v>
      </c>
      <c r="CK215" s="59">
        <f>COUNTIF($AX215,"=11")+COUNTIF($AY215,"=9")+COUNTIF($AZ215,"=15")+COUNTIF($BA215,"=16")+COUNTIF($BB215,"=8")+COUNTIF($BC215,"=10")+COUNTIF($BD215,"=10")+COUNTIF($BE215,"=8")+COUNTIF($BF215,"=10")+COUNTIF($BG215,"=11")</f>
        <v>7</v>
      </c>
      <c r="CL215" s="59">
        <f>COUNTIF($BH215,"=12")+COUNTIF($BI215,"=21")+COUNTIF($BJ215,"=23")+COUNTIF($BK215,"=16")+COUNTIF($BL215,"=10")+COUNTIF($BM215,"=12")+COUNTIF($BN215,"=12")+COUNTIF($BO215,"=15")+COUNTIF($BP215,"=8")+COUNTIF($BQ215,"=12")+COUNTIF($BR215,"=24")+COUNTIF($BS215,"=20")+COUNTIF($BT215,"=13")</f>
        <v>11</v>
      </c>
      <c r="CM215" s="59">
        <f>COUNTIF($BU215,"=12")+COUNTIF($BV215,"=11")+COUNTIF($BW215,"=13")+COUNTIF($BX215,"=11")+COUNTIF($BY215,"=11")+COUNTIF($BZ215,"=12")+COUNTIF($CA215,"=11")</f>
        <v>7</v>
      </c>
      <c r="CN215" s="86"/>
      <c r="CO215" s="86"/>
      <c r="CP215" s="86"/>
      <c r="CQ215" s="86"/>
      <c r="CR215" s="86"/>
      <c r="CS215" s="86"/>
      <c r="CT215" s="86"/>
      <c r="CU215" s="86"/>
      <c r="CV215" s="86"/>
      <c r="CW215" s="86"/>
      <c r="CX215" s="86"/>
      <c r="CY215" s="86"/>
      <c r="CZ215" s="86"/>
      <c r="DA215" s="86"/>
      <c r="DB215" s="86"/>
      <c r="DC215" s="86"/>
      <c r="DD215" s="86"/>
      <c r="DE215" s="86"/>
      <c r="DF215" s="86"/>
      <c r="DG215" s="86"/>
      <c r="DH215" s="86"/>
      <c r="DI215" s="86"/>
      <c r="DJ215" s="86"/>
      <c r="DK215" s="86"/>
      <c r="DL215" s="86"/>
      <c r="DM215" s="86"/>
      <c r="DN215" s="86"/>
      <c r="DO215" s="86"/>
      <c r="DP215" s="86"/>
      <c r="DQ215" s="86"/>
      <c r="DR215" s="86"/>
      <c r="DS215" s="86"/>
      <c r="DT215" s="86"/>
      <c r="DU215" s="86"/>
      <c r="DV215" s="86"/>
      <c r="DW215" s="86"/>
      <c r="DX215" s="86"/>
      <c r="DY215" s="86"/>
      <c r="DZ215" s="86"/>
      <c r="EA215" s="85"/>
      <c r="EB215" s="85"/>
      <c r="EC215" s="85"/>
      <c r="ED215" s="85"/>
      <c r="EE215" s="85"/>
    </row>
    <row r="216" spans="1:135" ht="15" customHeight="1" x14ac:dyDescent="0.25">
      <c r="A216" s="164">
        <v>96765</v>
      </c>
      <c r="B216" s="49" t="s">
        <v>50</v>
      </c>
      <c r="C216" s="86" t="s">
        <v>2</v>
      </c>
      <c r="D216" s="138" t="s">
        <v>78</v>
      </c>
      <c r="E216" s="49" t="s">
        <v>314</v>
      </c>
      <c r="F216" s="86" t="s">
        <v>171</v>
      </c>
      <c r="G216" s="87">
        <v>42402.310416666667</v>
      </c>
      <c r="H216" s="88" t="s">
        <v>2</v>
      </c>
      <c r="I216" s="88" t="s">
        <v>779</v>
      </c>
      <c r="J216" s="87">
        <v>41277.888888888891</v>
      </c>
      <c r="K216" s="143">
        <f>+COUNTIF($Y216,"&gt;=18")+COUNTIF($AG216,"&gt;=31")+COUNTIF($AP216,"&lt;=15")+COUNTIF($AR216,"&gt;=19")+COUNTIF($BG216,"&gt;=11")+COUNTIF($BI216,"&lt;=21")+COUNTIF($BK216,"&gt;=17")+COUNTIF($BR216,"&gt;=24")+COUNTIF($CA216,"&lt;=11")</f>
        <v>5</v>
      </c>
      <c r="L216" s="140">
        <f>65-(+CH216+CI216+CJ216+CK216+CL216+CM216)</f>
        <v>11</v>
      </c>
      <c r="M216" s="68">
        <v>13</v>
      </c>
      <c r="N216" s="68">
        <v>25</v>
      </c>
      <c r="O216" s="68">
        <v>15</v>
      </c>
      <c r="P216" s="68">
        <v>12</v>
      </c>
      <c r="Q216" s="68">
        <v>11</v>
      </c>
      <c r="R216" s="68">
        <v>14</v>
      </c>
      <c r="S216" s="68">
        <v>12</v>
      </c>
      <c r="T216" s="68">
        <v>12</v>
      </c>
      <c r="U216" s="68">
        <v>12</v>
      </c>
      <c r="V216" s="68">
        <v>13</v>
      </c>
      <c r="W216" s="68">
        <v>13</v>
      </c>
      <c r="X216" s="68">
        <v>16</v>
      </c>
      <c r="Y216" s="68">
        <v>16</v>
      </c>
      <c r="Z216" s="68">
        <v>9</v>
      </c>
      <c r="AA216" s="68">
        <v>10</v>
      </c>
      <c r="AB216" s="68">
        <v>11</v>
      </c>
      <c r="AC216" s="68">
        <v>11</v>
      </c>
      <c r="AD216" s="68">
        <v>25</v>
      </c>
      <c r="AE216" s="68">
        <v>15</v>
      </c>
      <c r="AF216" s="68">
        <v>19</v>
      </c>
      <c r="AG216" s="68">
        <v>31</v>
      </c>
      <c r="AH216" s="68">
        <v>14</v>
      </c>
      <c r="AI216" s="68">
        <v>15</v>
      </c>
      <c r="AJ216" s="68">
        <v>16</v>
      </c>
      <c r="AK216" s="68">
        <v>17</v>
      </c>
      <c r="AL216" s="68">
        <v>11</v>
      </c>
      <c r="AM216" s="68">
        <v>11</v>
      </c>
      <c r="AN216" s="68">
        <v>19</v>
      </c>
      <c r="AO216" s="68">
        <v>23</v>
      </c>
      <c r="AP216" s="68">
        <v>15</v>
      </c>
      <c r="AQ216" s="68">
        <v>15</v>
      </c>
      <c r="AR216" s="68">
        <v>19</v>
      </c>
      <c r="AS216" s="68">
        <v>17</v>
      </c>
      <c r="AT216" s="68">
        <v>39</v>
      </c>
      <c r="AU216" s="68">
        <v>39</v>
      </c>
      <c r="AV216" s="68">
        <v>13</v>
      </c>
      <c r="AW216" s="68">
        <v>12</v>
      </c>
      <c r="AX216" s="68">
        <v>11</v>
      </c>
      <c r="AY216" s="68">
        <v>9</v>
      </c>
      <c r="AZ216" s="68">
        <v>15</v>
      </c>
      <c r="BA216" s="68">
        <v>16</v>
      </c>
      <c r="BB216" s="68">
        <v>8</v>
      </c>
      <c r="BC216" s="68">
        <v>10</v>
      </c>
      <c r="BD216" s="68">
        <v>10</v>
      </c>
      <c r="BE216" s="68">
        <v>8</v>
      </c>
      <c r="BF216" s="68">
        <v>10</v>
      </c>
      <c r="BG216" s="68">
        <v>11</v>
      </c>
      <c r="BH216" s="68">
        <v>12</v>
      </c>
      <c r="BI216" s="68">
        <v>23</v>
      </c>
      <c r="BJ216" s="68">
        <v>23</v>
      </c>
      <c r="BK216" s="68">
        <v>17</v>
      </c>
      <c r="BL216" s="68">
        <v>10</v>
      </c>
      <c r="BM216" s="68">
        <v>12</v>
      </c>
      <c r="BN216" s="68">
        <v>12</v>
      </c>
      <c r="BO216" s="68">
        <v>15</v>
      </c>
      <c r="BP216" s="68">
        <v>8</v>
      </c>
      <c r="BQ216" s="68">
        <v>12</v>
      </c>
      <c r="BR216" s="68">
        <v>22</v>
      </c>
      <c r="BS216" s="68">
        <v>20</v>
      </c>
      <c r="BT216" s="68">
        <v>13</v>
      </c>
      <c r="BU216" s="68">
        <v>12</v>
      </c>
      <c r="BV216" s="68">
        <v>11</v>
      </c>
      <c r="BW216" s="68">
        <v>13</v>
      </c>
      <c r="BX216" s="68">
        <v>11</v>
      </c>
      <c r="BY216" s="68">
        <v>11</v>
      </c>
      <c r="BZ216" s="68">
        <v>12</v>
      </c>
      <c r="CA216" s="68">
        <v>12</v>
      </c>
      <c r="CB216" s="149">
        <f>(2.71828^(-8.3291+4.4859*K216-2.1583*L216))/(1+(2.71828^(-8.3291+4.4859*K216-2.1583*L216)))</f>
        <v>6.5010710296762694E-5</v>
      </c>
      <c r="CC216" s="107" t="s">
        <v>781</v>
      </c>
      <c r="CD216" s="86" t="s">
        <v>53</v>
      </c>
      <c r="CE216" s="86" t="s">
        <v>2</v>
      </c>
      <c r="CF216" s="86" t="s">
        <v>50</v>
      </c>
      <c r="CG216" s="86"/>
      <c r="CH216" s="59">
        <f>COUNTIF($M216,"=13")+COUNTIF($N216,"=24")+COUNTIF($O216,"=14")+COUNTIF($P216,"=11")+COUNTIF($Q216,"=11")+COUNTIF($R216,"=14")+COUNTIF($S216,"=12")+COUNTIF($T216,"=12")+COUNTIF($U216,"=12")+COUNTIF($V216,"=13")+COUNTIF($W216,"=13")+COUNTIF($X216,"=16")</f>
        <v>9</v>
      </c>
      <c r="CI216" s="59">
        <f>COUNTIF($Y216,"=18")+COUNTIF($Z216,"=9")+COUNTIF($AA216,"=10")+COUNTIF($AB216,"=11")+COUNTIF($AC216,"=11")+COUNTIF($AD216,"=25")+COUNTIF($AE216,"=15")+COUNTIF($AF216,"=19")+COUNTIF($AG216,"=31")+COUNTIF($AH216,"=15")+COUNTIF($AI216,"=15")+COUNTIF($AJ216,"=17")+COUNTIF($AK216,"=17")</f>
        <v>10</v>
      </c>
      <c r="CJ216" s="59">
        <f>COUNTIF($AL216,"=11")+COUNTIF($AM216,"=11")+COUNTIF($AN216,"=19")+COUNTIF($AO216,"=23")+COUNTIF($AP216,"=15")+COUNTIF($AQ216,"=15")+COUNTIF($AR216,"=19")+COUNTIF($AS216,"=17")+COUNTIF($AV216,"=12")+COUNTIF($AW216,"=12")</f>
        <v>9</v>
      </c>
      <c r="CK216" s="59">
        <f>COUNTIF($AX216,"=11")+COUNTIF($AY216,"=9")+COUNTIF($AZ216,"=15")+COUNTIF($BA216,"=16")+COUNTIF($BB216,"=8")+COUNTIF($BC216,"=10")+COUNTIF($BD216,"=10")+COUNTIF($BE216,"=8")+COUNTIF($BF216,"=10")+COUNTIF($BG216,"=11")</f>
        <v>10</v>
      </c>
      <c r="CL216" s="59">
        <f>COUNTIF($BH216,"=12")+COUNTIF($BI216,"=21")+COUNTIF($BJ216,"=23")+COUNTIF($BK216,"=16")+COUNTIF($BL216,"=10")+COUNTIF($BM216,"=12")+COUNTIF($BN216,"=12")+COUNTIF($BO216,"=15")+COUNTIF($BP216,"=8")+COUNTIF($BQ216,"=12")+COUNTIF($BR216,"=24")+COUNTIF($BS216,"=20")+COUNTIF($BT216,"=13")</f>
        <v>10</v>
      </c>
      <c r="CM216" s="59">
        <f>COUNTIF($BU216,"=12")+COUNTIF($BV216,"=11")+COUNTIF($BW216,"=13")+COUNTIF($BX216,"=11")+COUNTIF($BY216,"=11")+COUNTIF($BZ216,"=12")+COUNTIF($CA216,"=11")</f>
        <v>6</v>
      </c>
      <c r="CN216" s="86"/>
      <c r="CO216" s="86"/>
      <c r="CP216" s="86"/>
      <c r="CQ216" s="86"/>
      <c r="CR216" s="86"/>
      <c r="CS216" s="86"/>
      <c r="CT216" s="86"/>
      <c r="CU216" s="86"/>
      <c r="CV216" s="86"/>
      <c r="CW216" s="86"/>
      <c r="CX216" s="86"/>
      <c r="CY216" s="86"/>
      <c r="CZ216" s="86"/>
      <c r="DA216" s="86"/>
      <c r="DB216" s="86"/>
      <c r="DC216" s="86"/>
      <c r="DD216" s="86"/>
      <c r="DE216" s="86"/>
      <c r="DF216" s="86"/>
      <c r="DG216" s="86"/>
      <c r="DH216" s="86"/>
      <c r="DI216" s="86"/>
      <c r="DJ216" s="86"/>
      <c r="DK216" s="86"/>
      <c r="DL216" s="86"/>
      <c r="DM216" s="86"/>
      <c r="DN216" s="86"/>
      <c r="DO216" s="86"/>
      <c r="DP216" s="86"/>
      <c r="DQ216" s="86"/>
      <c r="DR216" s="86"/>
      <c r="DS216" s="86"/>
      <c r="DT216" s="86"/>
      <c r="DU216" s="86"/>
      <c r="DV216" s="86"/>
      <c r="DW216" s="86"/>
      <c r="DX216" s="86"/>
      <c r="DY216" s="86"/>
      <c r="DZ216" s="86"/>
      <c r="EA216" s="85"/>
      <c r="EB216" s="85"/>
      <c r="EC216" s="85"/>
      <c r="ED216" s="85"/>
      <c r="EE216" s="85"/>
    </row>
    <row r="217" spans="1:135" ht="15" customHeight="1" x14ac:dyDescent="0.25">
      <c r="A217" s="164">
        <v>103167</v>
      </c>
      <c r="B217" s="38" t="s">
        <v>454</v>
      </c>
      <c r="C217" s="86" t="s">
        <v>2</v>
      </c>
      <c r="D217" s="138" t="s">
        <v>78</v>
      </c>
      <c r="E217" s="3" t="s">
        <v>8</v>
      </c>
      <c r="F217" s="3" t="s">
        <v>454</v>
      </c>
      <c r="G217" s="7">
        <v>41471.199305555558</v>
      </c>
      <c r="H217" s="88" t="s">
        <v>2</v>
      </c>
      <c r="I217" s="88" t="s">
        <v>779</v>
      </c>
      <c r="J217" s="87">
        <v>41277.888888888891</v>
      </c>
      <c r="K217" s="143">
        <f>+COUNTIF($Y217,"&gt;=18")+COUNTIF($AG217,"&gt;=31")+COUNTIF($AP217,"&lt;=15")+COUNTIF($AR217,"&gt;=19")+COUNTIF($BG217,"&gt;=11")+COUNTIF($BI217,"&lt;=21")+COUNTIF($BK217,"&gt;=17")+COUNTIF($BR217,"&gt;=24")+COUNTIF($CA217,"&lt;=11")</f>
        <v>5</v>
      </c>
      <c r="L217" s="140">
        <f>65-(+CH217+CI217+CJ217+CK217+CL217+CM217)</f>
        <v>11</v>
      </c>
      <c r="M217" s="100">
        <v>13</v>
      </c>
      <c r="N217" s="100">
        <v>23</v>
      </c>
      <c r="O217" s="100">
        <v>14</v>
      </c>
      <c r="P217" s="68">
        <v>10</v>
      </c>
      <c r="Q217" s="100">
        <v>11</v>
      </c>
      <c r="R217" s="100">
        <v>14</v>
      </c>
      <c r="S217" s="100">
        <v>12</v>
      </c>
      <c r="T217" s="100">
        <v>12</v>
      </c>
      <c r="U217" s="100">
        <v>12</v>
      </c>
      <c r="V217" s="100">
        <v>13</v>
      </c>
      <c r="W217" s="100">
        <v>13</v>
      </c>
      <c r="X217" s="100">
        <v>16</v>
      </c>
      <c r="Y217" s="100">
        <v>17</v>
      </c>
      <c r="Z217" s="100">
        <v>9</v>
      </c>
      <c r="AA217" s="100">
        <v>10</v>
      </c>
      <c r="AB217" s="100">
        <v>11</v>
      </c>
      <c r="AC217" s="100">
        <v>11</v>
      </c>
      <c r="AD217" s="100">
        <v>26</v>
      </c>
      <c r="AE217" s="100">
        <v>15</v>
      </c>
      <c r="AF217" s="100">
        <v>19</v>
      </c>
      <c r="AG217" s="100">
        <v>31</v>
      </c>
      <c r="AH217" s="68">
        <v>15</v>
      </c>
      <c r="AI217" s="68">
        <v>15</v>
      </c>
      <c r="AJ217" s="68">
        <v>17</v>
      </c>
      <c r="AK217" s="68">
        <v>17</v>
      </c>
      <c r="AL217" s="100">
        <v>11</v>
      </c>
      <c r="AM217" s="100">
        <v>10</v>
      </c>
      <c r="AN217" s="68">
        <v>19</v>
      </c>
      <c r="AO217" s="68">
        <v>23</v>
      </c>
      <c r="AP217" s="68">
        <v>15</v>
      </c>
      <c r="AQ217" s="68">
        <v>15</v>
      </c>
      <c r="AR217" s="68">
        <v>20</v>
      </c>
      <c r="AS217" s="68">
        <v>17</v>
      </c>
      <c r="AT217" s="68">
        <v>36</v>
      </c>
      <c r="AU217" s="68">
        <v>37</v>
      </c>
      <c r="AV217" s="68">
        <v>12</v>
      </c>
      <c r="AW217" s="68">
        <v>12</v>
      </c>
      <c r="AX217" s="68">
        <v>11</v>
      </c>
      <c r="AY217" s="68">
        <v>9</v>
      </c>
      <c r="AZ217" s="68">
        <v>15</v>
      </c>
      <c r="BA217" s="68">
        <v>16</v>
      </c>
      <c r="BB217" s="100">
        <v>8</v>
      </c>
      <c r="BC217" s="100">
        <v>10</v>
      </c>
      <c r="BD217" s="100">
        <v>10</v>
      </c>
      <c r="BE217" s="100">
        <v>8</v>
      </c>
      <c r="BF217" s="100">
        <v>10</v>
      </c>
      <c r="BG217" s="100">
        <v>11</v>
      </c>
      <c r="BH217" s="100">
        <v>12</v>
      </c>
      <c r="BI217" s="100">
        <v>19</v>
      </c>
      <c r="BJ217" s="100">
        <v>23</v>
      </c>
      <c r="BK217" s="100">
        <v>16</v>
      </c>
      <c r="BL217" s="100">
        <v>10</v>
      </c>
      <c r="BM217" s="100">
        <v>12</v>
      </c>
      <c r="BN217" s="100">
        <v>12</v>
      </c>
      <c r="BO217" s="100">
        <v>15</v>
      </c>
      <c r="BP217" s="100">
        <v>9</v>
      </c>
      <c r="BQ217" s="100">
        <v>12</v>
      </c>
      <c r="BR217" s="100">
        <v>21</v>
      </c>
      <c r="BS217" s="100">
        <v>20</v>
      </c>
      <c r="BT217" s="100">
        <v>12</v>
      </c>
      <c r="BU217" s="100">
        <v>12</v>
      </c>
      <c r="BV217" s="100">
        <v>11</v>
      </c>
      <c r="BW217" s="100">
        <v>13</v>
      </c>
      <c r="BX217" s="100">
        <v>11</v>
      </c>
      <c r="BY217" s="100">
        <v>11</v>
      </c>
      <c r="BZ217" s="100">
        <v>12</v>
      </c>
      <c r="CA217" s="100">
        <v>12</v>
      </c>
      <c r="CB217" s="149">
        <f>(2.71828^(-8.3291+4.4859*K217-2.1583*L217))/(1+(2.71828^(-8.3291+4.4859*K217-2.1583*L217)))</f>
        <v>6.5010710296762694E-5</v>
      </c>
      <c r="CC217" s="107" t="s">
        <v>781</v>
      </c>
      <c r="CD217" s="86" t="s">
        <v>53</v>
      </c>
      <c r="CE217" s="3" t="s">
        <v>496</v>
      </c>
      <c r="CF217" s="86" t="s">
        <v>454</v>
      </c>
      <c r="CG217" s="86"/>
      <c r="CH217" s="59">
        <f>COUNTIF($M217,"=13")+COUNTIF($N217,"=24")+COUNTIF($O217,"=14")+COUNTIF($P217,"=11")+COUNTIF($Q217,"=11")+COUNTIF($R217,"=14")+COUNTIF($S217,"=12")+COUNTIF($T217,"=12")+COUNTIF($U217,"=12")+COUNTIF($V217,"=13")+COUNTIF($W217,"=13")+COUNTIF($X217,"=16")</f>
        <v>10</v>
      </c>
      <c r="CI217" s="59">
        <f>COUNTIF($Y217,"=18")+COUNTIF($Z217,"=9")+COUNTIF($AA217,"=10")+COUNTIF($AB217,"=11")+COUNTIF($AC217,"=11")+COUNTIF($AD217,"=25")+COUNTIF($AE217,"=15")+COUNTIF($AF217,"=19")+COUNTIF($AG217,"=31")+COUNTIF($AH217,"=15")+COUNTIF($AI217,"=15")+COUNTIF($AJ217,"=17")+COUNTIF($AK217,"=17")</f>
        <v>11</v>
      </c>
      <c r="CJ217" s="59">
        <f>COUNTIF($AL217,"=11")+COUNTIF($AM217,"=11")+COUNTIF($AN217,"=19")+COUNTIF($AO217,"=23")+COUNTIF($AP217,"=15")+COUNTIF($AQ217,"=15")+COUNTIF($AR217,"=19")+COUNTIF($AS217,"=17")+COUNTIF($AV217,"=12")+COUNTIF($AW217,"=12")</f>
        <v>8</v>
      </c>
      <c r="CK217" s="59">
        <f>COUNTIF($AX217,"=11")+COUNTIF($AY217,"=9")+COUNTIF($AZ217,"=15")+COUNTIF($BA217,"=16")+COUNTIF($BB217,"=8")+COUNTIF($BC217,"=10")+COUNTIF($BD217,"=10")+COUNTIF($BE217,"=8")+COUNTIF($BF217,"=10")+COUNTIF($BG217,"=11")</f>
        <v>10</v>
      </c>
      <c r="CL217" s="59">
        <f>COUNTIF($BH217,"=12")+COUNTIF($BI217,"=21")+COUNTIF($BJ217,"=23")+COUNTIF($BK217,"=16")+COUNTIF($BL217,"=10")+COUNTIF($BM217,"=12")+COUNTIF($BN217,"=12")+COUNTIF($BO217,"=15")+COUNTIF($BP217,"=8")+COUNTIF($BQ217,"=12")+COUNTIF($BR217,"=24")+COUNTIF($BS217,"=20")+COUNTIF($BT217,"=13")</f>
        <v>9</v>
      </c>
      <c r="CM217" s="59">
        <f>COUNTIF($BU217,"=12")+COUNTIF($BV217,"=11")+COUNTIF($BW217,"=13")+COUNTIF($BX217,"=11")+COUNTIF($BY217,"=11")+COUNTIF($BZ217,"=12")+COUNTIF($CA217,"=11")</f>
        <v>6</v>
      </c>
      <c r="EA217" s="85"/>
      <c r="EB217" s="85"/>
      <c r="EC217" s="85"/>
      <c r="ED217" s="85"/>
      <c r="EE217" s="85"/>
    </row>
    <row r="218" spans="1:135" ht="15" customHeight="1" x14ac:dyDescent="0.25">
      <c r="A218" s="164">
        <v>104400</v>
      </c>
      <c r="B218" s="17" t="s">
        <v>163</v>
      </c>
      <c r="C218" s="86" t="s">
        <v>2</v>
      </c>
      <c r="D218" s="138" t="s">
        <v>78</v>
      </c>
      <c r="E218" s="17" t="s">
        <v>314</v>
      </c>
      <c r="F218" s="17" t="s">
        <v>202</v>
      </c>
      <c r="G218" s="87">
        <v>41511.166666666664</v>
      </c>
      <c r="H218" s="88" t="s">
        <v>2</v>
      </c>
      <c r="I218" s="88" t="s">
        <v>779</v>
      </c>
      <c r="J218" s="87">
        <v>41277.888888888891</v>
      </c>
      <c r="K218" s="143">
        <f>+COUNTIF($Y218,"&gt;=18")+COUNTIF($AG218,"&gt;=31")+COUNTIF($AP218,"&lt;=15")+COUNTIF($AR218,"&gt;=19")+COUNTIF($BG218,"&gt;=11")+COUNTIF($BI218,"&lt;=21")+COUNTIF($BK218,"&gt;=17")+COUNTIF($BR218,"&gt;=24")+COUNTIF($CA218,"&lt;=11")</f>
        <v>5</v>
      </c>
      <c r="L218" s="140">
        <f>65-(+CH218+CI218+CJ218+CK218+CL218+CM218)</f>
        <v>11</v>
      </c>
      <c r="M218" s="68">
        <v>13</v>
      </c>
      <c r="N218" s="68">
        <v>24</v>
      </c>
      <c r="O218" s="68">
        <v>14</v>
      </c>
      <c r="P218" s="68">
        <v>11</v>
      </c>
      <c r="Q218" s="68">
        <v>11</v>
      </c>
      <c r="R218" s="68">
        <v>15</v>
      </c>
      <c r="S218" s="68">
        <v>12</v>
      </c>
      <c r="T218" s="68">
        <v>12</v>
      </c>
      <c r="U218" s="68">
        <v>12</v>
      </c>
      <c r="V218" s="68">
        <v>14</v>
      </c>
      <c r="W218" s="68">
        <v>13</v>
      </c>
      <c r="X218" s="68">
        <v>16</v>
      </c>
      <c r="Y218" s="68">
        <v>16</v>
      </c>
      <c r="Z218" s="68">
        <v>9</v>
      </c>
      <c r="AA218" s="68">
        <v>10</v>
      </c>
      <c r="AB218" s="68">
        <v>11</v>
      </c>
      <c r="AC218" s="68">
        <v>11</v>
      </c>
      <c r="AD218" s="68">
        <v>24</v>
      </c>
      <c r="AE218" s="68">
        <v>15</v>
      </c>
      <c r="AF218" s="68">
        <v>19</v>
      </c>
      <c r="AG218" s="68">
        <v>32</v>
      </c>
      <c r="AH218" s="100">
        <v>14</v>
      </c>
      <c r="AI218" s="100">
        <v>15</v>
      </c>
      <c r="AJ218" s="68">
        <v>16</v>
      </c>
      <c r="AK218" s="68">
        <v>17</v>
      </c>
      <c r="AL218" s="68">
        <v>11</v>
      </c>
      <c r="AM218" s="100">
        <v>11</v>
      </c>
      <c r="AN218" s="68">
        <v>19</v>
      </c>
      <c r="AO218" s="68">
        <v>22</v>
      </c>
      <c r="AP218" s="68">
        <v>15</v>
      </c>
      <c r="AQ218" s="68">
        <v>15</v>
      </c>
      <c r="AR218" s="68">
        <v>19</v>
      </c>
      <c r="AS218" s="68">
        <v>17</v>
      </c>
      <c r="AT218" s="68">
        <v>36</v>
      </c>
      <c r="AU218" s="100">
        <v>38</v>
      </c>
      <c r="AV218" s="100">
        <v>13</v>
      </c>
      <c r="AW218" s="68">
        <v>12</v>
      </c>
      <c r="AX218" s="68">
        <v>11</v>
      </c>
      <c r="AY218" s="68">
        <v>9</v>
      </c>
      <c r="AZ218" s="68">
        <v>15</v>
      </c>
      <c r="BA218" s="68">
        <v>16</v>
      </c>
      <c r="BB218" s="68">
        <v>8</v>
      </c>
      <c r="BC218" s="68">
        <v>10</v>
      </c>
      <c r="BD218" s="68">
        <v>10</v>
      </c>
      <c r="BE218" s="68">
        <v>8</v>
      </c>
      <c r="BF218" s="68">
        <v>10</v>
      </c>
      <c r="BG218" s="68">
        <v>10</v>
      </c>
      <c r="BH218" s="68">
        <v>12</v>
      </c>
      <c r="BI218" s="68">
        <v>21</v>
      </c>
      <c r="BJ218" s="68">
        <v>23</v>
      </c>
      <c r="BK218" s="68">
        <v>16</v>
      </c>
      <c r="BL218" s="68">
        <v>10</v>
      </c>
      <c r="BM218" s="68">
        <v>12</v>
      </c>
      <c r="BN218" s="68">
        <v>12</v>
      </c>
      <c r="BO218" s="68">
        <v>15</v>
      </c>
      <c r="BP218" s="68">
        <v>8</v>
      </c>
      <c r="BQ218" s="68">
        <v>12</v>
      </c>
      <c r="BR218" s="68">
        <v>24</v>
      </c>
      <c r="BS218" s="68">
        <v>20</v>
      </c>
      <c r="BT218" s="68">
        <v>13</v>
      </c>
      <c r="BU218" s="68">
        <v>12</v>
      </c>
      <c r="BV218" s="68">
        <v>11</v>
      </c>
      <c r="BW218" s="68">
        <v>13</v>
      </c>
      <c r="BX218" s="68">
        <v>11</v>
      </c>
      <c r="BY218" s="68">
        <v>11</v>
      </c>
      <c r="BZ218" s="68">
        <v>12</v>
      </c>
      <c r="CA218" s="68">
        <v>12</v>
      </c>
      <c r="CB218" s="149">
        <f>(2.71828^(-8.3291+4.4859*K218-2.1583*L218))/(1+(2.71828^(-8.3291+4.4859*K218-2.1583*L218)))</f>
        <v>6.5010710296762694E-5</v>
      </c>
      <c r="CC218" s="107" t="s">
        <v>781</v>
      </c>
      <c r="CD218" s="84" t="s">
        <v>53</v>
      </c>
      <c r="CE218" s="17" t="s">
        <v>497</v>
      </c>
      <c r="CF218" s="84" t="s">
        <v>131</v>
      </c>
      <c r="CG218" s="18"/>
      <c r="CH218" s="59">
        <f>COUNTIF($M218,"=13")+COUNTIF($N218,"=24")+COUNTIF($O218,"=14")+COUNTIF($P218,"=11")+COUNTIF($Q218,"=11")+COUNTIF($R218,"=14")+COUNTIF($S218,"=12")+COUNTIF($T218,"=12")+COUNTIF($U218,"=12")+COUNTIF($V218,"=13")+COUNTIF($W218,"=13")+COUNTIF($X218,"=16")</f>
        <v>10</v>
      </c>
      <c r="CI218" s="59">
        <f>COUNTIF($Y218,"=18")+COUNTIF($Z218,"=9")+COUNTIF($AA218,"=10")+COUNTIF($AB218,"=11")+COUNTIF($AC218,"=11")+COUNTIF($AD218,"=25")+COUNTIF($AE218,"=15")+COUNTIF($AF218,"=19")+COUNTIF($AG218,"=31")+COUNTIF($AH218,"=15")+COUNTIF($AI218,"=15")+COUNTIF($AJ218,"=17")+COUNTIF($AK218,"=17")</f>
        <v>8</v>
      </c>
      <c r="CJ218" s="59">
        <f>COUNTIF($AL218,"=11")+COUNTIF($AM218,"=11")+COUNTIF($AN218,"=19")+COUNTIF($AO218,"=23")+COUNTIF($AP218,"=15")+COUNTIF($AQ218,"=15")+COUNTIF($AR218,"=19")+COUNTIF($AS218,"=17")+COUNTIF($AV218,"=12")+COUNTIF($AW218,"=12")</f>
        <v>8</v>
      </c>
      <c r="CK218" s="59">
        <f>COUNTIF($AX218,"=11")+COUNTIF($AY218,"=9")+COUNTIF($AZ218,"=15")+COUNTIF($BA218,"=16")+COUNTIF($BB218,"=8")+COUNTIF($BC218,"=10")+COUNTIF($BD218,"=10")+COUNTIF($BE218,"=8")+COUNTIF($BF218,"=10")+COUNTIF($BG218,"=11")</f>
        <v>9</v>
      </c>
      <c r="CL218" s="59">
        <f>COUNTIF($BH218,"=12")+COUNTIF($BI218,"=21")+COUNTIF($BJ218,"=23")+COUNTIF($BK218,"=16")+COUNTIF($BL218,"=10")+COUNTIF($BM218,"=12")+COUNTIF($BN218,"=12")+COUNTIF($BO218,"=15")+COUNTIF($BP218,"=8")+COUNTIF($BQ218,"=12")+COUNTIF($BR218,"=24")+COUNTIF($BS218,"=20")+COUNTIF($BT218,"=13")</f>
        <v>13</v>
      </c>
      <c r="CM218" s="59">
        <f>COUNTIF($BU218,"=12")+COUNTIF($BV218,"=11")+COUNTIF($BW218,"=13")+COUNTIF($BX218,"=11")+COUNTIF($BY218,"=11")+COUNTIF($BZ218,"=12")+COUNTIF($CA218,"=11")</f>
        <v>6</v>
      </c>
      <c r="CN218" s="86"/>
      <c r="CO218" s="86"/>
      <c r="CP218" s="86"/>
      <c r="CQ218" s="86"/>
      <c r="CR218" s="86"/>
      <c r="CS218" s="86"/>
      <c r="CT218" s="86"/>
      <c r="CU218" s="86"/>
      <c r="CV218" s="86"/>
      <c r="CW218" s="86"/>
      <c r="CX218" s="86"/>
      <c r="CY218" s="86"/>
      <c r="CZ218" s="86"/>
      <c r="DA218" s="86"/>
      <c r="DB218" s="86"/>
      <c r="DC218" s="86"/>
      <c r="DD218" s="86"/>
      <c r="DE218" s="86"/>
      <c r="DF218" s="86"/>
      <c r="DG218" s="86"/>
      <c r="DH218" s="86"/>
      <c r="DI218" s="86"/>
      <c r="DJ218" s="86"/>
      <c r="DK218" s="86"/>
      <c r="DL218" s="86"/>
      <c r="DM218" s="86"/>
      <c r="DN218" s="86"/>
      <c r="DO218" s="86"/>
      <c r="DP218" s="86"/>
      <c r="DQ218" s="86"/>
      <c r="DR218" s="86"/>
      <c r="DS218" s="86"/>
      <c r="DT218" s="86"/>
      <c r="DU218" s="86"/>
      <c r="DV218" s="86"/>
      <c r="DW218" s="86"/>
      <c r="DX218" s="86"/>
      <c r="DY218" s="86"/>
      <c r="DZ218" s="86"/>
      <c r="EA218" s="85"/>
      <c r="EB218" s="85"/>
      <c r="EC218" s="85"/>
      <c r="ED218" s="85"/>
      <c r="EE218" s="85"/>
    </row>
    <row r="219" spans="1:135" ht="15" customHeight="1" x14ac:dyDescent="0.25">
      <c r="A219" s="168">
        <v>112264</v>
      </c>
      <c r="B219" s="24" t="s">
        <v>307</v>
      </c>
      <c r="C219" s="86" t="s">
        <v>2</v>
      </c>
      <c r="D219" s="138" t="s">
        <v>78</v>
      </c>
      <c r="E219" s="10" t="s">
        <v>314</v>
      </c>
      <c r="F219" s="10" t="s">
        <v>307</v>
      </c>
      <c r="G219" s="87">
        <v>41522.202777777777</v>
      </c>
      <c r="H219" s="88" t="s">
        <v>2</v>
      </c>
      <c r="I219" s="88" t="s">
        <v>779</v>
      </c>
      <c r="J219" s="87">
        <v>41277.888888888891</v>
      </c>
      <c r="K219" s="143">
        <f>+COUNTIF($Y219,"&gt;=18")+COUNTIF($AG219,"&gt;=31")+COUNTIF($AP219,"&lt;=15")+COUNTIF($AR219,"&gt;=19")+COUNTIF($BG219,"&gt;=11")+COUNTIF($BI219,"&lt;=21")+COUNTIF($BK219,"&gt;=17")+COUNTIF($BR219,"&gt;=24")+COUNTIF($CA219,"&lt;=11")</f>
        <v>5</v>
      </c>
      <c r="L219" s="140">
        <f>65-(+CH219+CI219+CJ219+CK219+CL219+CM219)</f>
        <v>11</v>
      </c>
      <c r="M219" s="114">
        <v>13</v>
      </c>
      <c r="N219" s="114">
        <v>25</v>
      </c>
      <c r="O219" s="114">
        <v>14</v>
      </c>
      <c r="P219" s="114">
        <v>11</v>
      </c>
      <c r="Q219" s="114">
        <v>11</v>
      </c>
      <c r="R219" s="114">
        <v>14</v>
      </c>
      <c r="S219" s="114">
        <v>12</v>
      </c>
      <c r="T219" s="114">
        <v>12</v>
      </c>
      <c r="U219" s="114">
        <v>12</v>
      </c>
      <c r="V219" s="114">
        <v>13</v>
      </c>
      <c r="W219" s="114">
        <v>14</v>
      </c>
      <c r="X219" s="114">
        <v>16</v>
      </c>
      <c r="Y219" s="114">
        <v>17</v>
      </c>
      <c r="Z219" s="62">
        <v>9</v>
      </c>
      <c r="AA219" s="62">
        <v>10</v>
      </c>
      <c r="AB219" s="114">
        <v>11</v>
      </c>
      <c r="AC219" s="114">
        <v>11</v>
      </c>
      <c r="AD219" s="114">
        <v>25</v>
      </c>
      <c r="AE219" s="114">
        <v>15</v>
      </c>
      <c r="AF219" s="114">
        <v>18</v>
      </c>
      <c r="AG219" s="114">
        <v>31</v>
      </c>
      <c r="AH219" s="62">
        <v>15</v>
      </c>
      <c r="AI219" s="62">
        <v>16</v>
      </c>
      <c r="AJ219" s="62">
        <v>17</v>
      </c>
      <c r="AK219" s="114">
        <v>17</v>
      </c>
      <c r="AL219" s="114">
        <v>11</v>
      </c>
      <c r="AM219" s="114">
        <v>11</v>
      </c>
      <c r="AN219" s="114">
        <v>19</v>
      </c>
      <c r="AO219" s="114">
        <v>23</v>
      </c>
      <c r="AP219" s="114">
        <v>15</v>
      </c>
      <c r="AQ219" s="114">
        <v>16</v>
      </c>
      <c r="AR219" s="114">
        <v>19</v>
      </c>
      <c r="AS219" s="114">
        <v>17</v>
      </c>
      <c r="AT219" s="114">
        <v>38</v>
      </c>
      <c r="AU219" s="62">
        <v>38</v>
      </c>
      <c r="AV219" s="114">
        <v>12</v>
      </c>
      <c r="AW219" s="114">
        <v>12</v>
      </c>
      <c r="AX219" s="114">
        <v>11</v>
      </c>
      <c r="AY219" s="114">
        <v>9</v>
      </c>
      <c r="AZ219" s="114">
        <v>15</v>
      </c>
      <c r="BA219" s="114">
        <v>16</v>
      </c>
      <c r="BB219" s="114">
        <v>8</v>
      </c>
      <c r="BC219" s="114">
        <v>10</v>
      </c>
      <c r="BD219" s="114">
        <v>10</v>
      </c>
      <c r="BE219" s="114">
        <v>8</v>
      </c>
      <c r="BF219" s="114">
        <v>10</v>
      </c>
      <c r="BG219" s="114">
        <v>10</v>
      </c>
      <c r="BH219" s="114">
        <v>12</v>
      </c>
      <c r="BI219" s="114">
        <v>21</v>
      </c>
      <c r="BJ219" s="114">
        <v>23</v>
      </c>
      <c r="BK219" s="114">
        <v>16</v>
      </c>
      <c r="BL219" s="114">
        <v>10</v>
      </c>
      <c r="BM219" s="114">
        <v>12</v>
      </c>
      <c r="BN219" s="114">
        <v>12</v>
      </c>
      <c r="BO219" s="114">
        <v>16</v>
      </c>
      <c r="BP219" s="114">
        <v>8</v>
      </c>
      <c r="BQ219" s="114">
        <v>12</v>
      </c>
      <c r="BR219" s="114">
        <v>26</v>
      </c>
      <c r="BS219" s="114">
        <v>20</v>
      </c>
      <c r="BT219" s="114">
        <v>14</v>
      </c>
      <c r="BU219" s="114">
        <v>12</v>
      </c>
      <c r="BV219" s="114">
        <v>11</v>
      </c>
      <c r="BW219" s="114">
        <v>13</v>
      </c>
      <c r="BX219" s="114">
        <v>11</v>
      </c>
      <c r="BY219" s="114">
        <v>11</v>
      </c>
      <c r="BZ219" s="114">
        <v>12</v>
      </c>
      <c r="CA219" s="114">
        <v>12</v>
      </c>
      <c r="CB219" s="149">
        <f>(2.71828^(-8.3291+4.4859*K219-2.1583*L219))/(1+(2.71828^(-8.3291+4.4859*K219-2.1583*L219)))</f>
        <v>6.5010710296762694E-5</v>
      </c>
      <c r="CC219" s="107" t="s">
        <v>781</v>
      </c>
      <c r="CD219" s="25" t="s">
        <v>53</v>
      </c>
      <c r="CE219" s="14" t="s">
        <v>2</v>
      </c>
      <c r="CF219" s="25" t="s">
        <v>307</v>
      </c>
      <c r="CG219" s="11"/>
      <c r="CH219" s="59">
        <f>COUNTIF($M219,"=13")+COUNTIF($N219,"=24")+COUNTIF($O219,"=14")+COUNTIF($P219,"=11")+COUNTIF($Q219,"=11")+COUNTIF($R219,"=14")+COUNTIF($S219,"=12")+COUNTIF($T219,"=12")+COUNTIF($U219,"=12")+COUNTIF($V219,"=13")+COUNTIF($W219,"=13")+COUNTIF($X219,"=16")</f>
        <v>10</v>
      </c>
      <c r="CI219" s="59">
        <f>COUNTIF($Y219,"=18")+COUNTIF($Z219,"=9")+COUNTIF($AA219,"=10")+COUNTIF($AB219,"=11")+COUNTIF($AC219,"=11")+COUNTIF($AD219,"=25")+COUNTIF($AE219,"=15")+COUNTIF($AF219,"=19")+COUNTIF($AG219,"=31")+COUNTIF($AH219,"=15")+COUNTIF($AI219,"=15")+COUNTIF($AJ219,"=17")+COUNTIF($AK219,"=17")</f>
        <v>10</v>
      </c>
      <c r="CJ219" s="59">
        <f>COUNTIF($AL219,"=11")+COUNTIF($AM219,"=11")+COUNTIF($AN219,"=19")+COUNTIF($AO219,"=23")+COUNTIF($AP219,"=15")+COUNTIF($AQ219,"=15")+COUNTIF($AR219,"=19")+COUNTIF($AS219,"=17")+COUNTIF($AV219,"=12")+COUNTIF($AW219,"=12")</f>
        <v>9</v>
      </c>
      <c r="CK219" s="59">
        <f>COUNTIF($AX219,"=11")+COUNTIF($AY219,"=9")+COUNTIF($AZ219,"=15")+COUNTIF($BA219,"=16")+COUNTIF($BB219,"=8")+COUNTIF($BC219,"=10")+COUNTIF($BD219,"=10")+COUNTIF($BE219,"=8")+COUNTIF($BF219,"=10")+COUNTIF($BG219,"=11")</f>
        <v>9</v>
      </c>
      <c r="CL219" s="59">
        <f>COUNTIF($BH219,"=12")+COUNTIF($BI219,"=21")+COUNTIF($BJ219,"=23")+COUNTIF($BK219,"=16")+COUNTIF($BL219,"=10")+COUNTIF($BM219,"=12")+COUNTIF($BN219,"=12")+COUNTIF($BO219,"=15")+COUNTIF($BP219,"=8")+COUNTIF($BQ219,"=12")+COUNTIF($BR219,"=24")+COUNTIF($BS219,"=20")+COUNTIF($BT219,"=13")</f>
        <v>10</v>
      </c>
      <c r="CM219" s="59">
        <f>COUNTIF($BU219,"=12")+COUNTIF($BV219,"=11")+COUNTIF($BW219,"=13")+COUNTIF($BX219,"=11")+COUNTIF($BY219,"=11")+COUNTIF($BZ219,"=12")+COUNTIF($CA219,"=11")</f>
        <v>6</v>
      </c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  <c r="DK219" s="85"/>
      <c r="DL219" s="85"/>
      <c r="DM219" s="85"/>
      <c r="DN219" s="85"/>
      <c r="DO219" s="85"/>
      <c r="DP219" s="85"/>
      <c r="DQ219" s="85"/>
      <c r="DR219" s="85"/>
      <c r="DS219" s="85"/>
      <c r="DT219" s="85"/>
      <c r="DU219" s="85"/>
      <c r="DV219" s="85"/>
      <c r="DW219" s="85"/>
      <c r="DX219" s="85"/>
      <c r="DY219" s="85"/>
      <c r="DZ219" s="85"/>
      <c r="EA219" s="85"/>
      <c r="EB219" s="85"/>
      <c r="EC219" s="85"/>
      <c r="ED219" s="85"/>
      <c r="EE219" s="85"/>
    </row>
    <row r="220" spans="1:135" ht="15" customHeight="1" x14ac:dyDescent="0.25">
      <c r="A220" s="175">
        <v>133143</v>
      </c>
      <c r="B220" s="91" t="s">
        <v>15</v>
      </c>
      <c r="C220" s="86" t="s">
        <v>2</v>
      </c>
      <c r="D220" s="138" t="s">
        <v>79</v>
      </c>
      <c r="E220" s="91" t="s">
        <v>23</v>
      </c>
      <c r="F220" s="91" t="s">
        <v>15</v>
      </c>
      <c r="G220" s="7">
        <v>41615</v>
      </c>
      <c r="H220" s="88" t="s">
        <v>2</v>
      </c>
      <c r="I220" s="88" t="s">
        <v>779</v>
      </c>
      <c r="J220" s="87">
        <v>41277.888888888891</v>
      </c>
      <c r="K220" s="143">
        <f>+COUNTIF($Y220,"&gt;=18")+COUNTIF($AG220,"&gt;=31")+COUNTIF($AP220,"&lt;=15")+COUNTIF($AR220,"&gt;=19")+COUNTIF($BG220,"&gt;=11")+COUNTIF($BI220,"&lt;=21")+COUNTIF($BK220,"&gt;=17")+COUNTIF($BR220,"&gt;=24")+COUNTIF($CA220,"&lt;=11")</f>
        <v>5</v>
      </c>
      <c r="L220" s="140">
        <f>65-(+CH220+CI220+CJ220+CK220+CL220+CM220)</f>
        <v>11</v>
      </c>
      <c r="M220" s="114">
        <v>13</v>
      </c>
      <c r="N220" s="114">
        <v>24</v>
      </c>
      <c r="O220" s="114">
        <v>14</v>
      </c>
      <c r="P220" s="114">
        <v>11</v>
      </c>
      <c r="Q220" s="114">
        <v>11</v>
      </c>
      <c r="R220" s="114">
        <v>14</v>
      </c>
      <c r="S220" s="114">
        <v>12</v>
      </c>
      <c r="T220" s="114">
        <v>12</v>
      </c>
      <c r="U220" s="114">
        <v>12</v>
      </c>
      <c r="V220" s="114">
        <v>13</v>
      </c>
      <c r="W220" s="114">
        <v>13</v>
      </c>
      <c r="X220" s="114">
        <v>17</v>
      </c>
      <c r="Y220" s="114">
        <v>18</v>
      </c>
      <c r="Z220" s="114">
        <v>9</v>
      </c>
      <c r="AA220" s="114">
        <v>10</v>
      </c>
      <c r="AB220" s="114">
        <v>11</v>
      </c>
      <c r="AC220" s="114">
        <v>11</v>
      </c>
      <c r="AD220" s="114">
        <v>25</v>
      </c>
      <c r="AE220" s="114">
        <v>15</v>
      </c>
      <c r="AF220" s="114">
        <v>19</v>
      </c>
      <c r="AG220" s="114">
        <v>31</v>
      </c>
      <c r="AH220" s="62">
        <v>15</v>
      </c>
      <c r="AI220" s="62">
        <v>15</v>
      </c>
      <c r="AJ220" s="62">
        <v>17</v>
      </c>
      <c r="AK220" s="114">
        <v>17</v>
      </c>
      <c r="AL220" s="114">
        <v>11</v>
      </c>
      <c r="AM220" s="114">
        <v>11</v>
      </c>
      <c r="AN220" s="114">
        <v>19</v>
      </c>
      <c r="AO220" s="114">
        <v>23</v>
      </c>
      <c r="AP220" s="114">
        <v>15</v>
      </c>
      <c r="AQ220" s="114">
        <v>15</v>
      </c>
      <c r="AR220" s="114">
        <v>19</v>
      </c>
      <c r="AS220" s="114">
        <v>17</v>
      </c>
      <c r="AT220" s="114">
        <v>37</v>
      </c>
      <c r="AU220" s="114">
        <v>38</v>
      </c>
      <c r="AV220" s="114">
        <v>12</v>
      </c>
      <c r="AW220" s="114">
        <v>12</v>
      </c>
      <c r="AX220" s="114">
        <v>11</v>
      </c>
      <c r="AY220" s="114">
        <v>9</v>
      </c>
      <c r="AZ220" s="114">
        <v>15</v>
      </c>
      <c r="BA220" s="114">
        <v>16</v>
      </c>
      <c r="BB220" s="114">
        <v>8</v>
      </c>
      <c r="BC220" s="114">
        <v>11</v>
      </c>
      <c r="BD220" s="114">
        <v>10</v>
      </c>
      <c r="BE220" s="114">
        <v>8</v>
      </c>
      <c r="BF220" s="114">
        <v>10</v>
      </c>
      <c r="BG220" s="114">
        <v>10</v>
      </c>
      <c r="BH220" s="114">
        <v>12</v>
      </c>
      <c r="BI220" s="114">
        <v>23</v>
      </c>
      <c r="BJ220" s="114">
        <v>23</v>
      </c>
      <c r="BK220" s="114">
        <v>17</v>
      </c>
      <c r="BL220" s="114">
        <v>10</v>
      </c>
      <c r="BM220" s="114">
        <v>12</v>
      </c>
      <c r="BN220" s="114">
        <v>12</v>
      </c>
      <c r="BO220" s="114">
        <v>17</v>
      </c>
      <c r="BP220" s="114">
        <v>8</v>
      </c>
      <c r="BQ220" s="114">
        <v>13</v>
      </c>
      <c r="BR220" s="114">
        <v>22</v>
      </c>
      <c r="BS220" s="114">
        <v>21</v>
      </c>
      <c r="BT220" s="114">
        <v>14</v>
      </c>
      <c r="BU220" s="114">
        <v>12</v>
      </c>
      <c r="BV220" s="114">
        <v>11</v>
      </c>
      <c r="BW220" s="114">
        <v>13</v>
      </c>
      <c r="BX220" s="114">
        <v>11</v>
      </c>
      <c r="BY220" s="114">
        <v>11</v>
      </c>
      <c r="BZ220" s="114">
        <v>12</v>
      </c>
      <c r="CA220" s="114">
        <v>12</v>
      </c>
      <c r="CB220" s="149">
        <f>(2.71828^(-8.3291+4.4859*K220-2.1583*L220))/(1+(2.71828^(-8.3291+4.4859*K220-2.1583*L220)))</f>
        <v>6.5010710296762694E-5</v>
      </c>
      <c r="CC220" s="107" t="s">
        <v>781</v>
      </c>
      <c r="CD220" s="9" t="s">
        <v>55</v>
      </c>
      <c r="CE220" s="91" t="s">
        <v>526</v>
      </c>
      <c r="CF220" s="9" t="s">
        <v>50</v>
      </c>
      <c r="CG220" s="86"/>
      <c r="CH220" s="59">
        <f>COUNTIF($M220,"=13")+COUNTIF($N220,"=24")+COUNTIF($O220,"=14")+COUNTIF($P220,"=11")+COUNTIF($Q220,"=11")+COUNTIF($R220,"=14")+COUNTIF($S220,"=12")+COUNTIF($T220,"=12")+COUNTIF($U220,"=12")+COUNTIF($V220,"=13")+COUNTIF($W220,"=13")+COUNTIF($X220,"=16")</f>
        <v>11</v>
      </c>
      <c r="CI220" s="59">
        <f>COUNTIF($Y220,"=18")+COUNTIF($Z220,"=9")+COUNTIF($AA220,"=10")+COUNTIF($AB220,"=11")+COUNTIF($AC220,"=11")+COUNTIF($AD220,"=25")+COUNTIF($AE220,"=15")+COUNTIF($AF220,"=19")+COUNTIF($AG220,"=31")+COUNTIF($AH220,"=15")+COUNTIF($AI220,"=15")+COUNTIF($AJ220,"=17")+COUNTIF($AK220,"=17")</f>
        <v>13</v>
      </c>
      <c r="CJ220" s="59">
        <f>COUNTIF($AL220,"=11")+COUNTIF($AM220,"=11")+COUNTIF($AN220,"=19")+COUNTIF($AO220,"=23")+COUNTIF($AP220,"=15")+COUNTIF($AQ220,"=15")+COUNTIF($AR220,"=19")+COUNTIF($AS220,"=17")+COUNTIF($AV220,"=12")+COUNTIF($AW220,"=12")</f>
        <v>10</v>
      </c>
      <c r="CK220" s="59">
        <f>COUNTIF($AX220,"=11")+COUNTIF($AY220,"=9")+COUNTIF($AZ220,"=15")+COUNTIF($BA220,"=16")+COUNTIF($BB220,"=8")+COUNTIF($BC220,"=10")+COUNTIF($BD220,"=10")+COUNTIF($BE220,"=8")+COUNTIF($BF220,"=10")+COUNTIF($BG220,"=11")</f>
        <v>8</v>
      </c>
      <c r="CL220" s="59">
        <f>COUNTIF($BH220,"=12")+COUNTIF($BI220,"=21")+COUNTIF($BJ220,"=23")+COUNTIF($BK220,"=16")+COUNTIF($BL220,"=10")+COUNTIF($BM220,"=12")+COUNTIF($BN220,"=12")+COUNTIF($BO220,"=15")+COUNTIF($BP220,"=8")+COUNTIF($BQ220,"=12")+COUNTIF($BR220,"=24")+COUNTIF($BS220,"=20")+COUNTIF($BT220,"=13")</f>
        <v>6</v>
      </c>
      <c r="CM220" s="59">
        <f>COUNTIF($BU220,"=12")+COUNTIF($BV220,"=11")+COUNTIF($BW220,"=13")+COUNTIF($BX220,"=11")+COUNTIF($BY220,"=11")+COUNTIF($BZ220,"=12")+COUNTIF($CA220,"=11")</f>
        <v>6</v>
      </c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  <c r="DK220" s="85"/>
      <c r="DL220" s="85"/>
      <c r="DM220" s="85"/>
      <c r="DN220" s="85"/>
      <c r="DO220" s="85"/>
      <c r="DP220" s="85"/>
      <c r="DQ220" s="85"/>
      <c r="DR220" s="85"/>
      <c r="DS220" s="85"/>
      <c r="DT220" s="85"/>
      <c r="DU220" s="85"/>
      <c r="DV220" s="85"/>
      <c r="DW220" s="85"/>
      <c r="DX220" s="85"/>
      <c r="DY220" s="85"/>
      <c r="DZ220" s="85"/>
      <c r="EA220" s="85"/>
      <c r="EB220" s="85"/>
      <c r="EC220" s="85"/>
      <c r="ED220" s="85"/>
      <c r="EE220" s="85"/>
    </row>
    <row r="221" spans="1:135" ht="15" customHeight="1" x14ac:dyDescent="0.25">
      <c r="A221" s="178">
        <v>147788</v>
      </c>
      <c r="B221" s="24" t="s">
        <v>187</v>
      </c>
      <c r="C221" s="86" t="s">
        <v>2</v>
      </c>
      <c r="D221" s="138" t="s">
        <v>78</v>
      </c>
      <c r="E221" s="46" t="s">
        <v>6</v>
      </c>
      <c r="F221" s="10" t="s">
        <v>278</v>
      </c>
      <c r="G221" s="87">
        <v>41522.20416666667</v>
      </c>
      <c r="H221" s="88" t="s">
        <v>2</v>
      </c>
      <c r="I221" s="88" t="s">
        <v>779</v>
      </c>
      <c r="J221" s="87">
        <v>41277.888888888891</v>
      </c>
      <c r="K221" s="143">
        <f>+COUNTIF($Y221,"&gt;=18")+COUNTIF($AG221,"&gt;=31")+COUNTIF($AP221,"&lt;=15")+COUNTIF($AR221,"&gt;=19")+COUNTIF($BG221,"&gt;=11")+COUNTIF($BI221,"&lt;=21")+COUNTIF($BK221,"&gt;=17")+COUNTIF($BR221,"&gt;=24")+COUNTIF($CA221,"&lt;=11")</f>
        <v>5</v>
      </c>
      <c r="L221" s="140">
        <f>65-(+CH221+CI221+CJ221+CK221+CL221+CM221)</f>
        <v>11</v>
      </c>
      <c r="M221" s="48">
        <v>13</v>
      </c>
      <c r="N221" s="90">
        <v>25</v>
      </c>
      <c r="O221" s="48">
        <v>14</v>
      </c>
      <c r="P221" s="90">
        <v>10</v>
      </c>
      <c r="Q221" s="37">
        <v>11</v>
      </c>
      <c r="R221" s="37">
        <v>14</v>
      </c>
      <c r="S221" s="28">
        <v>12</v>
      </c>
      <c r="T221" s="28">
        <v>12</v>
      </c>
      <c r="U221" s="28">
        <v>12</v>
      </c>
      <c r="V221" s="28">
        <v>13</v>
      </c>
      <c r="W221" s="28">
        <v>13</v>
      </c>
      <c r="X221" s="28">
        <v>15</v>
      </c>
      <c r="Y221" s="28">
        <v>17</v>
      </c>
      <c r="Z221" s="37">
        <v>9</v>
      </c>
      <c r="AA221" s="37">
        <v>9</v>
      </c>
      <c r="AB221" s="28">
        <v>11</v>
      </c>
      <c r="AC221" s="28">
        <v>11</v>
      </c>
      <c r="AD221" s="28">
        <v>25</v>
      </c>
      <c r="AE221" s="28">
        <v>15</v>
      </c>
      <c r="AF221" s="28">
        <v>19</v>
      </c>
      <c r="AG221" s="28">
        <v>31</v>
      </c>
      <c r="AH221" s="37">
        <v>15</v>
      </c>
      <c r="AI221" s="37">
        <v>16</v>
      </c>
      <c r="AJ221" s="37">
        <v>17</v>
      </c>
      <c r="AK221" s="37">
        <v>17</v>
      </c>
      <c r="AL221" s="28">
        <v>11</v>
      </c>
      <c r="AM221" s="6">
        <v>11</v>
      </c>
      <c r="AN221" s="37">
        <v>19</v>
      </c>
      <c r="AO221" s="37">
        <v>23</v>
      </c>
      <c r="AP221" s="28">
        <v>15</v>
      </c>
      <c r="AQ221" s="28">
        <v>15</v>
      </c>
      <c r="AR221" s="28">
        <v>18</v>
      </c>
      <c r="AS221" s="28">
        <v>17</v>
      </c>
      <c r="AT221" s="37">
        <v>37</v>
      </c>
      <c r="AU221" s="36">
        <v>39</v>
      </c>
      <c r="AV221" s="28">
        <v>12</v>
      </c>
      <c r="AW221" s="28">
        <v>12</v>
      </c>
      <c r="AX221" s="28">
        <v>11</v>
      </c>
      <c r="AY221" s="28">
        <v>9</v>
      </c>
      <c r="AZ221" s="37">
        <v>15</v>
      </c>
      <c r="BA221" s="37">
        <v>16</v>
      </c>
      <c r="BB221" s="28">
        <v>8</v>
      </c>
      <c r="BC221" s="28">
        <v>10</v>
      </c>
      <c r="BD221" s="28">
        <v>10</v>
      </c>
      <c r="BE221" s="28">
        <v>8</v>
      </c>
      <c r="BF221" s="28">
        <v>10</v>
      </c>
      <c r="BG221" s="28">
        <v>10</v>
      </c>
      <c r="BH221" s="28">
        <v>12</v>
      </c>
      <c r="BI221" s="37">
        <v>21</v>
      </c>
      <c r="BJ221" s="37">
        <v>23</v>
      </c>
      <c r="BK221" s="28">
        <v>18</v>
      </c>
      <c r="BL221" s="28">
        <v>10</v>
      </c>
      <c r="BM221" s="28">
        <v>12</v>
      </c>
      <c r="BN221" s="28">
        <v>12</v>
      </c>
      <c r="BO221" s="28">
        <v>16</v>
      </c>
      <c r="BP221" s="28">
        <v>8</v>
      </c>
      <c r="BQ221" s="28">
        <v>12</v>
      </c>
      <c r="BR221" s="28">
        <v>24</v>
      </c>
      <c r="BS221" s="28">
        <v>20</v>
      </c>
      <c r="BT221" s="28">
        <v>13</v>
      </c>
      <c r="BU221" s="28">
        <v>12</v>
      </c>
      <c r="BV221" s="28">
        <v>11</v>
      </c>
      <c r="BW221" s="28">
        <v>13</v>
      </c>
      <c r="BX221" s="28">
        <v>11</v>
      </c>
      <c r="BY221" s="28">
        <v>11</v>
      </c>
      <c r="BZ221" s="28">
        <v>12</v>
      </c>
      <c r="CA221" s="28">
        <v>12</v>
      </c>
      <c r="CB221" s="149">
        <f>(2.71828^(-8.3291+4.4859*K221-2.1583*L221))/(1+(2.71828^(-8.3291+4.4859*K221-2.1583*L221)))</f>
        <v>6.5010710296762694E-5</v>
      </c>
      <c r="CC221" s="107" t="s">
        <v>781</v>
      </c>
      <c r="CD221" s="86" t="s">
        <v>53</v>
      </c>
      <c r="CE221" s="24" t="s">
        <v>2</v>
      </c>
      <c r="CF221" s="86" t="s">
        <v>50</v>
      </c>
      <c r="CG221" s="11"/>
      <c r="CH221" s="59">
        <f>COUNTIF($M221,"=13")+COUNTIF($N221,"=24")+COUNTIF($O221,"=14")+COUNTIF($P221,"=11")+COUNTIF($Q221,"=11")+COUNTIF($R221,"=14")+COUNTIF($S221,"=12")+COUNTIF($T221,"=12")+COUNTIF($U221,"=12")+COUNTIF($V221,"=13")+COUNTIF($W221,"=13")+COUNTIF($X221,"=16")</f>
        <v>9</v>
      </c>
      <c r="CI221" s="59">
        <f>COUNTIF($Y221,"=18")+COUNTIF($Z221,"=9")+COUNTIF($AA221,"=10")+COUNTIF($AB221,"=11")+COUNTIF($AC221,"=11")+COUNTIF($AD221,"=25")+COUNTIF($AE221,"=15")+COUNTIF($AF221,"=19")+COUNTIF($AG221,"=31")+COUNTIF($AH221,"=15")+COUNTIF($AI221,"=15")+COUNTIF($AJ221,"=17")+COUNTIF($AK221,"=17")</f>
        <v>10</v>
      </c>
      <c r="CJ221" s="59">
        <f>COUNTIF($AL221,"=11")+COUNTIF($AM221,"=11")+COUNTIF($AN221,"=19")+COUNTIF($AO221,"=23")+COUNTIF($AP221,"=15")+COUNTIF($AQ221,"=15")+COUNTIF($AR221,"=19")+COUNTIF($AS221,"=17")+COUNTIF($AV221,"=12")+COUNTIF($AW221,"=12")</f>
        <v>9</v>
      </c>
      <c r="CK221" s="59">
        <f>COUNTIF($AX221,"=11")+COUNTIF($AY221,"=9")+COUNTIF($AZ221,"=15")+COUNTIF($BA221,"=16")+COUNTIF($BB221,"=8")+COUNTIF($BC221,"=10")+COUNTIF($BD221,"=10")+COUNTIF($BE221,"=8")+COUNTIF($BF221,"=10")+COUNTIF($BG221,"=11")</f>
        <v>9</v>
      </c>
      <c r="CL221" s="59">
        <f>COUNTIF($BH221,"=12")+COUNTIF($BI221,"=21")+COUNTIF($BJ221,"=23")+COUNTIF($BK221,"=16")+COUNTIF($BL221,"=10")+COUNTIF($BM221,"=12")+COUNTIF($BN221,"=12")+COUNTIF($BO221,"=15")+COUNTIF($BP221,"=8")+COUNTIF($BQ221,"=12")+COUNTIF($BR221,"=24")+COUNTIF($BS221,"=20")+COUNTIF($BT221,"=13")</f>
        <v>11</v>
      </c>
      <c r="CM221" s="59">
        <f>COUNTIF($BU221,"=12")+COUNTIF($BV221,"=11")+COUNTIF($BW221,"=13")+COUNTIF($BX221,"=11")+COUNTIF($BY221,"=11")+COUNTIF($BZ221,"=12")+COUNTIF($CA221,"=11")</f>
        <v>6</v>
      </c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  <c r="DK221" s="85"/>
      <c r="DL221" s="85"/>
      <c r="DM221" s="85"/>
      <c r="DN221" s="85"/>
      <c r="DO221" s="85"/>
      <c r="DP221" s="85"/>
      <c r="DQ221" s="85"/>
      <c r="DR221" s="85"/>
      <c r="DS221" s="85"/>
      <c r="DT221" s="85"/>
      <c r="DU221" s="85"/>
      <c r="DV221" s="85"/>
      <c r="DW221" s="85"/>
      <c r="DX221" s="85"/>
      <c r="DY221" s="85"/>
      <c r="DZ221" s="85"/>
      <c r="EA221" s="85"/>
      <c r="EB221" s="85"/>
      <c r="EC221" s="85"/>
      <c r="ED221" s="85"/>
      <c r="EE221" s="85"/>
    </row>
    <row r="222" spans="1:135" ht="15" customHeight="1" x14ac:dyDescent="0.25">
      <c r="A222" s="166">
        <v>148304</v>
      </c>
      <c r="B222" s="10" t="s">
        <v>207</v>
      </c>
      <c r="C222" s="86" t="s">
        <v>2</v>
      </c>
      <c r="D222" s="138" t="s">
        <v>78</v>
      </c>
      <c r="E222" s="13" t="s">
        <v>9</v>
      </c>
      <c r="F222" s="10" t="s">
        <v>207</v>
      </c>
      <c r="G222" s="7">
        <v>41504.945138888892</v>
      </c>
      <c r="H222" s="88" t="s">
        <v>2</v>
      </c>
      <c r="I222" s="88" t="s">
        <v>779</v>
      </c>
      <c r="J222" s="87">
        <v>41277.888888888891</v>
      </c>
      <c r="K222" s="143">
        <f>+COUNTIF($Y222,"&gt;=18")+COUNTIF($AG222,"&gt;=31")+COUNTIF($AP222,"&lt;=15")+COUNTIF($AR222,"&gt;=19")+COUNTIF($BG222,"&gt;=11")+COUNTIF($BI222,"&lt;=21")+COUNTIF($BK222,"&gt;=17")+COUNTIF($BR222,"&gt;=24")+COUNTIF($CA222,"&lt;=11")</f>
        <v>5</v>
      </c>
      <c r="L222" s="140">
        <f>65-(+CH222+CI222+CJ222+CK222+CL222+CM222)</f>
        <v>11</v>
      </c>
      <c r="M222" s="34">
        <v>13</v>
      </c>
      <c r="N222" s="43">
        <v>24</v>
      </c>
      <c r="O222" s="34">
        <v>14</v>
      </c>
      <c r="P222" s="43">
        <v>11</v>
      </c>
      <c r="Q222" s="34">
        <v>11</v>
      </c>
      <c r="R222" s="34">
        <v>14</v>
      </c>
      <c r="S222" s="34">
        <v>12</v>
      </c>
      <c r="T222" s="34">
        <v>12</v>
      </c>
      <c r="U222" s="34">
        <v>13</v>
      </c>
      <c r="V222" s="34">
        <v>13</v>
      </c>
      <c r="W222" s="34">
        <v>13</v>
      </c>
      <c r="X222" s="34">
        <v>16</v>
      </c>
      <c r="Y222" s="34">
        <v>18</v>
      </c>
      <c r="Z222" s="43">
        <v>10</v>
      </c>
      <c r="AA222" s="43">
        <v>10</v>
      </c>
      <c r="AB222" s="34">
        <v>11</v>
      </c>
      <c r="AC222" s="34">
        <v>11</v>
      </c>
      <c r="AD222" s="34">
        <v>23</v>
      </c>
      <c r="AE222" s="34">
        <v>15</v>
      </c>
      <c r="AF222" s="34">
        <v>19</v>
      </c>
      <c r="AG222" s="34">
        <v>32</v>
      </c>
      <c r="AH222" s="34">
        <v>15</v>
      </c>
      <c r="AI222" s="34">
        <v>15</v>
      </c>
      <c r="AJ222" s="43">
        <v>17</v>
      </c>
      <c r="AK222" s="34">
        <v>17</v>
      </c>
      <c r="AL222" s="34">
        <v>11</v>
      </c>
      <c r="AM222" s="43">
        <v>11</v>
      </c>
      <c r="AN222" s="43">
        <v>19</v>
      </c>
      <c r="AO222" s="43">
        <v>23</v>
      </c>
      <c r="AP222" s="43">
        <v>17</v>
      </c>
      <c r="AQ222" s="43">
        <v>15</v>
      </c>
      <c r="AR222" s="43">
        <v>19</v>
      </c>
      <c r="AS222" s="43">
        <v>17</v>
      </c>
      <c r="AT222" s="43">
        <v>38</v>
      </c>
      <c r="AU222" s="43">
        <v>38</v>
      </c>
      <c r="AV222" s="43">
        <v>12</v>
      </c>
      <c r="AW222" s="43">
        <v>12</v>
      </c>
      <c r="AX222" s="43">
        <v>11</v>
      </c>
      <c r="AY222" s="43">
        <v>9</v>
      </c>
      <c r="AZ222" s="43">
        <v>15</v>
      </c>
      <c r="BA222" s="43">
        <v>16</v>
      </c>
      <c r="BB222" s="34">
        <v>8</v>
      </c>
      <c r="BC222" s="34">
        <v>11</v>
      </c>
      <c r="BD222" s="34">
        <v>10</v>
      </c>
      <c r="BE222" s="34">
        <v>8</v>
      </c>
      <c r="BF222" s="34">
        <v>10</v>
      </c>
      <c r="BG222" s="34">
        <v>11</v>
      </c>
      <c r="BH222" s="34">
        <v>12</v>
      </c>
      <c r="BI222" s="34">
        <v>22</v>
      </c>
      <c r="BJ222" s="34">
        <v>23</v>
      </c>
      <c r="BK222" s="34">
        <v>17</v>
      </c>
      <c r="BL222" s="34">
        <v>10</v>
      </c>
      <c r="BM222" s="34">
        <v>12</v>
      </c>
      <c r="BN222" s="34">
        <v>12</v>
      </c>
      <c r="BO222" s="34">
        <v>15</v>
      </c>
      <c r="BP222" s="34">
        <v>8</v>
      </c>
      <c r="BQ222" s="34">
        <v>12</v>
      </c>
      <c r="BR222" s="34">
        <v>22</v>
      </c>
      <c r="BS222" s="34">
        <v>21</v>
      </c>
      <c r="BT222" s="34">
        <v>13</v>
      </c>
      <c r="BU222" s="34">
        <v>12</v>
      </c>
      <c r="BV222" s="34">
        <v>11</v>
      </c>
      <c r="BW222" s="34">
        <v>13</v>
      </c>
      <c r="BX222" s="34">
        <v>11</v>
      </c>
      <c r="BY222" s="34">
        <v>11</v>
      </c>
      <c r="BZ222" s="34">
        <v>12</v>
      </c>
      <c r="CA222" s="34">
        <v>12</v>
      </c>
      <c r="CB222" s="149">
        <f>(2.71828^(-8.3291+4.4859*K222-2.1583*L222))/(1+(2.71828^(-8.3291+4.4859*K222-2.1583*L222)))</f>
        <v>6.5010710296762694E-5</v>
      </c>
      <c r="CC222" s="107" t="s">
        <v>781</v>
      </c>
      <c r="CD222" s="25" t="s">
        <v>53</v>
      </c>
      <c r="CE222" s="10" t="s">
        <v>2</v>
      </c>
      <c r="CF222" s="86" t="s">
        <v>50</v>
      </c>
      <c r="CG222" s="11"/>
      <c r="CH222" s="59">
        <f>COUNTIF($M222,"=13")+COUNTIF($N222,"=24")+COUNTIF($O222,"=14")+COUNTIF($P222,"=11")+COUNTIF($Q222,"=11")+COUNTIF($R222,"=14")+COUNTIF($S222,"=12")+COUNTIF($T222,"=12")+COUNTIF($U222,"=12")+COUNTIF($V222,"=13")+COUNTIF($W222,"=13")+COUNTIF($X222,"=16")</f>
        <v>11</v>
      </c>
      <c r="CI222" s="59">
        <f>COUNTIF($Y222,"=18")+COUNTIF($Z222,"=9")+COUNTIF($AA222,"=10")+COUNTIF($AB222,"=11")+COUNTIF($AC222,"=11")+COUNTIF($AD222,"=25")+COUNTIF($AE222,"=15")+COUNTIF($AF222,"=19")+COUNTIF($AG222,"=31")+COUNTIF($AH222,"=15")+COUNTIF($AI222,"=15")+COUNTIF($AJ222,"=17")+COUNTIF($AK222,"=17")</f>
        <v>10</v>
      </c>
      <c r="CJ222" s="59">
        <f>COUNTIF($AL222,"=11")+COUNTIF($AM222,"=11")+COUNTIF($AN222,"=19")+COUNTIF($AO222,"=23")+COUNTIF($AP222,"=15")+COUNTIF($AQ222,"=15")+COUNTIF($AR222,"=19")+COUNTIF($AS222,"=17")+COUNTIF($AV222,"=12")+COUNTIF($AW222,"=12")</f>
        <v>9</v>
      </c>
      <c r="CK222" s="59">
        <f>COUNTIF($AX222,"=11")+COUNTIF($AY222,"=9")+COUNTIF($AZ222,"=15")+COUNTIF($BA222,"=16")+COUNTIF($BB222,"=8")+COUNTIF($BC222,"=10")+COUNTIF($BD222,"=10")+COUNTIF($BE222,"=8")+COUNTIF($BF222,"=10")+COUNTIF($BG222,"=11")</f>
        <v>9</v>
      </c>
      <c r="CL222" s="59">
        <f>COUNTIF($BH222,"=12")+COUNTIF($BI222,"=21")+COUNTIF($BJ222,"=23")+COUNTIF($BK222,"=16")+COUNTIF($BL222,"=10")+COUNTIF($BM222,"=12")+COUNTIF($BN222,"=12")+COUNTIF($BO222,"=15")+COUNTIF($BP222,"=8")+COUNTIF($BQ222,"=12")+COUNTIF($BR222,"=24")+COUNTIF($BS222,"=20")+COUNTIF($BT222,"=13")</f>
        <v>9</v>
      </c>
      <c r="CM222" s="59">
        <f>COUNTIF($BU222,"=12")+COUNTIF($BV222,"=11")+COUNTIF($BW222,"=13")+COUNTIF($BX222,"=11")+COUNTIF($BY222,"=11")+COUNTIF($BZ222,"=12")+COUNTIF($CA222,"=11")</f>
        <v>6</v>
      </c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  <c r="DK222" s="85"/>
      <c r="DL222" s="85"/>
      <c r="DM222" s="85"/>
      <c r="DN222" s="85"/>
      <c r="DO222" s="85"/>
      <c r="DP222" s="85"/>
      <c r="DQ222" s="85"/>
      <c r="DR222" s="85"/>
      <c r="DS222" s="85"/>
      <c r="DT222" s="85"/>
      <c r="DU222" s="85"/>
      <c r="DV222" s="85"/>
      <c r="DW222" s="85"/>
      <c r="DX222" s="85"/>
      <c r="DY222" s="85"/>
      <c r="DZ222" s="85"/>
      <c r="EA222" s="85"/>
      <c r="EB222" s="85"/>
      <c r="EC222" s="85"/>
      <c r="ED222" s="85"/>
      <c r="EE222" s="85"/>
    </row>
    <row r="223" spans="1:135" ht="15" customHeight="1" x14ac:dyDescent="0.25">
      <c r="A223" s="176">
        <v>157104</v>
      </c>
      <c r="B223" s="3" t="s">
        <v>547</v>
      </c>
      <c r="C223" s="86" t="s">
        <v>2</v>
      </c>
      <c r="D223" s="138" t="s">
        <v>78</v>
      </c>
      <c r="E223" s="38" t="s">
        <v>6</v>
      </c>
      <c r="F223" s="3" t="s">
        <v>33</v>
      </c>
      <c r="G223" s="7">
        <v>41493.188194444447</v>
      </c>
      <c r="H223" s="88" t="s">
        <v>2</v>
      </c>
      <c r="I223" s="88" t="s">
        <v>779</v>
      </c>
      <c r="J223" s="87">
        <v>41277.888888888891</v>
      </c>
      <c r="K223" s="143">
        <f>+COUNTIF($Y223,"&gt;=18")+COUNTIF($AG223,"&gt;=31")+COUNTIF($AP223,"&lt;=15")+COUNTIF($AR223,"&gt;=19")+COUNTIF($BG223,"&gt;=11")+COUNTIF($BI223,"&lt;=21")+COUNTIF($BK223,"&gt;=17")+COUNTIF($BR223,"&gt;=24")+COUNTIF($CA223,"&lt;=11")</f>
        <v>5</v>
      </c>
      <c r="L223" s="140">
        <f>65-(+CH223+CI223+CJ223+CK223+CL223+CM223)</f>
        <v>11</v>
      </c>
      <c r="M223" s="100">
        <v>13</v>
      </c>
      <c r="N223" s="68">
        <v>24</v>
      </c>
      <c r="O223" s="100">
        <v>14</v>
      </c>
      <c r="P223" s="100">
        <v>11</v>
      </c>
      <c r="Q223" s="100">
        <v>11</v>
      </c>
      <c r="R223" s="100">
        <v>14</v>
      </c>
      <c r="S223" s="100">
        <v>12</v>
      </c>
      <c r="T223" s="100">
        <v>12</v>
      </c>
      <c r="U223" s="68">
        <v>12</v>
      </c>
      <c r="V223" s="100">
        <v>13</v>
      </c>
      <c r="W223" s="100">
        <v>12</v>
      </c>
      <c r="X223" s="100">
        <v>16</v>
      </c>
      <c r="Y223" s="100">
        <v>17</v>
      </c>
      <c r="Z223" s="100">
        <v>9</v>
      </c>
      <c r="AA223" s="100">
        <v>9</v>
      </c>
      <c r="AB223" s="100">
        <v>11</v>
      </c>
      <c r="AC223" s="100">
        <v>11</v>
      </c>
      <c r="AD223" s="68">
        <v>25</v>
      </c>
      <c r="AE223" s="100">
        <v>15</v>
      </c>
      <c r="AF223" s="100">
        <v>19</v>
      </c>
      <c r="AG223" s="100">
        <v>31</v>
      </c>
      <c r="AH223" s="68">
        <v>15</v>
      </c>
      <c r="AI223" s="68">
        <v>15</v>
      </c>
      <c r="AJ223" s="100">
        <v>17</v>
      </c>
      <c r="AK223" s="68">
        <v>17</v>
      </c>
      <c r="AL223" s="100">
        <v>12</v>
      </c>
      <c r="AM223" s="100">
        <v>11</v>
      </c>
      <c r="AN223" s="100">
        <v>19</v>
      </c>
      <c r="AO223" s="100">
        <v>24</v>
      </c>
      <c r="AP223" s="100">
        <v>15</v>
      </c>
      <c r="AQ223" s="100">
        <v>15</v>
      </c>
      <c r="AR223" s="100">
        <v>19</v>
      </c>
      <c r="AS223" s="100">
        <v>18</v>
      </c>
      <c r="AT223" s="100">
        <v>37</v>
      </c>
      <c r="AU223" s="100">
        <v>38</v>
      </c>
      <c r="AV223" s="100">
        <v>12</v>
      </c>
      <c r="AW223" s="100">
        <v>12</v>
      </c>
      <c r="AX223" s="100">
        <v>11</v>
      </c>
      <c r="AY223" s="100">
        <v>9</v>
      </c>
      <c r="AZ223" s="100">
        <v>15</v>
      </c>
      <c r="BA223" s="100">
        <v>16</v>
      </c>
      <c r="BB223" s="100">
        <v>8</v>
      </c>
      <c r="BC223" s="100">
        <v>10</v>
      </c>
      <c r="BD223" s="100">
        <v>10</v>
      </c>
      <c r="BE223" s="100">
        <v>8</v>
      </c>
      <c r="BF223" s="100">
        <v>11</v>
      </c>
      <c r="BG223" s="100">
        <v>11</v>
      </c>
      <c r="BH223" s="100">
        <v>12</v>
      </c>
      <c r="BI223" s="100">
        <v>23</v>
      </c>
      <c r="BJ223" s="100">
        <v>23</v>
      </c>
      <c r="BK223" s="100">
        <v>17</v>
      </c>
      <c r="BL223" s="100">
        <v>10</v>
      </c>
      <c r="BM223" s="100">
        <v>12</v>
      </c>
      <c r="BN223" s="100">
        <v>12</v>
      </c>
      <c r="BO223" s="100">
        <v>15</v>
      </c>
      <c r="BP223" s="100">
        <v>8</v>
      </c>
      <c r="BQ223" s="68">
        <v>12</v>
      </c>
      <c r="BR223" s="100">
        <v>22</v>
      </c>
      <c r="BS223" s="100">
        <v>20</v>
      </c>
      <c r="BT223" s="100">
        <v>13</v>
      </c>
      <c r="BU223" s="100">
        <v>12</v>
      </c>
      <c r="BV223" s="100">
        <v>11</v>
      </c>
      <c r="BW223" s="100">
        <v>13</v>
      </c>
      <c r="BX223" s="100">
        <v>11</v>
      </c>
      <c r="BY223" s="100">
        <v>11</v>
      </c>
      <c r="BZ223" s="100">
        <v>12</v>
      </c>
      <c r="CA223" s="100">
        <v>12</v>
      </c>
      <c r="CB223" s="149">
        <f>(2.71828^(-8.3291+4.4859*K223-2.1583*L223))/(1+(2.71828^(-8.3291+4.4859*K223-2.1583*L223)))</f>
        <v>6.5010710296762694E-5</v>
      </c>
      <c r="CC223" s="107" t="s">
        <v>781</v>
      </c>
      <c r="CD223" s="86" t="s">
        <v>53</v>
      </c>
      <c r="CE223" s="38" t="s">
        <v>548</v>
      </c>
      <c r="CF223" s="86" t="s">
        <v>549</v>
      </c>
      <c r="CG223" s="86"/>
      <c r="CH223" s="59">
        <f>COUNTIF($M223,"=13")+COUNTIF($N223,"=24")+COUNTIF($O223,"=14")+COUNTIF($P223,"=11")+COUNTIF($Q223,"=11")+COUNTIF($R223,"=14")+COUNTIF($S223,"=12")+COUNTIF($T223,"=12")+COUNTIF($U223,"=12")+COUNTIF($V223,"=13")+COUNTIF($W223,"=13")+COUNTIF($X223,"=16")</f>
        <v>11</v>
      </c>
      <c r="CI223" s="59">
        <f>COUNTIF($Y223,"=18")+COUNTIF($Z223,"=9")+COUNTIF($AA223,"=10")+COUNTIF($AB223,"=11")+COUNTIF($AC223,"=11")+COUNTIF($AD223,"=25")+COUNTIF($AE223,"=15")+COUNTIF($AF223,"=19")+COUNTIF($AG223,"=31")+COUNTIF($AH223,"=15")+COUNTIF($AI223,"=15")+COUNTIF($AJ223,"=17")+COUNTIF($AK223,"=17")</f>
        <v>11</v>
      </c>
      <c r="CJ223" s="59">
        <f>COUNTIF($AL223,"=11")+COUNTIF($AM223,"=11")+COUNTIF($AN223,"=19")+COUNTIF($AO223,"=23")+COUNTIF($AP223,"=15")+COUNTIF($AQ223,"=15")+COUNTIF($AR223,"=19")+COUNTIF($AS223,"=17")+COUNTIF($AV223,"=12")+COUNTIF($AW223,"=12")</f>
        <v>7</v>
      </c>
      <c r="CK223" s="59">
        <f>COUNTIF($AX223,"=11")+COUNTIF($AY223,"=9")+COUNTIF($AZ223,"=15")+COUNTIF($BA223,"=16")+COUNTIF($BB223,"=8")+COUNTIF($BC223,"=10")+COUNTIF($BD223,"=10")+COUNTIF($BE223,"=8")+COUNTIF($BF223,"=10")+COUNTIF($BG223,"=11")</f>
        <v>9</v>
      </c>
      <c r="CL223" s="59">
        <f>COUNTIF($BH223,"=12")+COUNTIF($BI223,"=21")+COUNTIF($BJ223,"=23")+COUNTIF($BK223,"=16")+COUNTIF($BL223,"=10")+COUNTIF($BM223,"=12")+COUNTIF($BN223,"=12")+COUNTIF($BO223,"=15")+COUNTIF($BP223,"=8")+COUNTIF($BQ223,"=12")+COUNTIF($BR223,"=24")+COUNTIF($BS223,"=20")+COUNTIF($BT223,"=13")</f>
        <v>10</v>
      </c>
      <c r="CM223" s="59">
        <f>COUNTIF($BU223,"=12")+COUNTIF($BV223,"=11")+COUNTIF($BW223,"=13")+COUNTIF($BX223,"=11")+COUNTIF($BY223,"=11")+COUNTIF($BZ223,"=12")+COUNTIF($CA223,"=11")</f>
        <v>6</v>
      </c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  <c r="DK223" s="85"/>
      <c r="DL223" s="85"/>
      <c r="DM223" s="85"/>
      <c r="DN223" s="85"/>
      <c r="DO223" s="85"/>
      <c r="DP223" s="85"/>
      <c r="DQ223" s="85"/>
      <c r="DR223" s="85"/>
      <c r="DS223" s="85"/>
      <c r="DT223" s="85"/>
      <c r="DU223" s="85"/>
      <c r="DV223" s="85"/>
      <c r="DW223" s="85"/>
      <c r="DX223" s="85"/>
      <c r="DY223" s="85"/>
      <c r="DZ223" s="85"/>
      <c r="EA223" s="85"/>
      <c r="EB223" s="85"/>
      <c r="EC223" s="85"/>
      <c r="ED223" s="85"/>
      <c r="EE223" s="85"/>
    </row>
    <row r="224" spans="1:135" ht="15" customHeight="1" x14ac:dyDescent="0.25">
      <c r="A224" s="173">
        <v>164507</v>
      </c>
      <c r="B224" s="38" t="s">
        <v>215</v>
      </c>
      <c r="C224" s="86" t="s">
        <v>2</v>
      </c>
      <c r="D224" s="138" t="s">
        <v>78</v>
      </c>
      <c r="E224" s="3" t="s">
        <v>4</v>
      </c>
      <c r="F224" s="3" t="s">
        <v>430</v>
      </c>
      <c r="G224" s="87">
        <v>41516.201388888891</v>
      </c>
      <c r="H224" s="88" t="s">
        <v>2</v>
      </c>
      <c r="I224" s="88" t="s">
        <v>779</v>
      </c>
      <c r="J224" s="87">
        <v>41277.888888888891</v>
      </c>
      <c r="K224" s="143">
        <f>+COUNTIF($Y224,"&gt;=18")+COUNTIF($AG224,"&gt;=31")+COUNTIF($AP224,"&lt;=15")+COUNTIF($AR224,"&gt;=19")+COUNTIF($BG224,"&gt;=11")+COUNTIF($BI224,"&lt;=21")+COUNTIF($BK224,"&gt;=17")+COUNTIF($BR224,"&gt;=24")+COUNTIF($CA224,"&lt;=11")</f>
        <v>5</v>
      </c>
      <c r="L224" s="140">
        <f>65-(+CH224+CI224+CJ224+CK224+CL224+CM224)</f>
        <v>11</v>
      </c>
      <c r="M224" s="68">
        <v>13</v>
      </c>
      <c r="N224" s="68">
        <v>24</v>
      </c>
      <c r="O224" s="68">
        <v>14</v>
      </c>
      <c r="P224" s="68">
        <v>11</v>
      </c>
      <c r="Q224" s="68">
        <v>11</v>
      </c>
      <c r="R224" s="68">
        <v>14</v>
      </c>
      <c r="S224" s="68">
        <v>12</v>
      </c>
      <c r="T224" s="68">
        <v>12</v>
      </c>
      <c r="U224" s="68">
        <v>11</v>
      </c>
      <c r="V224" s="68">
        <v>13</v>
      </c>
      <c r="W224" s="68">
        <v>13</v>
      </c>
      <c r="X224" s="68">
        <v>16</v>
      </c>
      <c r="Y224" s="68">
        <v>18</v>
      </c>
      <c r="Z224" s="68">
        <v>9</v>
      </c>
      <c r="AA224" s="68">
        <v>10</v>
      </c>
      <c r="AB224" s="68">
        <v>11</v>
      </c>
      <c r="AC224" s="68">
        <v>11</v>
      </c>
      <c r="AD224" s="68">
        <v>25</v>
      </c>
      <c r="AE224" s="68">
        <v>15</v>
      </c>
      <c r="AF224" s="68">
        <v>19</v>
      </c>
      <c r="AG224" s="68">
        <v>29</v>
      </c>
      <c r="AH224" s="68">
        <v>15</v>
      </c>
      <c r="AI224" s="68">
        <v>16</v>
      </c>
      <c r="AJ224" s="68">
        <v>17</v>
      </c>
      <c r="AK224" s="68">
        <v>17</v>
      </c>
      <c r="AL224" s="68">
        <v>11</v>
      </c>
      <c r="AM224" s="68">
        <v>11</v>
      </c>
      <c r="AN224" s="68">
        <v>19</v>
      </c>
      <c r="AO224" s="68">
        <v>23</v>
      </c>
      <c r="AP224" s="68">
        <v>15</v>
      </c>
      <c r="AQ224" s="68">
        <v>15</v>
      </c>
      <c r="AR224" s="68">
        <v>19</v>
      </c>
      <c r="AS224" s="68">
        <v>18</v>
      </c>
      <c r="AT224" s="68">
        <v>35</v>
      </c>
      <c r="AU224" s="68">
        <v>37</v>
      </c>
      <c r="AV224" s="68">
        <v>12</v>
      </c>
      <c r="AW224" s="68">
        <v>12</v>
      </c>
      <c r="AX224" s="68">
        <v>12</v>
      </c>
      <c r="AY224" s="68">
        <v>9</v>
      </c>
      <c r="AZ224" s="68">
        <v>15</v>
      </c>
      <c r="BA224" s="68">
        <v>16</v>
      </c>
      <c r="BB224" s="68">
        <v>8</v>
      </c>
      <c r="BC224" s="68">
        <v>10</v>
      </c>
      <c r="BD224" s="68">
        <v>10</v>
      </c>
      <c r="BE224" s="68">
        <v>8</v>
      </c>
      <c r="BF224" s="68">
        <v>10</v>
      </c>
      <c r="BG224" s="68">
        <v>10</v>
      </c>
      <c r="BH224" s="68">
        <v>12</v>
      </c>
      <c r="BI224" s="68">
        <v>17</v>
      </c>
      <c r="BJ224" s="68">
        <v>21</v>
      </c>
      <c r="BK224" s="68">
        <v>16</v>
      </c>
      <c r="BL224" s="68">
        <v>10</v>
      </c>
      <c r="BM224" s="68">
        <v>12</v>
      </c>
      <c r="BN224" s="68">
        <v>12</v>
      </c>
      <c r="BO224" s="68">
        <v>14</v>
      </c>
      <c r="BP224" s="68">
        <v>8</v>
      </c>
      <c r="BQ224" s="68">
        <v>12</v>
      </c>
      <c r="BR224" s="68">
        <v>24</v>
      </c>
      <c r="BS224" s="68">
        <v>20</v>
      </c>
      <c r="BT224" s="68">
        <v>13</v>
      </c>
      <c r="BU224" s="68">
        <v>13</v>
      </c>
      <c r="BV224" s="68">
        <v>11</v>
      </c>
      <c r="BW224" s="68">
        <v>13</v>
      </c>
      <c r="BX224" s="68">
        <v>11</v>
      </c>
      <c r="BY224" s="68">
        <v>11</v>
      </c>
      <c r="BZ224" s="68">
        <v>12</v>
      </c>
      <c r="CA224" s="68">
        <v>12</v>
      </c>
      <c r="CB224" s="149">
        <f>(2.71828^(-8.3291+4.4859*K224-2.1583*L224))/(1+(2.71828^(-8.3291+4.4859*K224-2.1583*L224)))</f>
        <v>6.5010710296762694E-5</v>
      </c>
      <c r="CC224" s="107" t="s">
        <v>781</v>
      </c>
      <c r="CD224" s="86" t="s">
        <v>53</v>
      </c>
      <c r="CE224" s="3" t="s">
        <v>2</v>
      </c>
      <c r="CF224" s="86" t="s">
        <v>50</v>
      </c>
      <c r="CG224" s="86"/>
      <c r="CH224" s="59">
        <f>COUNTIF($M224,"=13")+COUNTIF($N224,"=24")+COUNTIF($O224,"=14")+COUNTIF($P224,"=11")+COUNTIF($Q224,"=11")+COUNTIF($R224,"=14")+COUNTIF($S224,"=12")+COUNTIF($T224,"=12")+COUNTIF($U224,"=12")+COUNTIF($V224,"=13")+COUNTIF($W224,"=13")+COUNTIF($X224,"=16")</f>
        <v>11</v>
      </c>
      <c r="CI224" s="59">
        <f>COUNTIF($Y224,"=18")+COUNTIF($Z224,"=9")+COUNTIF($AA224,"=10")+COUNTIF($AB224,"=11")+COUNTIF($AC224,"=11")+COUNTIF($AD224,"=25")+COUNTIF($AE224,"=15")+COUNTIF($AF224,"=19")+COUNTIF($AG224,"=31")+COUNTIF($AH224,"=15")+COUNTIF($AI224,"=15")+COUNTIF($AJ224,"=17")+COUNTIF($AK224,"=17")</f>
        <v>11</v>
      </c>
      <c r="CJ224" s="59">
        <f>COUNTIF($AL224,"=11")+COUNTIF($AM224,"=11")+COUNTIF($AN224,"=19")+COUNTIF($AO224,"=23")+COUNTIF($AP224,"=15")+COUNTIF($AQ224,"=15")+COUNTIF($AR224,"=19")+COUNTIF($AS224,"=17")+COUNTIF($AV224,"=12")+COUNTIF($AW224,"=12")</f>
        <v>9</v>
      </c>
      <c r="CK224" s="59">
        <f>COUNTIF($AX224,"=11")+COUNTIF($AY224,"=9")+COUNTIF($AZ224,"=15")+COUNTIF($BA224,"=16")+COUNTIF($BB224,"=8")+COUNTIF($BC224,"=10")+COUNTIF($BD224,"=10")+COUNTIF($BE224,"=8")+COUNTIF($BF224,"=10")+COUNTIF($BG224,"=11")</f>
        <v>8</v>
      </c>
      <c r="CL224" s="59">
        <f>COUNTIF($BH224,"=12")+COUNTIF($BI224,"=21")+COUNTIF($BJ224,"=23")+COUNTIF($BK224,"=16")+COUNTIF($BL224,"=10")+COUNTIF($BM224,"=12")+COUNTIF($BN224,"=12")+COUNTIF($BO224,"=15")+COUNTIF($BP224,"=8")+COUNTIF($BQ224,"=12")+COUNTIF($BR224,"=24")+COUNTIF($BS224,"=20")+COUNTIF($BT224,"=13")</f>
        <v>10</v>
      </c>
      <c r="CM224" s="59">
        <f>COUNTIF($BU224,"=12")+COUNTIF($BV224,"=11")+COUNTIF($BW224,"=13")+COUNTIF($BX224,"=11")+COUNTIF($BY224,"=11")+COUNTIF($BZ224,"=12")+COUNTIF($CA224,"=11")</f>
        <v>5</v>
      </c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  <c r="DK224" s="85"/>
      <c r="DL224" s="85"/>
      <c r="DM224" s="85"/>
      <c r="DN224" s="85"/>
      <c r="DO224" s="85"/>
      <c r="DP224" s="85"/>
      <c r="DQ224" s="85"/>
      <c r="DR224" s="85"/>
      <c r="DS224" s="85"/>
      <c r="DT224" s="85"/>
      <c r="DU224" s="85"/>
      <c r="DV224" s="85"/>
      <c r="DW224" s="85"/>
      <c r="DX224" s="85"/>
      <c r="DY224" s="85"/>
      <c r="DZ224" s="85"/>
      <c r="EA224" s="85"/>
      <c r="EB224" s="85"/>
      <c r="EC224" s="85"/>
      <c r="ED224" s="85"/>
      <c r="EE224" s="85"/>
    </row>
    <row r="225" spans="1:135" ht="15" customHeight="1" x14ac:dyDescent="0.25">
      <c r="A225" s="167">
        <v>165010</v>
      </c>
      <c r="B225" s="46" t="s">
        <v>479</v>
      </c>
      <c r="C225" s="86" t="s">
        <v>2</v>
      </c>
      <c r="D225" s="138" t="s">
        <v>78</v>
      </c>
      <c r="E225" s="29" t="s">
        <v>9</v>
      </c>
      <c r="F225" s="3" t="s">
        <v>372</v>
      </c>
      <c r="G225" s="7">
        <v>41634</v>
      </c>
      <c r="H225" s="88" t="s">
        <v>2</v>
      </c>
      <c r="I225" s="88" t="s">
        <v>779</v>
      </c>
      <c r="J225" s="87">
        <v>41277.888888888891</v>
      </c>
      <c r="K225" s="143">
        <f>+COUNTIF($Y225,"&gt;=18")+COUNTIF($AG225,"&gt;=31")+COUNTIF($AP225,"&lt;=15")+COUNTIF($AR225,"&gt;=19")+COUNTIF($BG225,"&gt;=11")+COUNTIF($BI225,"&lt;=21")+COUNTIF($BK225,"&gt;=17")+COUNTIF($BR225,"&gt;=24")+COUNTIF($CA225,"&lt;=11")</f>
        <v>5</v>
      </c>
      <c r="L225" s="140">
        <f>65-(+CH225+CI225+CJ225+CK225+CL225+CM225)</f>
        <v>11</v>
      </c>
      <c r="M225" s="6">
        <v>13</v>
      </c>
      <c r="N225" s="6">
        <v>24</v>
      </c>
      <c r="O225" s="6">
        <v>14</v>
      </c>
      <c r="P225" s="28">
        <v>11</v>
      </c>
      <c r="Q225" s="6">
        <v>11</v>
      </c>
      <c r="R225" s="6">
        <v>13</v>
      </c>
      <c r="S225" s="6">
        <v>12</v>
      </c>
      <c r="T225" s="6">
        <v>12</v>
      </c>
      <c r="U225" s="6">
        <v>12</v>
      </c>
      <c r="V225" s="6">
        <v>13</v>
      </c>
      <c r="W225" s="6">
        <v>14</v>
      </c>
      <c r="X225" s="6">
        <v>16</v>
      </c>
      <c r="Y225" s="6">
        <v>17</v>
      </c>
      <c r="Z225" s="28">
        <v>9</v>
      </c>
      <c r="AA225" s="28">
        <v>10</v>
      </c>
      <c r="AB225" s="6">
        <v>11</v>
      </c>
      <c r="AC225" s="6">
        <v>11</v>
      </c>
      <c r="AD225" s="6">
        <v>25</v>
      </c>
      <c r="AE225" s="6">
        <v>15</v>
      </c>
      <c r="AF225" s="6">
        <v>18</v>
      </c>
      <c r="AG225" s="6">
        <v>30</v>
      </c>
      <c r="AH225" s="6">
        <v>15</v>
      </c>
      <c r="AI225" s="6">
        <v>16</v>
      </c>
      <c r="AJ225" s="28">
        <v>17</v>
      </c>
      <c r="AK225" s="6">
        <v>17</v>
      </c>
      <c r="AL225" s="6">
        <v>11</v>
      </c>
      <c r="AM225" s="6">
        <v>11</v>
      </c>
      <c r="AN225" s="28">
        <v>19</v>
      </c>
      <c r="AO225" s="28">
        <v>23</v>
      </c>
      <c r="AP225" s="28">
        <v>15</v>
      </c>
      <c r="AQ225" s="28">
        <v>15</v>
      </c>
      <c r="AR225" s="28">
        <v>19</v>
      </c>
      <c r="AS225" s="28">
        <v>17</v>
      </c>
      <c r="AT225" s="28">
        <v>37</v>
      </c>
      <c r="AU225" s="28">
        <v>39</v>
      </c>
      <c r="AV225" s="28">
        <v>12</v>
      </c>
      <c r="AW225" s="28">
        <v>12</v>
      </c>
      <c r="AX225" s="28">
        <v>11</v>
      </c>
      <c r="AY225" s="28">
        <v>9</v>
      </c>
      <c r="AZ225" s="28">
        <v>15</v>
      </c>
      <c r="BA225" s="28">
        <v>16</v>
      </c>
      <c r="BB225" s="6">
        <v>8</v>
      </c>
      <c r="BC225" s="6">
        <v>10</v>
      </c>
      <c r="BD225" s="6">
        <v>10</v>
      </c>
      <c r="BE225" s="6">
        <v>8</v>
      </c>
      <c r="BF225" s="6">
        <v>10</v>
      </c>
      <c r="BG225" s="6">
        <v>10</v>
      </c>
      <c r="BH225" s="6">
        <v>12</v>
      </c>
      <c r="BI225" s="6">
        <v>21</v>
      </c>
      <c r="BJ225" s="6">
        <v>23</v>
      </c>
      <c r="BK225" s="6">
        <v>17</v>
      </c>
      <c r="BL225" s="6">
        <v>10</v>
      </c>
      <c r="BM225" s="6">
        <v>12</v>
      </c>
      <c r="BN225" s="6">
        <v>12</v>
      </c>
      <c r="BO225" s="6">
        <v>15</v>
      </c>
      <c r="BP225" s="6">
        <v>8</v>
      </c>
      <c r="BQ225" s="6">
        <v>12</v>
      </c>
      <c r="BR225" s="6">
        <v>25</v>
      </c>
      <c r="BS225" s="6">
        <v>20</v>
      </c>
      <c r="BT225" s="6">
        <v>12</v>
      </c>
      <c r="BU225" s="6">
        <v>12</v>
      </c>
      <c r="BV225" s="6">
        <v>11</v>
      </c>
      <c r="BW225" s="6">
        <v>13</v>
      </c>
      <c r="BX225" s="6">
        <v>11</v>
      </c>
      <c r="BY225" s="6">
        <v>11</v>
      </c>
      <c r="BZ225" s="6">
        <v>12</v>
      </c>
      <c r="CA225" s="6">
        <v>12</v>
      </c>
      <c r="CB225" s="149">
        <f>(2.71828^(-8.3291+4.4859*K225-2.1583*L225))/(1+(2.71828^(-8.3291+4.4859*K225-2.1583*L225)))</f>
        <v>6.5010710296762694E-5</v>
      </c>
      <c r="CC225" s="107" t="s">
        <v>781</v>
      </c>
      <c r="CD225" s="9" t="s">
        <v>53</v>
      </c>
      <c r="CE225" s="10" t="s">
        <v>555</v>
      </c>
      <c r="CF225" s="9" t="s">
        <v>479</v>
      </c>
      <c r="CG225" s="11"/>
      <c r="CH225" s="59">
        <f>COUNTIF($M225,"=13")+COUNTIF($N225,"=24")+COUNTIF($O225,"=14")+COUNTIF($P225,"=11")+COUNTIF($Q225,"=11")+COUNTIF($R225,"=14")+COUNTIF($S225,"=12")+COUNTIF($T225,"=12")+COUNTIF($U225,"=12")+COUNTIF($V225,"=13")+COUNTIF($W225,"=13")+COUNTIF($X225,"=16")</f>
        <v>10</v>
      </c>
      <c r="CI225" s="59">
        <f>COUNTIF($Y225,"=18")+COUNTIF($Z225,"=9")+COUNTIF($AA225,"=10")+COUNTIF($AB225,"=11")+COUNTIF($AC225,"=11")+COUNTIF($AD225,"=25")+COUNTIF($AE225,"=15")+COUNTIF($AF225,"=19")+COUNTIF($AG225,"=31")+COUNTIF($AH225,"=15")+COUNTIF($AI225,"=15")+COUNTIF($AJ225,"=17")+COUNTIF($AK225,"=17")</f>
        <v>9</v>
      </c>
      <c r="CJ225" s="59">
        <f>COUNTIF($AL225,"=11")+COUNTIF($AM225,"=11")+COUNTIF($AN225,"=19")+COUNTIF($AO225,"=23")+COUNTIF($AP225,"=15")+COUNTIF($AQ225,"=15")+COUNTIF($AR225,"=19")+COUNTIF($AS225,"=17")+COUNTIF($AV225,"=12")+COUNTIF($AW225,"=12")</f>
        <v>10</v>
      </c>
      <c r="CK225" s="59">
        <f>COUNTIF($AX225,"=11")+COUNTIF($AY225,"=9")+COUNTIF($AZ225,"=15")+COUNTIF($BA225,"=16")+COUNTIF($BB225,"=8")+COUNTIF($BC225,"=10")+COUNTIF($BD225,"=10")+COUNTIF($BE225,"=8")+COUNTIF($BF225,"=10")+COUNTIF($BG225,"=11")</f>
        <v>9</v>
      </c>
      <c r="CL225" s="59">
        <f>COUNTIF($BH225,"=12")+COUNTIF($BI225,"=21")+COUNTIF($BJ225,"=23")+COUNTIF($BK225,"=16")+COUNTIF($BL225,"=10")+COUNTIF($BM225,"=12")+COUNTIF($BN225,"=12")+COUNTIF($BO225,"=15")+COUNTIF($BP225,"=8")+COUNTIF($BQ225,"=12")+COUNTIF($BR225,"=24")+COUNTIF($BS225,"=20")+COUNTIF($BT225,"=13")</f>
        <v>10</v>
      </c>
      <c r="CM225" s="59">
        <f>COUNTIF($BU225,"=12")+COUNTIF($BV225,"=11")+COUNTIF($BW225,"=13")+COUNTIF($BX225,"=11")+COUNTIF($BY225,"=11")+COUNTIF($BZ225,"=12")+COUNTIF($CA225,"=11")</f>
        <v>6</v>
      </c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  <c r="DK225" s="85"/>
      <c r="DL225" s="85"/>
      <c r="DM225" s="85"/>
      <c r="DN225" s="85"/>
      <c r="DO225" s="85"/>
      <c r="DP225" s="85"/>
      <c r="DQ225" s="85"/>
      <c r="DR225" s="85"/>
      <c r="DS225" s="85"/>
      <c r="DT225" s="85"/>
      <c r="DU225" s="85"/>
      <c r="DV225" s="85"/>
      <c r="DW225" s="85"/>
      <c r="DX225" s="85"/>
      <c r="DY225" s="85"/>
      <c r="DZ225" s="85"/>
      <c r="EA225" s="85"/>
      <c r="EB225" s="85"/>
      <c r="EC225" s="85"/>
      <c r="ED225" s="85"/>
      <c r="EE225" s="85"/>
    </row>
    <row r="226" spans="1:135" ht="15" customHeight="1" x14ac:dyDescent="0.25">
      <c r="A226" s="166">
        <v>165220</v>
      </c>
      <c r="B226" s="14" t="s">
        <v>207</v>
      </c>
      <c r="C226" s="86" t="s">
        <v>2</v>
      </c>
      <c r="D226" s="138" t="s">
        <v>78</v>
      </c>
      <c r="E226" s="10" t="s">
        <v>8</v>
      </c>
      <c r="F226" s="10" t="s">
        <v>207</v>
      </c>
      <c r="G226" s="7">
        <v>41504.945138888892</v>
      </c>
      <c r="H226" s="88" t="s">
        <v>2</v>
      </c>
      <c r="I226" s="88" t="s">
        <v>779</v>
      </c>
      <c r="J226" s="87">
        <v>41277.888888888891</v>
      </c>
      <c r="K226" s="143">
        <f>+COUNTIF($Y226,"&gt;=18")+COUNTIF($AG226,"&gt;=31")+COUNTIF($AP226,"&lt;=15")+COUNTIF($AR226,"&gt;=19")+COUNTIF($BG226,"&gt;=11")+COUNTIF($BI226,"&lt;=21")+COUNTIF($BK226,"&gt;=17")+COUNTIF($BR226,"&gt;=24")+COUNTIF($CA226,"&lt;=11")</f>
        <v>5</v>
      </c>
      <c r="L226" s="140">
        <f>65-(+CH226+CI226+CJ226+CK226+CL226+CM226)</f>
        <v>11</v>
      </c>
      <c r="M226" s="43">
        <v>13</v>
      </c>
      <c r="N226" s="43">
        <v>24</v>
      </c>
      <c r="O226" s="43">
        <v>14</v>
      </c>
      <c r="P226" s="43">
        <v>11</v>
      </c>
      <c r="Q226" s="43">
        <v>11</v>
      </c>
      <c r="R226" s="43">
        <v>14</v>
      </c>
      <c r="S226" s="43">
        <v>12</v>
      </c>
      <c r="T226" s="43">
        <v>12</v>
      </c>
      <c r="U226" s="43">
        <v>12</v>
      </c>
      <c r="V226" s="43">
        <v>13</v>
      </c>
      <c r="W226" s="43">
        <v>13</v>
      </c>
      <c r="X226" s="43">
        <v>16</v>
      </c>
      <c r="Y226" s="43">
        <v>19</v>
      </c>
      <c r="Z226" s="34">
        <v>9</v>
      </c>
      <c r="AA226" s="34">
        <v>10</v>
      </c>
      <c r="AB226" s="43">
        <v>11</v>
      </c>
      <c r="AC226" s="43">
        <v>11</v>
      </c>
      <c r="AD226" s="43">
        <v>23</v>
      </c>
      <c r="AE226" s="43">
        <v>15</v>
      </c>
      <c r="AF226" s="43">
        <v>19</v>
      </c>
      <c r="AG226" s="43">
        <v>31</v>
      </c>
      <c r="AH226" s="34">
        <v>15</v>
      </c>
      <c r="AI226" s="34">
        <v>15</v>
      </c>
      <c r="AJ226" s="34">
        <v>17</v>
      </c>
      <c r="AK226" s="34">
        <v>17</v>
      </c>
      <c r="AL226" s="43">
        <v>11</v>
      </c>
      <c r="AM226" s="43">
        <v>11</v>
      </c>
      <c r="AN226" s="43">
        <v>19</v>
      </c>
      <c r="AO226" s="43">
        <v>23</v>
      </c>
      <c r="AP226" s="43">
        <v>17</v>
      </c>
      <c r="AQ226" s="43">
        <v>15</v>
      </c>
      <c r="AR226" s="43">
        <v>20</v>
      </c>
      <c r="AS226" s="43">
        <v>17</v>
      </c>
      <c r="AT226" s="43">
        <v>38</v>
      </c>
      <c r="AU226" s="43">
        <v>38</v>
      </c>
      <c r="AV226" s="43">
        <v>12</v>
      </c>
      <c r="AW226" s="43">
        <v>12</v>
      </c>
      <c r="AX226" s="43">
        <v>11</v>
      </c>
      <c r="AY226" s="43">
        <v>9</v>
      </c>
      <c r="AZ226" s="43">
        <v>15</v>
      </c>
      <c r="BA226" s="43">
        <v>16</v>
      </c>
      <c r="BB226" s="43">
        <v>8</v>
      </c>
      <c r="BC226" s="43">
        <v>11</v>
      </c>
      <c r="BD226" s="43">
        <v>10</v>
      </c>
      <c r="BE226" s="43">
        <v>8</v>
      </c>
      <c r="BF226" s="43">
        <v>10</v>
      </c>
      <c r="BG226" s="43">
        <v>11</v>
      </c>
      <c r="BH226" s="43">
        <v>12</v>
      </c>
      <c r="BI226" s="43">
        <v>23</v>
      </c>
      <c r="BJ226" s="43">
        <v>23</v>
      </c>
      <c r="BK226" s="43">
        <v>17</v>
      </c>
      <c r="BL226" s="43">
        <v>10</v>
      </c>
      <c r="BM226" s="43">
        <v>12</v>
      </c>
      <c r="BN226" s="43">
        <v>12</v>
      </c>
      <c r="BO226" s="43">
        <v>16</v>
      </c>
      <c r="BP226" s="43">
        <v>8</v>
      </c>
      <c r="BQ226" s="43">
        <v>12</v>
      </c>
      <c r="BR226" s="43">
        <v>22</v>
      </c>
      <c r="BS226" s="43">
        <v>21</v>
      </c>
      <c r="BT226" s="43">
        <v>13</v>
      </c>
      <c r="BU226" s="43">
        <v>12</v>
      </c>
      <c r="BV226" s="43">
        <v>11</v>
      </c>
      <c r="BW226" s="43">
        <v>13</v>
      </c>
      <c r="BX226" s="43">
        <v>11</v>
      </c>
      <c r="BY226" s="43">
        <v>11</v>
      </c>
      <c r="BZ226" s="43">
        <v>12</v>
      </c>
      <c r="CA226" s="43">
        <v>12</v>
      </c>
      <c r="CB226" s="149">
        <f>(2.71828^(-8.3291+4.4859*K226-2.1583*L226))/(1+(2.71828^(-8.3291+4.4859*K226-2.1583*L226)))</f>
        <v>6.5010710296762694E-5</v>
      </c>
      <c r="CC226" s="107" t="s">
        <v>781</v>
      </c>
      <c r="CD226" s="25" t="s">
        <v>53</v>
      </c>
      <c r="CE226" s="14" t="s">
        <v>556</v>
      </c>
      <c r="CF226" s="86" t="s">
        <v>207</v>
      </c>
      <c r="CG226" s="11"/>
      <c r="CH226" s="59">
        <f>COUNTIF($M226,"=13")+COUNTIF($N226,"=24")+COUNTIF($O226,"=14")+COUNTIF($P226,"=11")+COUNTIF($Q226,"=11")+COUNTIF($R226,"=14")+COUNTIF($S226,"=12")+COUNTIF($T226,"=12")+COUNTIF($U226,"=12")+COUNTIF($V226,"=13")+COUNTIF($W226,"=13")+COUNTIF($X226,"=16")</f>
        <v>12</v>
      </c>
      <c r="CI226" s="59">
        <f>COUNTIF($Y226,"=18")+COUNTIF($Z226,"=9")+COUNTIF($AA226,"=10")+COUNTIF($AB226,"=11")+COUNTIF($AC226,"=11")+COUNTIF($AD226,"=25")+COUNTIF($AE226,"=15")+COUNTIF($AF226,"=19")+COUNTIF($AG226,"=31")+COUNTIF($AH226,"=15")+COUNTIF($AI226,"=15")+COUNTIF($AJ226,"=17")+COUNTIF($AK226,"=17")</f>
        <v>11</v>
      </c>
      <c r="CJ226" s="59">
        <f>COUNTIF($AL226,"=11")+COUNTIF($AM226,"=11")+COUNTIF($AN226,"=19")+COUNTIF($AO226,"=23")+COUNTIF($AP226,"=15")+COUNTIF($AQ226,"=15")+COUNTIF($AR226,"=19")+COUNTIF($AS226,"=17")+COUNTIF($AV226,"=12")+COUNTIF($AW226,"=12")</f>
        <v>8</v>
      </c>
      <c r="CK226" s="59">
        <f>COUNTIF($AX226,"=11")+COUNTIF($AY226,"=9")+COUNTIF($AZ226,"=15")+COUNTIF($BA226,"=16")+COUNTIF($BB226,"=8")+COUNTIF($BC226,"=10")+COUNTIF($BD226,"=10")+COUNTIF($BE226,"=8")+COUNTIF($BF226,"=10")+COUNTIF($BG226,"=11")</f>
        <v>9</v>
      </c>
      <c r="CL226" s="59">
        <f>COUNTIF($BH226,"=12")+COUNTIF($BI226,"=21")+COUNTIF($BJ226,"=23")+COUNTIF($BK226,"=16")+COUNTIF($BL226,"=10")+COUNTIF($BM226,"=12")+COUNTIF($BN226,"=12")+COUNTIF($BO226,"=15")+COUNTIF($BP226,"=8")+COUNTIF($BQ226,"=12")+COUNTIF($BR226,"=24")+COUNTIF($BS226,"=20")+COUNTIF($BT226,"=13")</f>
        <v>8</v>
      </c>
      <c r="CM226" s="59">
        <f>COUNTIF($BU226,"=12")+COUNTIF($BV226,"=11")+COUNTIF($BW226,"=13")+COUNTIF($BX226,"=11")+COUNTIF($BY226,"=11")+COUNTIF($BZ226,"=12")+COUNTIF($CA226,"=11")</f>
        <v>6</v>
      </c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  <c r="DK226" s="85"/>
      <c r="DL226" s="85"/>
      <c r="DM226" s="85"/>
      <c r="DN226" s="85"/>
      <c r="DO226" s="85"/>
      <c r="DP226" s="85"/>
      <c r="DQ226" s="85"/>
      <c r="DR226" s="85"/>
      <c r="DS226" s="85"/>
      <c r="DT226" s="85"/>
      <c r="DU226" s="85"/>
      <c r="DV226" s="85"/>
      <c r="DW226" s="85"/>
      <c r="DX226" s="85"/>
      <c r="DY226" s="85"/>
      <c r="DZ226" s="85"/>
      <c r="EA226" s="85"/>
      <c r="EB226" s="85"/>
      <c r="EC226" s="85"/>
      <c r="ED226" s="85"/>
      <c r="EE226" s="85"/>
    </row>
    <row r="227" spans="1:135" ht="15" customHeight="1" x14ac:dyDescent="0.25">
      <c r="A227" s="176">
        <v>195852</v>
      </c>
      <c r="B227" s="86" t="s">
        <v>803</v>
      </c>
      <c r="C227" s="86" t="s">
        <v>2</v>
      </c>
      <c r="D227" s="138" t="s">
        <v>78</v>
      </c>
      <c r="E227" s="86" t="s">
        <v>8</v>
      </c>
      <c r="F227" s="86" t="s">
        <v>803</v>
      </c>
      <c r="G227" s="87">
        <v>42877.982638888891</v>
      </c>
      <c r="H227" s="86" t="s">
        <v>785</v>
      </c>
      <c r="I227" s="86" t="s">
        <v>779</v>
      </c>
      <c r="J227" s="87">
        <v>41277</v>
      </c>
      <c r="K227" s="143">
        <f>+COUNTIF($Y227,"&gt;=18")+COUNTIF($AG227,"&gt;=31")+COUNTIF($AP227,"&lt;=15")+COUNTIF($AR227,"&gt;=19")+COUNTIF($BG227,"&gt;=11")+COUNTIF($BI227,"&lt;=21")+COUNTIF($BK227,"&gt;=17")+COUNTIF($BR227,"&gt;=24")+COUNTIF($CA227,"&lt;=11")</f>
        <v>5</v>
      </c>
      <c r="L227" s="140">
        <f>65-(+CH227+CI227+CJ227+CK227+CL227+CM227)</f>
        <v>11</v>
      </c>
      <c r="M227" s="68">
        <v>13</v>
      </c>
      <c r="N227" s="100">
        <v>24</v>
      </c>
      <c r="O227" s="68">
        <v>14</v>
      </c>
      <c r="P227" s="100">
        <v>10</v>
      </c>
      <c r="Q227" s="68">
        <v>11</v>
      </c>
      <c r="R227" s="68">
        <v>14</v>
      </c>
      <c r="S227" s="68">
        <v>12</v>
      </c>
      <c r="T227" s="68">
        <v>12</v>
      </c>
      <c r="U227" s="100">
        <v>11</v>
      </c>
      <c r="V227" s="68">
        <v>13</v>
      </c>
      <c r="W227" s="68">
        <v>13</v>
      </c>
      <c r="X227" s="68">
        <v>16</v>
      </c>
      <c r="Y227" s="68">
        <v>17</v>
      </c>
      <c r="Z227" s="100">
        <v>9</v>
      </c>
      <c r="AA227" s="100">
        <v>10</v>
      </c>
      <c r="AB227" s="68">
        <v>11</v>
      </c>
      <c r="AC227" s="68">
        <v>11</v>
      </c>
      <c r="AD227" s="100">
        <v>24</v>
      </c>
      <c r="AE227" s="68">
        <v>14</v>
      </c>
      <c r="AF227" s="68">
        <v>19</v>
      </c>
      <c r="AG227" s="68">
        <v>30</v>
      </c>
      <c r="AH227" s="68">
        <v>15</v>
      </c>
      <c r="AI227" s="68">
        <v>16</v>
      </c>
      <c r="AJ227" s="100">
        <v>17</v>
      </c>
      <c r="AK227" s="100">
        <v>17</v>
      </c>
      <c r="AL227" s="68">
        <v>11</v>
      </c>
      <c r="AM227" s="68">
        <v>11</v>
      </c>
      <c r="AN227" s="68">
        <v>19</v>
      </c>
      <c r="AO227" s="68">
        <v>23</v>
      </c>
      <c r="AP227" s="68">
        <v>15</v>
      </c>
      <c r="AQ227" s="68">
        <v>14</v>
      </c>
      <c r="AR227" s="68">
        <v>19</v>
      </c>
      <c r="AS227" s="68">
        <v>17</v>
      </c>
      <c r="AT227" s="100">
        <v>35</v>
      </c>
      <c r="AU227" s="100">
        <v>36</v>
      </c>
      <c r="AV227" s="68">
        <v>12</v>
      </c>
      <c r="AW227" s="68">
        <v>12</v>
      </c>
      <c r="AX227" s="68">
        <v>11</v>
      </c>
      <c r="AY227" s="68">
        <v>9</v>
      </c>
      <c r="AZ227" s="68">
        <v>15</v>
      </c>
      <c r="BA227" s="68">
        <v>16</v>
      </c>
      <c r="BB227" s="68">
        <v>8</v>
      </c>
      <c r="BC227" s="68">
        <v>10</v>
      </c>
      <c r="BD227" s="68">
        <v>10</v>
      </c>
      <c r="BE227" s="68">
        <v>8</v>
      </c>
      <c r="BF227" s="68">
        <v>10</v>
      </c>
      <c r="BG227" s="68">
        <v>11</v>
      </c>
      <c r="BH227" s="68">
        <v>12</v>
      </c>
      <c r="BI227" s="68">
        <v>21</v>
      </c>
      <c r="BJ227" s="68">
        <v>23</v>
      </c>
      <c r="BK227" s="68">
        <v>16</v>
      </c>
      <c r="BL227" s="68">
        <v>10</v>
      </c>
      <c r="BM227" s="68">
        <v>12</v>
      </c>
      <c r="BN227" s="68">
        <v>12</v>
      </c>
      <c r="BO227" s="68">
        <v>17</v>
      </c>
      <c r="BP227" s="68">
        <v>8</v>
      </c>
      <c r="BQ227" s="100">
        <v>12</v>
      </c>
      <c r="BR227" s="68">
        <v>21</v>
      </c>
      <c r="BS227" s="68">
        <v>19</v>
      </c>
      <c r="BT227" s="68">
        <v>13</v>
      </c>
      <c r="BU227" s="68">
        <v>12</v>
      </c>
      <c r="BV227" s="68">
        <v>11</v>
      </c>
      <c r="BW227" s="68">
        <v>13</v>
      </c>
      <c r="BX227" s="68">
        <v>11</v>
      </c>
      <c r="BY227" s="68">
        <v>11</v>
      </c>
      <c r="BZ227" s="68">
        <v>12</v>
      </c>
      <c r="CA227" s="68">
        <v>11</v>
      </c>
      <c r="CB227" s="149">
        <f>(2.71828^(-8.3291+4.4859*K227-2.1583*L227))/(1+(2.71828^(-8.3291+4.4859*K227-2.1583*L227)))</f>
        <v>6.5010710296762694E-5</v>
      </c>
      <c r="CC227" s="112" t="s">
        <v>781</v>
      </c>
      <c r="CD227" s="86" t="s">
        <v>53</v>
      </c>
      <c r="CE227" s="86" t="s">
        <v>782</v>
      </c>
      <c r="CF227" s="86" t="s">
        <v>803</v>
      </c>
      <c r="CG227" s="86"/>
      <c r="CH227" s="59">
        <f>COUNTIF($M227,"=13")+COUNTIF($N227,"=24")+COUNTIF($O227,"=14")+COUNTIF($P227,"=11")+COUNTIF($Q227,"=11")+COUNTIF($R227,"=14")+COUNTIF($S227,"=12")+COUNTIF($T227,"=12")+COUNTIF($U227,"=12")+COUNTIF($V227,"=13")+COUNTIF($W227,"=13")+COUNTIF($X227,"=16")</f>
        <v>10</v>
      </c>
      <c r="CI227" s="59">
        <f>COUNTIF($Y227,"=18")+COUNTIF($Z227,"=9")+COUNTIF($AA227,"=10")+COUNTIF($AB227,"=11")+COUNTIF($AC227,"=11")+COUNTIF($AD227,"=25")+COUNTIF($AE227,"=15")+COUNTIF($AF227,"=19")+COUNTIF($AG227,"=31")+COUNTIF($AH227,"=15")+COUNTIF($AI227,"=15")+COUNTIF($AJ227,"=17")+COUNTIF($AK227,"=17")</f>
        <v>8</v>
      </c>
      <c r="CJ227" s="59">
        <f>COUNTIF($AL227,"=11")+COUNTIF($AM227,"=11")+COUNTIF($AN227,"=19")+COUNTIF($AO227,"=23")+COUNTIF($AP227,"=15")+COUNTIF($AQ227,"=15")+COUNTIF($AR227,"=19")+COUNTIF($AS227,"=17")+COUNTIF($AV227,"=12")+COUNTIF($AW227,"=12")</f>
        <v>9</v>
      </c>
      <c r="CK227" s="59">
        <f>COUNTIF($AX227,"=11")+COUNTIF($AY227,"=9")+COUNTIF($AZ227,"=15")+COUNTIF($BA227,"=16")+COUNTIF($BB227,"=8")+COUNTIF($BC227,"=10")+COUNTIF($BD227,"=10")+COUNTIF($BE227,"=8")+COUNTIF($BF227,"=10")+COUNTIF($BG227,"=11")</f>
        <v>10</v>
      </c>
      <c r="CL227" s="59">
        <f>COUNTIF($BH227,"=12")+COUNTIF($BI227,"=21")+COUNTIF($BJ227,"=23")+COUNTIF($BK227,"=16")+COUNTIF($BL227,"=10")+COUNTIF($BM227,"=12")+COUNTIF($BN227,"=12")+COUNTIF($BO227,"=15")+COUNTIF($BP227,"=8")+COUNTIF($BQ227,"=12")+COUNTIF($BR227,"=24")+COUNTIF($BS227,"=20")+COUNTIF($BT227,"=13")</f>
        <v>10</v>
      </c>
      <c r="CM227" s="59">
        <f>COUNTIF($BU227,"=12")+COUNTIF($BV227,"=11")+COUNTIF($BW227,"=13")+COUNTIF($BX227,"=11")+COUNTIF($BY227,"=11")+COUNTIF($BZ227,"=12")+COUNTIF($CA227,"=11")</f>
        <v>7</v>
      </c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</row>
    <row r="228" spans="1:135" ht="15" customHeight="1" x14ac:dyDescent="0.25">
      <c r="A228" s="164">
        <v>202261</v>
      </c>
      <c r="B228" s="3" t="s">
        <v>50</v>
      </c>
      <c r="C228" s="86" t="s">
        <v>2</v>
      </c>
      <c r="D228" s="138" t="s">
        <v>78</v>
      </c>
      <c r="E228" s="3" t="s">
        <v>314</v>
      </c>
      <c r="F228" s="3" t="s">
        <v>335</v>
      </c>
      <c r="G228" s="7">
        <v>41628</v>
      </c>
      <c r="H228" s="88" t="s">
        <v>2</v>
      </c>
      <c r="I228" s="88" t="s">
        <v>779</v>
      </c>
      <c r="J228" s="87">
        <v>41277.888888888891</v>
      </c>
      <c r="K228" s="143">
        <f>+COUNTIF($Y228,"&gt;=18")+COUNTIF($AG228,"&gt;=31")+COUNTIF($AP228,"&lt;=15")+COUNTIF($AR228,"&gt;=19")+COUNTIF($BG228,"&gt;=11")+COUNTIF($BI228,"&lt;=21")+COUNTIF($BK228,"&gt;=17")+COUNTIF($BR228,"&gt;=24")+COUNTIF($CA228,"&lt;=11")</f>
        <v>5</v>
      </c>
      <c r="L228" s="140">
        <f>65-(+CH228+CI228+CJ228+CK228+CL228+CM228)</f>
        <v>11</v>
      </c>
      <c r="M228" s="100">
        <v>13</v>
      </c>
      <c r="N228" s="68">
        <v>24</v>
      </c>
      <c r="O228" s="100">
        <v>15</v>
      </c>
      <c r="P228" s="100">
        <v>11</v>
      </c>
      <c r="Q228" s="100">
        <v>11</v>
      </c>
      <c r="R228" s="100">
        <v>14</v>
      </c>
      <c r="S228" s="100">
        <v>12</v>
      </c>
      <c r="T228" s="100">
        <v>12</v>
      </c>
      <c r="U228" s="68">
        <v>12</v>
      </c>
      <c r="V228" s="100">
        <v>13</v>
      </c>
      <c r="W228" s="100">
        <v>13</v>
      </c>
      <c r="X228" s="100">
        <v>17</v>
      </c>
      <c r="Y228" s="100">
        <v>18</v>
      </c>
      <c r="Z228" s="100">
        <v>9</v>
      </c>
      <c r="AA228" s="100">
        <v>10</v>
      </c>
      <c r="AB228" s="100">
        <v>11</v>
      </c>
      <c r="AC228" s="100">
        <v>11</v>
      </c>
      <c r="AD228" s="68">
        <v>25</v>
      </c>
      <c r="AE228" s="100">
        <v>15</v>
      </c>
      <c r="AF228" s="100">
        <v>19</v>
      </c>
      <c r="AG228" s="100">
        <v>29</v>
      </c>
      <c r="AH228" s="68">
        <v>15</v>
      </c>
      <c r="AI228" s="68">
        <v>15</v>
      </c>
      <c r="AJ228" s="100">
        <v>17</v>
      </c>
      <c r="AK228" s="100">
        <v>17</v>
      </c>
      <c r="AL228" s="100">
        <v>11</v>
      </c>
      <c r="AM228" s="100">
        <v>11</v>
      </c>
      <c r="AN228" s="100">
        <v>18</v>
      </c>
      <c r="AO228" s="100">
        <v>23</v>
      </c>
      <c r="AP228" s="100">
        <v>16</v>
      </c>
      <c r="AQ228" s="100">
        <v>15</v>
      </c>
      <c r="AR228" s="100">
        <v>19</v>
      </c>
      <c r="AS228" s="100">
        <v>17</v>
      </c>
      <c r="AT228" s="68">
        <v>37</v>
      </c>
      <c r="AU228" s="68">
        <v>38</v>
      </c>
      <c r="AV228" s="100">
        <v>12</v>
      </c>
      <c r="AW228" s="100">
        <v>12</v>
      </c>
      <c r="AX228" s="100">
        <v>11</v>
      </c>
      <c r="AY228" s="100">
        <v>9</v>
      </c>
      <c r="AZ228" s="100">
        <v>15</v>
      </c>
      <c r="BA228" s="100">
        <v>16</v>
      </c>
      <c r="BB228" s="100">
        <v>8</v>
      </c>
      <c r="BC228" s="100">
        <v>10</v>
      </c>
      <c r="BD228" s="100">
        <v>10</v>
      </c>
      <c r="BE228" s="100">
        <v>8</v>
      </c>
      <c r="BF228" s="100">
        <v>10</v>
      </c>
      <c r="BG228" s="100">
        <v>10</v>
      </c>
      <c r="BH228" s="100">
        <v>12</v>
      </c>
      <c r="BI228" s="100">
        <v>21</v>
      </c>
      <c r="BJ228" s="100">
        <v>23</v>
      </c>
      <c r="BK228" s="100">
        <v>17</v>
      </c>
      <c r="BL228" s="100">
        <v>10</v>
      </c>
      <c r="BM228" s="100">
        <v>12</v>
      </c>
      <c r="BN228" s="100">
        <v>12</v>
      </c>
      <c r="BO228" s="100">
        <v>14</v>
      </c>
      <c r="BP228" s="100">
        <v>8</v>
      </c>
      <c r="BQ228" s="68">
        <v>12</v>
      </c>
      <c r="BR228" s="100">
        <v>25</v>
      </c>
      <c r="BS228" s="100">
        <v>20</v>
      </c>
      <c r="BT228" s="100">
        <v>13</v>
      </c>
      <c r="BU228" s="100">
        <v>12</v>
      </c>
      <c r="BV228" s="100">
        <v>11</v>
      </c>
      <c r="BW228" s="100">
        <v>15</v>
      </c>
      <c r="BX228" s="100">
        <v>11</v>
      </c>
      <c r="BY228" s="100">
        <v>11</v>
      </c>
      <c r="BZ228" s="100">
        <v>12</v>
      </c>
      <c r="CA228" s="100">
        <v>12</v>
      </c>
      <c r="CB228" s="149">
        <f>(2.71828^(-8.3291+4.4859*K228-2.1583*L228))/(1+(2.71828^(-8.3291+4.4859*K228-2.1583*L228)))</f>
        <v>6.5010710296762694E-5</v>
      </c>
      <c r="CC228" s="107" t="s">
        <v>781</v>
      </c>
      <c r="CD228" s="49" t="s">
        <v>53</v>
      </c>
      <c r="CE228" s="38" t="s">
        <v>2</v>
      </c>
      <c r="CF228" s="86" t="s">
        <v>50</v>
      </c>
      <c r="CG228" s="86"/>
      <c r="CH228" s="59">
        <f>COUNTIF($M228,"=13")+COUNTIF($N228,"=24")+COUNTIF($O228,"=14")+COUNTIF($P228,"=11")+COUNTIF($Q228,"=11")+COUNTIF($R228,"=14")+COUNTIF($S228,"=12")+COUNTIF($T228,"=12")+COUNTIF($U228,"=12")+COUNTIF($V228,"=13")+COUNTIF($W228,"=13")+COUNTIF($X228,"=16")</f>
        <v>10</v>
      </c>
      <c r="CI228" s="59">
        <f>COUNTIF($Y228,"=18")+COUNTIF($Z228,"=9")+COUNTIF($AA228,"=10")+COUNTIF($AB228,"=11")+COUNTIF($AC228,"=11")+COUNTIF($AD228,"=25")+COUNTIF($AE228,"=15")+COUNTIF($AF228,"=19")+COUNTIF($AG228,"=31")+COUNTIF($AH228,"=15")+COUNTIF($AI228,"=15")+COUNTIF($AJ228,"=17")+COUNTIF($AK228,"=17")</f>
        <v>12</v>
      </c>
      <c r="CJ228" s="59">
        <f>COUNTIF($AL228,"=11")+COUNTIF($AM228,"=11")+COUNTIF($AN228,"=19")+COUNTIF($AO228,"=23")+COUNTIF($AP228,"=15")+COUNTIF($AQ228,"=15")+COUNTIF($AR228,"=19")+COUNTIF($AS228,"=17")+COUNTIF($AV228,"=12")+COUNTIF($AW228,"=12")</f>
        <v>8</v>
      </c>
      <c r="CK228" s="59">
        <f>COUNTIF($AX228,"=11")+COUNTIF($AY228,"=9")+COUNTIF($AZ228,"=15")+COUNTIF($BA228,"=16")+COUNTIF($BB228,"=8")+COUNTIF($BC228,"=10")+COUNTIF($BD228,"=10")+COUNTIF($BE228,"=8")+COUNTIF($BF228,"=10")+COUNTIF($BG228,"=11")</f>
        <v>9</v>
      </c>
      <c r="CL228" s="59">
        <f>COUNTIF($BH228,"=12")+COUNTIF($BI228,"=21")+COUNTIF($BJ228,"=23")+COUNTIF($BK228,"=16")+COUNTIF($BL228,"=10")+COUNTIF($BM228,"=12")+COUNTIF($BN228,"=12")+COUNTIF($BO228,"=15")+COUNTIF($BP228,"=8")+COUNTIF($BQ228,"=12")+COUNTIF($BR228,"=24")+COUNTIF($BS228,"=20")+COUNTIF($BT228,"=13")</f>
        <v>10</v>
      </c>
      <c r="CM228" s="59">
        <f>COUNTIF($BU228,"=12")+COUNTIF($BV228,"=11")+COUNTIF($BW228,"=13")+COUNTIF($BX228,"=11")+COUNTIF($BY228,"=11")+COUNTIF($BZ228,"=12")+COUNTIF($CA228,"=11")</f>
        <v>5</v>
      </c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  <c r="DK228" s="85"/>
      <c r="DL228" s="85"/>
      <c r="DM228" s="85"/>
      <c r="DN228" s="85"/>
      <c r="DO228" s="85"/>
      <c r="DP228" s="85"/>
      <c r="DQ228" s="85"/>
      <c r="DR228" s="85"/>
      <c r="DS228" s="85"/>
      <c r="DT228" s="85"/>
      <c r="DU228" s="85"/>
      <c r="DV228" s="85"/>
      <c r="DW228" s="85"/>
      <c r="DX228" s="85"/>
      <c r="DY228" s="85"/>
      <c r="DZ228" s="85"/>
    </row>
    <row r="229" spans="1:135" ht="15" customHeight="1" x14ac:dyDescent="0.25">
      <c r="A229" s="163">
        <v>209861</v>
      </c>
      <c r="B229" s="91" t="s">
        <v>227</v>
      </c>
      <c r="C229" s="86" t="s">
        <v>2</v>
      </c>
      <c r="D229" s="138" t="s">
        <v>78</v>
      </c>
      <c r="E229" s="91" t="s">
        <v>23</v>
      </c>
      <c r="F229" s="91" t="s">
        <v>45</v>
      </c>
      <c r="G229" s="16">
        <v>41616</v>
      </c>
      <c r="H229" s="88" t="s">
        <v>2</v>
      </c>
      <c r="I229" s="88" t="s">
        <v>779</v>
      </c>
      <c r="J229" s="87">
        <v>41277.888888888891</v>
      </c>
      <c r="K229" s="143">
        <f>+COUNTIF($Y229,"&gt;=18")+COUNTIF($AG229,"&gt;=31")+COUNTIF($AP229,"&lt;=15")+COUNTIF($AR229,"&gt;=19")+COUNTIF($BG229,"&gt;=11")+COUNTIF($BI229,"&lt;=21")+COUNTIF($BK229,"&gt;=17")+COUNTIF($BR229,"&gt;=24")+COUNTIF($CA229,"&lt;=11")</f>
        <v>5</v>
      </c>
      <c r="L229" s="140">
        <f>65-(+CH229+CI229+CJ229+CK229+CL229+CM229)</f>
        <v>11</v>
      </c>
      <c r="M229" s="114">
        <v>13</v>
      </c>
      <c r="N229" s="114">
        <v>24</v>
      </c>
      <c r="O229" s="114">
        <v>14</v>
      </c>
      <c r="P229" s="114">
        <v>11</v>
      </c>
      <c r="Q229" s="114">
        <v>11</v>
      </c>
      <c r="R229" s="114">
        <v>14</v>
      </c>
      <c r="S229" s="114">
        <v>12</v>
      </c>
      <c r="T229" s="114">
        <v>12</v>
      </c>
      <c r="U229" s="114">
        <v>12</v>
      </c>
      <c r="V229" s="114">
        <v>14</v>
      </c>
      <c r="W229" s="114">
        <v>13</v>
      </c>
      <c r="X229" s="114">
        <v>16</v>
      </c>
      <c r="Y229" s="114">
        <v>16</v>
      </c>
      <c r="Z229" s="62">
        <v>9</v>
      </c>
      <c r="AA229" s="62">
        <v>10</v>
      </c>
      <c r="AB229" s="114">
        <v>11</v>
      </c>
      <c r="AC229" s="114">
        <v>11</v>
      </c>
      <c r="AD229" s="114">
        <v>24</v>
      </c>
      <c r="AE229" s="114">
        <v>15</v>
      </c>
      <c r="AF229" s="114">
        <v>19</v>
      </c>
      <c r="AG229" s="114">
        <v>32</v>
      </c>
      <c r="AH229" s="114">
        <v>14</v>
      </c>
      <c r="AI229" s="114">
        <v>15</v>
      </c>
      <c r="AJ229" s="62">
        <v>16</v>
      </c>
      <c r="AK229" s="62">
        <v>17</v>
      </c>
      <c r="AL229" s="114">
        <v>11</v>
      </c>
      <c r="AM229" s="114">
        <v>11</v>
      </c>
      <c r="AN229" s="114">
        <v>19</v>
      </c>
      <c r="AO229" s="114">
        <v>22</v>
      </c>
      <c r="AP229" s="114">
        <v>16</v>
      </c>
      <c r="AQ229" s="114">
        <v>15</v>
      </c>
      <c r="AR229" s="114">
        <v>19</v>
      </c>
      <c r="AS229" s="114">
        <v>17</v>
      </c>
      <c r="AT229" s="114">
        <v>36</v>
      </c>
      <c r="AU229" s="62">
        <v>37</v>
      </c>
      <c r="AV229" s="114">
        <v>12</v>
      </c>
      <c r="AW229" s="114">
        <v>12</v>
      </c>
      <c r="AX229" s="114">
        <v>11</v>
      </c>
      <c r="AY229" s="114">
        <v>9</v>
      </c>
      <c r="AZ229" s="114">
        <v>15</v>
      </c>
      <c r="BA229" s="114">
        <v>16</v>
      </c>
      <c r="BB229" s="114">
        <v>8</v>
      </c>
      <c r="BC229" s="114">
        <v>10</v>
      </c>
      <c r="BD229" s="114">
        <v>10</v>
      </c>
      <c r="BE229" s="114">
        <v>8</v>
      </c>
      <c r="BF229" s="114">
        <v>10</v>
      </c>
      <c r="BG229" s="114">
        <v>10</v>
      </c>
      <c r="BH229" s="114">
        <v>12</v>
      </c>
      <c r="BI229" s="114">
        <v>21</v>
      </c>
      <c r="BJ229" s="114">
        <v>23</v>
      </c>
      <c r="BK229" s="114">
        <v>17</v>
      </c>
      <c r="BL229" s="114">
        <v>10</v>
      </c>
      <c r="BM229" s="114">
        <v>12</v>
      </c>
      <c r="BN229" s="114">
        <v>12</v>
      </c>
      <c r="BO229" s="114">
        <v>15</v>
      </c>
      <c r="BP229" s="114">
        <v>8</v>
      </c>
      <c r="BQ229" s="114">
        <v>12</v>
      </c>
      <c r="BR229" s="114">
        <v>24</v>
      </c>
      <c r="BS229" s="114">
        <v>20</v>
      </c>
      <c r="BT229" s="114">
        <v>13</v>
      </c>
      <c r="BU229" s="114">
        <v>12</v>
      </c>
      <c r="BV229" s="114">
        <v>11</v>
      </c>
      <c r="BW229" s="114">
        <v>13</v>
      </c>
      <c r="BX229" s="114">
        <v>11</v>
      </c>
      <c r="BY229" s="114">
        <v>11</v>
      </c>
      <c r="BZ229" s="114">
        <v>12</v>
      </c>
      <c r="CA229" s="114">
        <v>12</v>
      </c>
      <c r="CB229" s="149">
        <f>(2.71828^(-8.3291+4.4859*K229-2.1583*L229))/(1+(2.71828^(-8.3291+4.4859*K229-2.1583*L229)))</f>
        <v>6.5010710296762694E-5</v>
      </c>
      <c r="CC229" s="107" t="s">
        <v>781</v>
      </c>
      <c r="CD229" s="9" t="s">
        <v>53</v>
      </c>
      <c r="CE229" s="91" t="s">
        <v>2</v>
      </c>
      <c r="CF229" s="9" t="s">
        <v>227</v>
      </c>
      <c r="CG229" s="9"/>
      <c r="CH229" s="59">
        <f>COUNTIF($M229,"=13")+COUNTIF($N229,"=24")+COUNTIF($O229,"=14")+COUNTIF($P229,"=11")+COUNTIF($Q229,"=11")+COUNTIF($R229,"=14")+COUNTIF($S229,"=12")+COUNTIF($T229,"=12")+COUNTIF($U229,"=12")+COUNTIF($V229,"=13")+COUNTIF($W229,"=13")+COUNTIF($X229,"=16")</f>
        <v>11</v>
      </c>
      <c r="CI229" s="59">
        <f>COUNTIF($Y229,"=18")+COUNTIF($Z229,"=9")+COUNTIF($AA229,"=10")+COUNTIF($AB229,"=11")+COUNTIF($AC229,"=11")+COUNTIF($AD229,"=25")+COUNTIF($AE229,"=15")+COUNTIF($AF229,"=19")+COUNTIF($AG229,"=31")+COUNTIF($AH229,"=15")+COUNTIF($AI229,"=15")+COUNTIF($AJ229,"=17")+COUNTIF($AK229,"=17")</f>
        <v>8</v>
      </c>
      <c r="CJ229" s="59">
        <f>COUNTIF($AL229,"=11")+COUNTIF($AM229,"=11")+COUNTIF($AN229,"=19")+COUNTIF($AO229,"=23")+COUNTIF($AP229,"=15")+COUNTIF($AQ229,"=15")+COUNTIF($AR229,"=19")+COUNTIF($AS229,"=17")+COUNTIF($AV229,"=12")+COUNTIF($AW229,"=12")</f>
        <v>8</v>
      </c>
      <c r="CK229" s="59">
        <f>COUNTIF($AX229,"=11")+COUNTIF($AY229,"=9")+COUNTIF($AZ229,"=15")+COUNTIF($BA229,"=16")+COUNTIF($BB229,"=8")+COUNTIF($BC229,"=10")+COUNTIF($BD229,"=10")+COUNTIF($BE229,"=8")+COUNTIF($BF229,"=10")+COUNTIF($BG229,"=11")</f>
        <v>9</v>
      </c>
      <c r="CL229" s="59">
        <f>COUNTIF($BH229,"=12")+COUNTIF($BI229,"=21")+COUNTIF($BJ229,"=23")+COUNTIF($BK229,"=16")+COUNTIF($BL229,"=10")+COUNTIF($BM229,"=12")+COUNTIF($BN229,"=12")+COUNTIF($BO229,"=15")+COUNTIF($BP229,"=8")+COUNTIF($BQ229,"=12")+COUNTIF($BR229,"=24")+COUNTIF($BS229,"=20")+COUNTIF($BT229,"=13")</f>
        <v>12</v>
      </c>
      <c r="CM229" s="59">
        <f>COUNTIF($BU229,"=12")+COUNTIF($BV229,"=11")+COUNTIF($BW229,"=13")+COUNTIF($BX229,"=11")+COUNTIF($BY229,"=11")+COUNTIF($BZ229,"=12")+COUNTIF($CA229,"=11")</f>
        <v>6</v>
      </c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  <c r="DK229" s="85"/>
      <c r="DL229" s="85"/>
      <c r="DM229" s="85"/>
      <c r="DN229" s="85"/>
      <c r="DO229" s="85"/>
      <c r="DP229" s="85"/>
      <c r="DQ229" s="85"/>
      <c r="DR229" s="85"/>
      <c r="DS229" s="85"/>
      <c r="DT229" s="85"/>
      <c r="DU229" s="85"/>
      <c r="DV229" s="85"/>
      <c r="DW229" s="85"/>
      <c r="DX229" s="85"/>
      <c r="DY229" s="85"/>
      <c r="DZ229" s="85"/>
    </row>
    <row r="230" spans="1:135" ht="15" customHeight="1" x14ac:dyDescent="0.25">
      <c r="A230" s="173">
        <v>218275</v>
      </c>
      <c r="B230" s="86" t="s">
        <v>316</v>
      </c>
      <c r="C230" s="86" t="s">
        <v>2</v>
      </c>
      <c r="D230" s="138" t="s">
        <v>78</v>
      </c>
      <c r="E230" s="86" t="s">
        <v>314</v>
      </c>
      <c r="F230" s="86" t="s">
        <v>315</v>
      </c>
      <c r="G230" s="87">
        <v>42400.394444444442</v>
      </c>
      <c r="H230" s="88" t="s">
        <v>2</v>
      </c>
      <c r="I230" s="88" t="s">
        <v>779</v>
      </c>
      <c r="J230" s="87">
        <v>41277.888888888891</v>
      </c>
      <c r="K230" s="143">
        <f>+COUNTIF($Y230,"&gt;=18")+COUNTIF($AG230,"&gt;=31")+COUNTIF($AP230,"&lt;=15")+COUNTIF($AR230,"&gt;=19")+COUNTIF($BG230,"&gt;=11")+COUNTIF($BI230,"&lt;=21")+COUNTIF($BK230,"&gt;=17")+COUNTIF($BR230,"&gt;=24")+COUNTIF($CA230,"&lt;=11")</f>
        <v>5</v>
      </c>
      <c r="L230" s="140">
        <f>65-(+CH230+CI230+CJ230+CK230+CL230+CM230)</f>
        <v>11</v>
      </c>
      <c r="M230" s="68">
        <v>13</v>
      </c>
      <c r="N230" s="68">
        <v>24</v>
      </c>
      <c r="O230" s="68">
        <v>14</v>
      </c>
      <c r="P230" s="68">
        <v>11</v>
      </c>
      <c r="Q230" s="68">
        <v>11</v>
      </c>
      <c r="R230" s="68">
        <v>14</v>
      </c>
      <c r="S230" s="68">
        <v>12</v>
      </c>
      <c r="T230" s="68">
        <v>12</v>
      </c>
      <c r="U230" s="68">
        <v>12</v>
      </c>
      <c r="V230" s="68">
        <v>13</v>
      </c>
      <c r="W230" s="68">
        <v>13</v>
      </c>
      <c r="X230" s="68">
        <v>16</v>
      </c>
      <c r="Y230" s="68">
        <v>20</v>
      </c>
      <c r="Z230" s="68">
        <v>9</v>
      </c>
      <c r="AA230" s="68">
        <v>9</v>
      </c>
      <c r="AB230" s="68">
        <v>11</v>
      </c>
      <c r="AC230" s="68">
        <v>11</v>
      </c>
      <c r="AD230" s="68">
        <v>25</v>
      </c>
      <c r="AE230" s="68">
        <v>15</v>
      </c>
      <c r="AF230" s="68">
        <v>19</v>
      </c>
      <c r="AG230" s="68">
        <v>30</v>
      </c>
      <c r="AH230" s="100">
        <v>16</v>
      </c>
      <c r="AI230" s="100">
        <v>16</v>
      </c>
      <c r="AJ230" s="100">
        <v>17</v>
      </c>
      <c r="AK230" s="68">
        <v>17</v>
      </c>
      <c r="AL230" s="68">
        <v>11</v>
      </c>
      <c r="AM230" s="68">
        <v>10</v>
      </c>
      <c r="AN230" s="68">
        <v>19</v>
      </c>
      <c r="AO230" s="68">
        <v>23</v>
      </c>
      <c r="AP230" s="68">
        <v>15</v>
      </c>
      <c r="AQ230" s="68">
        <v>15</v>
      </c>
      <c r="AR230" s="68">
        <v>19</v>
      </c>
      <c r="AS230" s="68">
        <v>17</v>
      </c>
      <c r="AT230" s="100">
        <v>36</v>
      </c>
      <c r="AU230" s="100">
        <v>38</v>
      </c>
      <c r="AV230" s="68">
        <v>12</v>
      </c>
      <c r="AW230" s="68">
        <v>12</v>
      </c>
      <c r="AX230" s="68">
        <v>11</v>
      </c>
      <c r="AY230" s="68">
        <v>9</v>
      </c>
      <c r="AZ230" s="68">
        <v>15</v>
      </c>
      <c r="BA230" s="68">
        <v>16</v>
      </c>
      <c r="BB230" s="68">
        <v>8</v>
      </c>
      <c r="BC230" s="68">
        <v>10</v>
      </c>
      <c r="BD230" s="68">
        <v>10</v>
      </c>
      <c r="BE230" s="68">
        <v>8</v>
      </c>
      <c r="BF230" s="68">
        <v>10</v>
      </c>
      <c r="BG230" s="68">
        <v>11</v>
      </c>
      <c r="BH230" s="68">
        <v>12</v>
      </c>
      <c r="BI230" s="68">
        <v>23</v>
      </c>
      <c r="BJ230" s="68">
        <v>24</v>
      </c>
      <c r="BK230" s="68">
        <v>16</v>
      </c>
      <c r="BL230" s="68">
        <v>10</v>
      </c>
      <c r="BM230" s="68">
        <v>12</v>
      </c>
      <c r="BN230" s="68">
        <v>12</v>
      </c>
      <c r="BO230" s="68">
        <v>15</v>
      </c>
      <c r="BP230" s="68">
        <v>8</v>
      </c>
      <c r="BQ230" s="68">
        <v>12</v>
      </c>
      <c r="BR230" s="68">
        <v>22</v>
      </c>
      <c r="BS230" s="68">
        <v>21</v>
      </c>
      <c r="BT230" s="68">
        <v>14</v>
      </c>
      <c r="BU230" s="68">
        <v>12</v>
      </c>
      <c r="BV230" s="68">
        <v>11</v>
      </c>
      <c r="BW230" s="68">
        <v>13</v>
      </c>
      <c r="BX230" s="68">
        <v>11</v>
      </c>
      <c r="BY230" s="68">
        <v>11</v>
      </c>
      <c r="BZ230" s="68">
        <v>12</v>
      </c>
      <c r="CA230" s="68">
        <v>11</v>
      </c>
      <c r="CB230" s="149">
        <f>(2.71828^(-8.3291+4.4859*K230-2.1583*L230))/(1+(2.71828^(-8.3291+4.4859*K230-2.1583*L230)))</f>
        <v>6.5010710296762694E-5</v>
      </c>
      <c r="CC230" s="107" t="s">
        <v>781</v>
      </c>
      <c r="CD230" s="86" t="s">
        <v>53</v>
      </c>
      <c r="CE230" s="86" t="s">
        <v>2</v>
      </c>
      <c r="CF230" s="86" t="s">
        <v>50</v>
      </c>
      <c r="CG230" s="86"/>
      <c r="CH230" s="59">
        <f>COUNTIF($M230,"=13")+COUNTIF($N230,"=24")+COUNTIF($O230,"=14")+COUNTIF($P230,"=11")+COUNTIF($Q230,"=11")+COUNTIF($R230,"=14")+COUNTIF($S230,"=12")+COUNTIF($T230,"=12")+COUNTIF($U230,"=12")+COUNTIF($V230,"=13")+COUNTIF($W230,"=13")+COUNTIF($X230,"=16")</f>
        <v>12</v>
      </c>
      <c r="CI230" s="59">
        <f>COUNTIF($Y230,"=18")+COUNTIF($Z230,"=9")+COUNTIF($AA230,"=10")+COUNTIF($AB230,"=11")+COUNTIF($AC230,"=11")+COUNTIF($AD230,"=25")+COUNTIF($AE230,"=15")+COUNTIF($AF230,"=19")+COUNTIF($AG230,"=31")+COUNTIF($AH230,"=15")+COUNTIF($AI230,"=15")+COUNTIF($AJ230,"=17")+COUNTIF($AK230,"=17")</f>
        <v>8</v>
      </c>
      <c r="CJ230" s="59">
        <f>COUNTIF($AL230,"=11")+COUNTIF($AM230,"=11")+COUNTIF($AN230,"=19")+COUNTIF($AO230,"=23")+COUNTIF($AP230,"=15")+COUNTIF($AQ230,"=15")+COUNTIF($AR230,"=19")+COUNTIF($AS230,"=17")+COUNTIF($AV230,"=12")+COUNTIF($AW230,"=12")</f>
        <v>9</v>
      </c>
      <c r="CK230" s="59">
        <f>COUNTIF($AX230,"=11")+COUNTIF($AY230,"=9")+COUNTIF($AZ230,"=15")+COUNTIF($BA230,"=16")+COUNTIF($BB230,"=8")+COUNTIF($BC230,"=10")+COUNTIF($BD230,"=10")+COUNTIF($BE230,"=8")+COUNTIF($BF230,"=10")+COUNTIF($BG230,"=11")</f>
        <v>10</v>
      </c>
      <c r="CL230" s="59">
        <f>COUNTIF($BH230,"=12")+COUNTIF($BI230,"=21")+COUNTIF($BJ230,"=23")+COUNTIF($BK230,"=16")+COUNTIF($BL230,"=10")+COUNTIF($BM230,"=12")+COUNTIF($BN230,"=12")+COUNTIF($BO230,"=15")+COUNTIF($BP230,"=8")+COUNTIF($BQ230,"=12")+COUNTIF($BR230,"=24")+COUNTIF($BS230,"=20")+COUNTIF($BT230,"=13")</f>
        <v>8</v>
      </c>
      <c r="CM230" s="59">
        <f>COUNTIF($BU230,"=12")+COUNTIF($BV230,"=11")+COUNTIF($BW230,"=13")+COUNTIF($BX230,"=11")+COUNTIF($BY230,"=11")+COUNTIF($BZ230,"=12")+COUNTIF($CA230,"=11")</f>
        <v>7</v>
      </c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  <c r="DK230" s="85"/>
      <c r="DL230" s="85"/>
      <c r="DM230" s="85"/>
      <c r="DN230" s="85"/>
      <c r="DO230" s="85"/>
      <c r="DP230" s="85"/>
      <c r="DQ230" s="85"/>
      <c r="DR230" s="85"/>
      <c r="DS230" s="85"/>
      <c r="DT230" s="85"/>
      <c r="DU230" s="85"/>
      <c r="DV230" s="85"/>
      <c r="DW230" s="85"/>
      <c r="DX230" s="85"/>
      <c r="DY230" s="85"/>
      <c r="DZ230" s="85"/>
    </row>
    <row r="231" spans="1:135" ht="15" customHeight="1" x14ac:dyDescent="0.25">
      <c r="A231" s="176">
        <v>233904</v>
      </c>
      <c r="B231" s="3" t="s">
        <v>194</v>
      </c>
      <c r="C231" s="86" t="s">
        <v>2</v>
      </c>
      <c r="D231" s="138" t="s">
        <v>78</v>
      </c>
      <c r="E231" s="3" t="s">
        <v>314</v>
      </c>
      <c r="F231" s="3" t="s">
        <v>202</v>
      </c>
      <c r="G231" s="87">
        <v>41511.166666666664</v>
      </c>
      <c r="H231" s="88" t="s">
        <v>2</v>
      </c>
      <c r="I231" s="88" t="s">
        <v>779</v>
      </c>
      <c r="J231" s="87">
        <v>41277.888888888891</v>
      </c>
      <c r="K231" s="143">
        <f>+COUNTIF($Y231,"&gt;=18")+COUNTIF($AG231,"&gt;=31")+COUNTIF($AP231,"&lt;=15")+COUNTIF($AR231,"&gt;=19")+COUNTIF($BG231,"&gt;=11")+COUNTIF($BI231,"&lt;=21")+COUNTIF($BK231,"&gt;=17")+COUNTIF($BR231,"&gt;=24")+COUNTIF($CA231,"&lt;=11")</f>
        <v>5</v>
      </c>
      <c r="L231" s="140">
        <f>65-(+CH231+CI231+CJ231+CK231+CL231+CM231)</f>
        <v>11</v>
      </c>
      <c r="M231" s="68">
        <v>13</v>
      </c>
      <c r="N231" s="68">
        <v>24</v>
      </c>
      <c r="O231" s="68">
        <v>14</v>
      </c>
      <c r="P231" s="68">
        <v>11</v>
      </c>
      <c r="Q231" s="68">
        <v>11</v>
      </c>
      <c r="R231" s="68">
        <v>14</v>
      </c>
      <c r="S231" s="68">
        <v>12</v>
      </c>
      <c r="T231" s="68">
        <v>12</v>
      </c>
      <c r="U231" s="68">
        <v>12</v>
      </c>
      <c r="V231" s="68">
        <v>13</v>
      </c>
      <c r="W231" s="68">
        <v>13</v>
      </c>
      <c r="X231" s="68">
        <v>16</v>
      </c>
      <c r="Y231" s="68">
        <v>18</v>
      </c>
      <c r="Z231" s="100">
        <v>10</v>
      </c>
      <c r="AA231" s="100">
        <v>10</v>
      </c>
      <c r="AB231" s="68">
        <v>11</v>
      </c>
      <c r="AC231" s="68">
        <v>11</v>
      </c>
      <c r="AD231" s="68">
        <v>23</v>
      </c>
      <c r="AE231" s="68">
        <v>15</v>
      </c>
      <c r="AF231" s="68">
        <v>19</v>
      </c>
      <c r="AG231" s="68">
        <v>32</v>
      </c>
      <c r="AH231" s="68">
        <v>15</v>
      </c>
      <c r="AI231" s="68">
        <v>15</v>
      </c>
      <c r="AJ231" s="100">
        <v>17</v>
      </c>
      <c r="AK231" s="68">
        <v>17</v>
      </c>
      <c r="AL231" s="68">
        <v>11</v>
      </c>
      <c r="AM231" s="68">
        <v>11</v>
      </c>
      <c r="AN231" s="68">
        <v>19</v>
      </c>
      <c r="AO231" s="68">
        <v>23</v>
      </c>
      <c r="AP231" s="68">
        <v>17</v>
      </c>
      <c r="AQ231" s="68">
        <v>15</v>
      </c>
      <c r="AR231" s="68">
        <v>19</v>
      </c>
      <c r="AS231" s="68">
        <v>17</v>
      </c>
      <c r="AT231" s="100">
        <v>37</v>
      </c>
      <c r="AU231" s="68">
        <v>38</v>
      </c>
      <c r="AV231" s="68">
        <v>12</v>
      </c>
      <c r="AW231" s="68">
        <v>12</v>
      </c>
      <c r="AX231" s="68">
        <v>11</v>
      </c>
      <c r="AY231" s="68">
        <v>9</v>
      </c>
      <c r="AZ231" s="68">
        <v>15</v>
      </c>
      <c r="BA231" s="68">
        <v>16</v>
      </c>
      <c r="BB231" s="68">
        <v>8</v>
      </c>
      <c r="BC231" s="68">
        <v>11</v>
      </c>
      <c r="BD231" s="68">
        <v>10</v>
      </c>
      <c r="BE231" s="68">
        <v>8</v>
      </c>
      <c r="BF231" s="68">
        <v>10</v>
      </c>
      <c r="BG231" s="68">
        <v>11</v>
      </c>
      <c r="BH231" s="68">
        <v>12</v>
      </c>
      <c r="BI231" s="68">
        <v>23</v>
      </c>
      <c r="BJ231" s="68">
        <v>23</v>
      </c>
      <c r="BK231" s="68">
        <v>17</v>
      </c>
      <c r="BL231" s="68">
        <v>10</v>
      </c>
      <c r="BM231" s="68">
        <v>12</v>
      </c>
      <c r="BN231" s="68">
        <v>12</v>
      </c>
      <c r="BO231" s="68">
        <v>16</v>
      </c>
      <c r="BP231" s="68">
        <v>8</v>
      </c>
      <c r="BQ231" s="68">
        <v>12</v>
      </c>
      <c r="BR231" s="68">
        <v>22</v>
      </c>
      <c r="BS231" s="68">
        <v>21</v>
      </c>
      <c r="BT231" s="68">
        <v>13</v>
      </c>
      <c r="BU231" s="68">
        <v>12</v>
      </c>
      <c r="BV231" s="68">
        <v>11</v>
      </c>
      <c r="BW231" s="68">
        <v>13</v>
      </c>
      <c r="BX231" s="68">
        <v>11</v>
      </c>
      <c r="BY231" s="68">
        <v>11</v>
      </c>
      <c r="BZ231" s="68">
        <v>12</v>
      </c>
      <c r="CA231" s="68">
        <v>13</v>
      </c>
      <c r="CB231" s="149">
        <f>(2.71828^(-8.3291+4.4859*K231-2.1583*L231))/(1+(2.71828^(-8.3291+4.4859*K231-2.1583*L231)))</f>
        <v>6.5010710296762694E-5</v>
      </c>
      <c r="CC231" s="107" t="s">
        <v>781</v>
      </c>
      <c r="CD231" s="86" t="s">
        <v>53</v>
      </c>
      <c r="CE231" s="3" t="s">
        <v>605</v>
      </c>
      <c r="CF231" s="86" t="s">
        <v>194</v>
      </c>
      <c r="CG231" s="86"/>
      <c r="CH231" s="59">
        <f>COUNTIF($M231,"=13")+COUNTIF($N231,"=24")+COUNTIF($O231,"=14")+COUNTIF($P231,"=11")+COUNTIF($Q231,"=11")+COUNTIF($R231,"=14")+COUNTIF($S231,"=12")+COUNTIF($T231,"=12")+COUNTIF($U231,"=12")+COUNTIF($V231,"=13")+COUNTIF($W231,"=13")+COUNTIF($X231,"=16")</f>
        <v>12</v>
      </c>
      <c r="CI231" s="59">
        <f>COUNTIF($Y231,"=18")+COUNTIF($Z231,"=9")+COUNTIF($AA231,"=10")+COUNTIF($AB231,"=11")+COUNTIF($AC231,"=11")+COUNTIF($AD231,"=25")+COUNTIF($AE231,"=15")+COUNTIF($AF231,"=19")+COUNTIF($AG231,"=31")+COUNTIF($AH231,"=15")+COUNTIF($AI231,"=15")+COUNTIF($AJ231,"=17")+COUNTIF($AK231,"=17")</f>
        <v>10</v>
      </c>
      <c r="CJ231" s="59">
        <f>COUNTIF($AL231,"=11")+COUNTIF($AM231,"=11")+COUNTIF($AN231,"=19")+COUNTIF($AO231,"=23")+COUNTIF($AP231,"=15")+COUNTIF($AQ231,"=15")+COUNTIF($AR231,"=19")+COUNTIF($AS231,"=17")+COUNTIF($AV231,"=12")+COUNTIF($AW231,"=12")</f>
        <v>9</v>
      </c>
      <c r="CK231" s="59">
        <f>COUNTIF($AX231,"=11")+COUNTIF($AY231,"=9")+COUNTIF($AZ231,"=15")+COUNTIF($BA231,"=16")+COUNTIF($BB231,"=8")+COUNTIF($BC231,"=10")+COUNTIF($BD231,"=10")+COUNTIF($BE231,"=8")+COUNTIF($BF231,"=10")+COUNTIF($BG231,"=11")</f>
        <v>9</v>
      </c>
      <c r="CL231" s="59">
        <f>COUNTIF($BH231,"=12")+COUNTIF($BI231,"=21")+COUNTIF($BJ231,"=23")+COUNTIF($BK231,"=16")+COUNTIF($BL231,"=10")+COUNTIF($BM231,"=12")+COUNTIF($BN231,"=12")+COUNTIF($BO231,"=15")+COUNTIF($BP231,"=8")+COUNTIF($BQ231,"=12")+COUNTIF($BR231,"=24")+COUNTIF($BS231,"=20")+COUNTIF($BT231,"=13")</f>
        <v>8</v>
      </c>
      <c r="CM231" s="59">
        <f>COUNTIF($BU231,"=12")+COUNTIF($BV231,"=11")+COUNTIF($BW231,"=13")+COUNTIF($BX231,"=11")+COUNTIF($BY231,"=11")+COUNTIF($BZ231,"=12")+COUNTIF($CA231,"=11")</f>
        <v>6</v>
      </c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  <c r="DK231" s="85"/>
      <c r="DL231" s="85"/>
      <c r="DM231" s="85"/>
      <c r="DN231" s="85"/>
      <c r="DO231" s="85"/>
      <c r="DP231" s="85"/>
      <c r="DQ231" s="85"/>
      <c r="DR231" s="85"/>
      <c r="DS231" s="85"/>
      <c r="DT231" s="85"/>
      <c r="DU231" s="85"/>
      <c r="DV231" s="85"/>
      <c r="DW231" s="85"/>
      <c r="DX231" s="85"/>
      <c r="DY231" s="85"/>
      <c r="DZ231" s="85"/>
    </row>
    <row r="232" spans="1:135" ht="15" customHeight="1" x14ac:dyDescent="0.25">
      <c r="A232" s="173">
        <v>237522</v>
      </c>
      <c r="B232" s="3" t="s">
        <v>50</v>
      </c>
      <c r="C232" s="86" t="s">
        <v>2</v>
      </c>
      <c r="D232" s="138" t="s">
        <v>78</v>
      </c>
      <c r="E232" s="3" t="s">
        <v>314</v>
      </c>
      <c r="F232" s="3" t="s">
        <v>387</v>
      </c>
      <c r="G232" s="7">
        <v>41454.629166666666</v>
      </c>
      <c r="H232" s="88" t="s">
        <v>2</v>
      </c>
      <c r="I232" s="88" t="s">
        <v>779</v>
      </c>
      <c r="J232" s="87">
        <v>41277.888888888891</v>
      </c>
      <c r="K232" s="143">
        <f>+COUNTIF($Y232,"&gt;=18")+COUNTIF($AG232,"&gt;=31")+COUNTIF($AP232,"&lt;=15")+COUNTIF($AR232,"&gt;=19")+COUNTIF($BG232,"&gt;=11")+COUNTIF($BI232,"&lt;=21")+COUNTIF($BK232,"&gt;=17")+COUNTIF($BR232,"&gt;=24")+COUNTIF($CA232,"&lt;=11")</f>
        <v>5</v>
      </c>
      <c r="L232" s="140">
        <f>65-(+CH232+CI232+CJ232+CK232+CL232+CM232)</f>
        <v>11</v>
      </c>
      <c r="M232" s="68">
        <v>13</v>
      </c>
      <c r="N232" s="68">
        <v>24</v>
      </c>
      <c r="O232" s="68">
        <v>14</v>
      </c>
      <c r="P232" s="68">
        <v>11</v>
      </c>
      <c r="Q232" s="68">
        <v>11</v>
      </c>
      <c r="R232" s="68">
        <v>14</v>
      </c>
      <c r="S232" s="68">
        <v>12</v>
      </c>
      <c r="T232" s="68">
        <v>12</v>
      </c>
      <c r="U232" s="68">
        <v>13</v>
      </c>
      <c r="V232" s="68">
        <v>13</v>
      </c>
      <c r="W232" s="68">
        <v>13</v>
      </c>
      <c r="X232" s="68">
        <v>16</v>
      </c>
      <c r="Y232" s="68">
        <v>18</v>
      </c>
      <c r="Z232" s="68">
        <v>9</v>
      </c>
      <c r="AA232" s="68">
        <v>9</v>
      </c>
      <c r="AB232" s="68">
        <v>11</v>
      </c>
      <c r="AC232" s="68">
        <v>11</v>
      </c>
      <c r="AD232" s="68">
        <v>25</v>
      </c>
      <c r="AE232" s="68">
        <v>14</v>
      </c>
      <c r="AF232" s="68">
        <v>19</v>
      </c>
      <c r="AG232" s="68">
        <v>29</v>
      </c>
      <c r="AH232" s="68">
        <v>15</v>
      </c>
      <c r="AI232" s="68">
        <v>15</v>
      </c>
      <c r="AJ232" s="68">
        <v>17</v>
      </c>
      <c r="AK232" s="68">
        <v>18</v>
      </c>
      <c r="AL232" s="68">
        <v>11</v>
      </c>
      <c r="AM232" s="68">
        <v>11</v>
      </c>
      <c r="AN232" s="68">
        <v>19</v>
      </c>
      <c r="AO232" s="68">
        <v>23</v>
      </c>
      <c r="AP232" s="68">
        <v>15</v>
      </c>
      <c r="AQ232" s="68">
        <v>15</v>
      </c>
      <c r="AR232" s="68">
        <v>19</v>
      </c>
      <c r="AS232" s="68">
        <v>18</v>
      </c>
      <c r="AT232" s="68">
        <v>37</v>
      </c>
      <c r="AU232" s="68">
        <v>39</v>
      </c>
      <c r="AV232" s="68">
        <v>12</v>
      </c>
      <c r="AW232" s="68">
        <v>12</v>
      </c>
      <c r="AX232" s="68">
        <v>11</v>
      </c>
      <c r="AY232" s="68">
        <v>9</v>
      </c>
      <c r="AZ232" s="68">
        <v>15</v>
      </c>
      <c r="BA232" s="68">
        <v>16</v>
      </c>
      <c r="BB232" s="68">
        <v>8</v>
      </c>
      <c r="BC232" s="68">
        <v>12</v>
      </c>
      <c r="BD232" s="68">
        <v>10</v>
      </c>
      <c r="BE232" s="68">
        <v>8</v>
      </c>
      <c r="BF232" s="68">
        <v>11</v>
      </c>
      <c r="BG232" s="68">
        <v>9</v>
      </c>
      <c r="BH232" s="68">
        <v>12</v>
      </c>
      <c r="BI232" s="68">
        <v>21</v>
      </c>
      <c r="BJ232" s="68">
        <v>23</v>
      </c>
      <c r="BK232" s="68">
        <v>16</v>
      </c>
      <c r="BL232" s="68">
        <v>10</v>
      </c>
      <c r="BM232" s="68">
        <v>12</v>
      </c>
      <c r="BN232" s="68">
        <v>12</v>
      </c>
      <c r="BO232" s="68">
        <v>14</v>
      </c>
      <c r="BP232" s="68">
        <v>8</v>
      </c>
      <c r="BQ232" s="68">
        <v>12</v>
      </c>
      <c r="BR232" s="68">
        <v>21</v>
      </c>
      <c r="BS232" s="68">
        <v>20</v>
      </c>
      <c r="BT232" s="68">
        <v>13</v>
      </c>
      <c r="BU232" s="68">
        <v>12</v>
      </c>
      <c r="BV232" s="68">
        <v>11</v>
      </c>
      <c r="BW232" s="68">
        <v>13</v>
      </c>
      <c r="BX232" s="68">
        <v>11</v>
      </c>
      <c r="BY232" s="68">
        <v>11</v>
      </c>
      <c r="BZ232" s="68">
        <v>12</v>
      </c>
      <c r="CA232" s="68">
        <v>11</v>
      </c>
      <c r="CB232" s="149">
        <f>(2.71828^(-8.3291+4.4859*K232-2.1583*L232))/(1+(2.71828^(-8.3291+4.4859*K232-2.1583*L232)))</f>
        <v>6.5010710296762694E-5</v>
      </c>
      <c r="CC232" s="107" t="s">
        <v>781</v>
      </c>
      <c r="CD232" s="86" t="s">
        <v>53</v>
      </c>
      <c r="CE232" s="91" t="s">
        <v>2</v>
      </c>
      <c r="CF232" s="86" t="s">
        <v>50</v>
      </c>
      <c r="CG232" s="86"/>
      <c r="CH232" s="59">
        <f>COUNTIF($M232,"=13")+COUNTIF($N232,"=24")+COUNTIF($O232,"=14")+COUNTIF($P232,"=11")+COUNTIF($Q232,"=11")+COUNTIF($R232,"=14")+COUNTIF($S232,"=12")+COUNTIF($T232,"=12")+COUNTIF($U232,"=12")+COUNTIF($V232,"=13")+COUNTIF($W232,"=13")+COUNTIF($X232,"=16")</f>
        <v>11</v>
      </c>
      <c r="CI232" s="59">
        <f>COUNTIF($Y232,"=18")+COUNTIF($Z232,"=9")+COUNTIF($AA232,"=10")+COUNTIF($AB232,"=11")+COUNTIF($AC232,"=11")+COUNTIF($AD232,"=25")+COUNTIF($AE232,"=15")+COUNTIF($AF232,"=19")+COUNTIF($AG232,"=31")+COUNTIF($AH232,"=15")+COUNTIF($AI232,"=15")+COUNTIF($AJ232,"=17")+COUNTIF($AK232,"=17")</f>
        <v>9</v>
      </c>
      <c r="CJ232" s="59">
        <f>COUNTIF($AL232,"=11")+COUNTIF($AM232,"=11")+COUNTIF($AN232,"=19")+COUNTIF($AO232,"=23")+COUNTIF($AP232,"=15")+COUNTIF($AQ232,"=15")+COUNTIF($AR232,"=19")+COUNTIF($AS232,"=17")+COUNTIF($AV232,"=12")+COUNTIF($AW232,"=12")</f>
        <v>9</v>
      </c>
      <c r="CK232" s="59">
        <f>COUNTIF($AX232,"=11")+COUNTIF($AY232,"=9")+COUNTIF($AZ232,"=15")+COUNTIF($BA232,"=16")+COUNTIF($BB232,"=8")+COUNTIF($BC232,"=10")+COUNTIF($BD232,"=10")+COUNTIF($BE232,"=8")+COUNTIF($BF232,"=10")+COUNTIF($BG232,"=11")</f>
        <v>7</v>
      </c>
      <c r="CL232" s="59">
        <f>COUNTIF($BH232,"=12")+COUNTIF($BI232,"=21")+COUNTIF($BJ232,"=23")+COUNTIF($BK232,"=16")+COUNTIF($BL232,"=10")+COUNTIF($BM232,"=12")+COUNTIF($BN232,"=12")+COUNTIF($BO232,"=15")+COUNTIF($BP232,"=8")+COUNTIF($BQ232,"=12")+COUNTIF($BR232,"=24")+COUNTIF($BS232,"=20")+COUNTIF($BT232,"=13")</f>
        <v>11</v>
      </c>
      <c r="CM232" s="59">
        <f>COUNTIF($BU232,"=12")+COUNTIF($BV232,"=11")+COUNTIF($BW232,"=13")+COUNTIF($BX232,"=11")+COUNTIF($BY232,"=11")+COUNTIF($BZ232,"=12")+COUNTIF($CA232,"=11")</f>
        <v>7</v>
      </c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  <c r="DK232" s="85"/>
      <c r="DL232" s="85"/>
      <c r="DM232" s="85"/>
      <c r="DN232" s="85"/>
      <c r="DO232" s="85"/>
      <c r="DP232" s="85"/>
      <c r="DQ232" s="85"/>
      <c r="DR232" s="85"/>
      <c r="DS232" s="85"/>
      <c r="DT232" s="85"/>
      <c r="DU232" s="85"/>
      <c r="DV232" s="85"/>
      <c r="DW232" s="85"/>
      <c r="DX232" s="85"/>
      <c r="DY232" s="85"/>
      <c r="DZ232" s="85"/>
    </row>
    <row r="233" spans="1:135" ht="15" customHeight="1" x14ac:dyDescent="0.25">
      <c r="A233" s="164">
        <v>291953</v>
      </c>
      <c r="B233" s="3" t="s">
        <v>265</v>
      </c>
      <c r="C233" s="86" t="s">
        <v>2</v>
      </c>
      <c r="D233" s="138" t="s">
        <v>78</v>
      </c>
      <c r="E233" s="3" t="s">
        <v>23</v>
      </c>
      <c r="F233" s="3" t="s">
        <v>265</v>
      </c>
      <c r="G233" s="87">
        <v>41602.969444444447</v>
      </c>
      <c r="H233" s="88" t="s">
        <v>2</v>
      </c>
      <c r="I233" s="88" t="s">
        <v>779</v>
      </c>
      <c r="J233" s="87">
        <v>41277.888888888891</v>
      </c>
      <c r="K233" s="143">
        <f>+COUNTIF($Y233,"&gt;=18")+COUNTIF($AG233,"&gt;=31")+COUNTIF($AP233,"&lt;=15")+COUNTIF($AR233,"&gt;=19")+COUNTIF($BG233,"&gt;=11")+COUNTIF($BI233,"&lt;=21")+COUNTIF($BK233,"&gt;=17")+COUNTIF($BR233,"&gt;=24")+COUNTIF($CA233,"&lt;=11")</f>
        <v>5</v>
      </c>
      <c r="L233" s="140">
        <f>65-(+CH233+CI233+CJ233+CK233+CL233+CM233)</f>
        <v>11</v>
      </c>
      <c r="M233" s="68">
        <v>13</v>
      </c>
      <c r="N233" s="68">
        <v>24</v>
      </c>
      <c r="O233" s="68">
        <v>14</v>
      </c>
      <c r="P233" s="68">
        <v>11</v>
      </c>
      <c r="Q233" s="68">
        <v>11</v>
      </c>
      <c r="R233" s="68">
        <v>13</v>
      </c>
      <c r="S233" s="68">
        <v>12</v>
      </c>
      <c r="T233" s="68">
        <v>12</v>
      </c>
      <c r="U233" s="68">
        <v>12</v>
      </c>
      <c r="V233" s="68">
        <v>13</v>
      </c>
      <c r="W233" s="68">
        <v>13</v>
      </c>
      <c r="X233" s="68">
        <v>16</v>
      </c>
      <c r="Y233" s="68">
        <v>18</v>
      </c>
      <c r="Z233" s="68">
        <v>9</v>
      </c>
      <c r="AA233" s="68">
        <v>10</v>
      </c>
      <c r="AB233" s="68">
        <v>11</v>
      </c>
      <c r="AC233" s="68">
        <v>11</v>
      </c>
      <c r="AD233" s="68">
        <v>25</v>
      </c>
      <c r="AE233" s="68">
        <v>15</v>
      </c>
      <c r="AF233" s="68">
        <v>19</v>
      </c>
      <c r="AG233" s="68">
        <v>29</v>
      </c>
      <c r="AH233" s="68">
        <v>14</v>
      </c>
      <c r="AI233" s="68">
        <v>14</v>
      </c>
      <c r="AJ233" s="68">
        <v>16</v>
      </c>
      <c r="AK233" s="100">
        <v>17</v>
      </c>
      <c r="AL233" s="68">
        <v>11</v>
      </c>
      <c r="AM233" s="68">
        <v>11</v>
      </c>
      <c r="AN233" s="68">
        <v>19</v>
      </c>
      <c r="AO233" s="68">
        <v>23</v>
      </c>
      <c r="AP233" s="68">
        <v>15</v>
      </c>
      <c r="AQ233" s="68">
        <v>15</v>
      </c>
      <c r="AR233" s="68">
        <v>19</v>
      </c>
      <c r="AS233" s="68">
        <v>16</v>
      </c>
      <c r="AT233" s="68">
        <v>38</v>
      </c>
      <c r="AU233" s="68">
        <v>39</v>
      </c>
      <c r="AV233" s="100">
        <v>12</v>
      </c>
      <c r="AW233" s="68">
        <v>12</v>
      </c>
      <c r="AX233" s="68">
        <v>11</v>
      </c>
      <c r="AY233" s="68">
        <v>9</v>
      </c>
      <c r="AZ233" s="68">
        <v>15</v>
      </c>
      <c r="BA233" s="68">
        <v>16</v>
      </c>
      <c r="BB233" s="68">
        <v>8</v>
      </c>
      <c r="BC233" s="68">
        <v>10</v>
      </c>
      <c r="BD233" s="68">
        <v>10</v>
      </c>
      <c r="BE233" s="68">
        <v>8</v>
      </c>
      <c r="BF233" s="68">
        <v>10</v>
      </c>
      <c r="BG233" s="68">
        <v>11</v>
      </c>
      <c r="BH233" s="68">
        <v>12</v>
      </c>
      <c r="BI233" s="68">
        <v>23</v>
      </c>
      <c r="BJ233" s="68">
        <v>23</v>
      </c>
      <c r="BK233" s="68">
        <v>17</v>
      </c>
      <c r="BL233" s="68">
        <v>10</v>
      </c>
      <c r="BM233" s="68">
        <v>12</v>
      </c>
      <c r="BN233" s="68">
        <v>12</v>
      </c>
      <c r="BO233" s="68">
        <v>16</v>
      </c>
      <c r="BP233" s="68">
        <v>8</v>
      </c>
      <c r="BQ233" s="68">
        <v>12</v>
      </c>
      <c r="BR233" s="68">
        <v>22</v>
      </c>
      <c r="BS233" s="68">
        <v>20</v>
      </c>
      <c r="BT233" s="68">
        <v>13</v>
      </c>
      <c r="BU233" s="68">
        <v>12</v>
      </c>
      <c r="BV233" s="68">
        <v>11</v>
      </c>
      <c r="BW233" s="68">
        <v>13</v>
      </c>
      <c r="BX233" s="68">
        <v>11</v>
      </c>
      <c r="BY233" s="68">
        <v>11</v>
      </c>
      <c r="BZ233" s="68">
        <v>12</v>
      </c>
      <c r="CA233" s="68">
        <v>12</v>
      </c>
      <c r="CB233" s="149">
        <f>(2.71828^(-8.3291+4.4859*K233-2.1583*L233))/(1+(2.71828^(-8.3291+4.4859*K233-2.1583*L233)))</f>
        <v>6.5010710296762694E-5</v>
      </c>
      <c r="CC233" s="107" t="s">
        <v>781</v>
      </c>
      <c r="CD233" s="86" t="s">
        <v>53</v>
      </c>
      <c r="CE233" s="3" t="s">
        <v>2</v>
      </c>
      <c r="CF233" s="86" t="s">
        <v>50</v>
      </c>
      <c r="CG233" s="86"/>
      <c r="CH233" s="59">
        <f>COUNTIF($M233,"=13")+COUNTIF($N233,"=24")+COUNTIF($O233,"=14")+COUNTIF($P233,"=11")+COUNTIF($Q233,"=11")+COUNTIF($R233,"=14")+COUNTIF($S233,"=12")+COUNTIF($T233,"=12")+COUNTIF($U233,"=12")+COUNTIF($V233,"=13")+COUNTIF($W233,"=13")+COUNTIF($X233,"=16")</f>
        <v>11</v>
      </c>
      <c r="CI233" s="59">
        <f>COUNTIF($Y233,"=18")+COUNTIF($Z233,"=9")+COUNTIF($AA233,"=10")+COUNTIF($AB233,"=11")+COUNTIF($AC233,"=11")+COUNTIF($AD233,"=25")+COUNTIF($AE233,"=15")+COUNTIF($AF233,"=19")+COUNTIF($AG233,"=31")+COUNTIF($AH233,"=15")+COUNTIF($AI233,"=15")+COUNTIF($AJ233,"=17")+COUNTIF($AK233,"=17")</f>
        <v>9</v>
      </c>
      <c r="CJ233" s="59">
        <f>COUNTIF($AL233,"=11")+COUNTIF($AM233,"=11")+COUNTIF($AN233,"=19")+COUNTIF($AO233,"=23")+COUNTIF($AP233,"=15")+COUNTIF($AQ233,"=15")+COUNTIF($AR233,"=19")+COUNTIF($AS233,"=17")+COUNTIF($AV233,"=12")+COUNTIF($AW233,"=12")</f>
        <v>9</v>
      </c>
      <c r="CK233" s="59">
        <f>COUNTIF($AX233,"=11")+COUNTIF($AY233,"=9")+COUNTIF($AZ233,"=15")+COUNTIF($BA233,"=16")+COUNTIF($BB233,"=8")+COUNTIF($BC233,"=10")+COUNTIF($BD233,"=10")+COUNTIF($BE233,"=8")+COUNTIF($BF233,"=10")+COUNTIF($BG233,"=11")</f>
        <v>10</v>
      </c>
      <c r="CL233" s="59">
        <f>COUNTIF($BH233,"=12")+COUNTIF($BI233,"=21")+COUNTIF($BJ233,"=23")+COUNTIF($BK233,"=16")+COUNTIF($BL233,"=10")+COUNTIF($BM233,"=12")+COUNTIF($BN233,"=12")+COUNTIF($BO233,"=15")+COUNTIF($BP233,"=8")+COUNTIF($BQ233,"=12")+COUNTIF($BR233,"=24")+COUNTIF($BS233,"=20")+COUNTIF($BT233,"=13")</f>
        <v>9</v>
      </c>
      <c r="CM233" s="59">
        <f>COUNTIF($BU233,"=12")+COUNTIF($BV233,"=11")+COUNTIF($BW233,"=13")+COUNTIF($BX233,"=11")+COUNTIF($BY233,"=11")+COUNTIF($BZ233,"=12")+COUNTIF($CA233,"=11")</f>
        <v>6</v>
      </c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  <c r="DK233" s="85"/>
      <c r="DL233" s="85"/>
      <c r="DM233" s="85"/>
      <c r="DN233" s="85"/>
      <c r="DO233" s="85"/>
      <c r="DP233" s="85"/>
      <c r="DQ233" s="85"/>
      <c r="DR233" s="85"/>
      <c r="DS233" s="85"/>
      <c r="DT233" s="85"/>
      <c r="DU233" s="85"/>
      <c r="DV233" s="85"/>
      <c r="DW233" s="85"/>
      <c r="DX233" s="85"/>
      <c r="DY233" s="85"/>
      <c r="DZ233" s="85"/>
      <c r="EA233" s="86"/>
      <c r="EB233" s="86"/>
      <c r="EC233" s="86"/>
      <c r="ED233" s="86"/>
      <c r="EE233" s="86"/>
    </row>
    <row r="234" spans="1:135" ht="15" customHeight="1" x14ac:dyDescent="0.25">
      <c r="A234" s="173">
        <v>339249</v>
      </c>
      <c r="B234" s="49" t="s">
        <v>285</v>
      </c>
      <c r="C234" s="86" t="s">
        <v>2</v>
      </c>
      <c r="D234" s="138" t="s">
        <v>78</v>
      </c>
      <c r="E234" s="86" t="s">
        <v>314</v>
      </c>
      <c r="F234" s="86" t="s">
        <v>284</v>
      </c>
      <c r="G234" s="87">
        <v>42396.28125</v>
      </c>
      <c r="H234" s="88" t="s">
        <v>2</v>
      </c>
      <c r="I234" s="88" t="s">
        <v>779</v>
      </c>
      <c r="J234" s="87">
        <v>41277.888888888891</v>
      </c>
      <c r="K234" s="143">
        <f>+COUNTIF($Y234,"&gt;=18")+COUNTIF($AG234,"&gt;=31")+COUNTIF($AP234,"&lt;=15")+COUNTIF($AR234,"&gt;=19")+COUNTIF($BG234,"&gt;=11")+COUNTIF($BI234,"&lt;=21")+COUNTIF($BK234,"&gt;=17")+COUNTIF($BR234,"&gt;=24")+COUNTIF($CA234,"&lt;=11")</f>
        <v>5</v>
      </c>
      <c r="L234" s="140">
        <f>65-(+CH234+CI234+CJ234+CK234+CL234+CM234)</f>
        <v>11</v>
      </c>
      <c r="M234" s="100">
        <v>13</v>
      </c>
      <c r="N234" s="100">
        <v>25</v>
      </c>
      <c r="O234" s="100">
        <v>14</v>
      </c>
      <c r="P234" s="68">
        <v>10</v>
      </c>
      <c r="Q234" s="100">
        <v>11</v>
      </c>
      <c r="R234" s="100">
        <v>15</v>
      </c>
      <c r="S234" s="100">
        <v>12</v>
      </c>
      <c r="T234" s="100">
        <v>12</v>
      </c>
      <c r="U234" s="100">
        <v>11</v>
      </c>
      <c r="V234" s="100">
        <v>13</v>
      </c>
      <c r="W234" s="100">
        <v>13</v>
      </c>
      <c r="X234" s="100">
        <v>15</v>
      </c>
      <c r="Y234" s="100">
        <v>18</v>
      </c>
      <c r="Z234" s="68">
        <v>9</v>
      </c>
      <c r="AA234" s="68">
        <v>9</v>
      </c>
      <c r="AB234" s="100">
        <v>11</v>
      </c>
      <c r="AC234" s="100">
        <v>11</v>
      </c>
      <c r="AD234" s="100">
        <v>25</v>
      </c>
      <c r="AE234" s="100">
        <v>15</v>
      </c>
      <c r="AF234" s="100">
        <v>19</v>
      </c>
      <c r="AG234" s="100">
        <v>31</v>
      </c>
      <c r="AH234" s="68">
        <v>15</v>
      </c>
      <c r="AI234" s="68">
        <v>15</v>
      </c>
      <c r="AJ234" s="68">
        <v>17</v>
      </c>
      <c r="AK234" s="100">
        <v>17</v>
      </c>
      <c r="AL234" s="100">
        <v>11</v>
      </c>
      <c r="AM234" s="100">
        <v>11</v>
      </c>
      <c r="AN234" s="68">
        <v>19</v>
      </c>
      <c r="AO234" s="68">
        <v>23</v>
      </c>
      <c r="AP234" s="68">
        <v>16</v>
      </c>
      <c r="AQ234" s="68">
        <v>15</v>
      </c>
      <c r="AR234" s="68">
        <v>18</v>
      </c>
      <c r="AS234" s="68">
        <v>17</v>
      </c>
      <c r="AT234" s="68">
        <v>37</v>
      </c>
      <c r="AU234" s="68">
        <v>37</v>
      </c>
      <c r="AV234" s="68">
        <v>12</v>
      </c>
      <c r="AW234" s="68">
        <v>12</v>
      </c>
      <c r="AX234" s="68">
        <v>11</v>
      </c>
      <c r="AY234" s="68">
        <v>9</v>
      </c>
      <c r="AZ234" s="68">
        <v>15</v>
      </c>
      <c r="BA234" s="68">
        <v>16</v>
      </c>
      <c r="BB234" s="100">
        <v>8</v>
      </c>
      <c r="BC234" s="100">
        <v>10</v>
      </c>
      <c r="BD234" s="100">
        <v>10</v>
      </c>
      <c r="BE234" s="100">
        <v>8</v>
      </c>
      <c r="BF234" s="100">
        <v>10</v>
      </c>
      <c r="BG234" s="100">
        <v>10</v>
      </c>
      <c r="BH234" s="100">
        <v>12</v>
      </c>
      <c r="BI234" s="100">
        <v>21</v>
      </c>
      <c r="BJ234" s="100">
        <v>23</v>
      </c>
      <c r="BK234" s="100">
        <v>18</v>
      </c>
      <c r="BL234" s="100">
        <v>10</v>
      </c>
      <c r="BM234" s="100">
        <v>12</v>
      </c>
      <c r="BN234" s="100">
        <v>12</v>
      </c>
      <c r="BO234" s="100">
        <v>15</v>
      </c>
      <c r="BP234" s="100">
        <v>8</v>
      </c>
      <c r="BQ234" s="100">
        <v>12</v>
      </c>
      <c r="BR234" s="100">
        <v>24</v>
      </c>
      <c r="BS234" s="100">
        <v>20</v>
      </c>
      <c r="BT234" s="100">
        <v>13</v>
      </c>
      <c r="BU234" s="100">
        <v>12</v>
      </c>
      <c r="BV234" s="100">
        <v>11</v>
      </c>
      <c r="BW234" s="100">
        <v>13</v>
      </c>
      <c r="BX234" s="100">
        <v>11</v>
      </c>
      <c r="BY234" s="100">
        <v>11</v>
      </c>
      <c r="BZ234" s="100">
        <v>12</v>
      </c>
      <c r="CA234" s="100">
        <v>12</v>
      </c>
      <c r="CB234" s="149">
        <f>(2.71828^(-8.3291+4.4859*K234-2.1583*L234))/(1+(2.71828^(-8.3291+4.4859*K234-2.1583*L234)))</f>
        <v>6.5010710296762694E-5</v>
      </c>
      <c r="CC234" s="107" t="s">
        <v>781</v>
      </c>
      <c r="CD234" s="86" t="s">
        <v>53</v>
      </c>
      <c r="CE234" s="86" t="s">
        <v>2</v>
      </c>
      <c r="CF234" s="86" t="s">
        <v>50</v>
      </c>
      <c r="CG234" s="86"/>
      <c r="CH234" s="59">
        <f>COUNTIF($M234,"=13")+COUNTIF($N234,"=24")+COUNTIF($O234,"=14")+COUNTIF($P234,"=11")+COUNTIF($Q234,"=11")+COUNTIF($R234,"=14")+COUNTIF($S234,"=12")+COUNTIF($T234,"=12")+COUNTIF($U234,"=12")+COUNTIF($V234,"=13")+COUNTIF($W234,"=13")+COUNTIF($X234,"=16")</f>
        <v>7</v>
      </c>
      <c r="CI234" s="59">
        <f>COUNTIF($Y234,"=18")+COUNTIF($Z234,"=9")+COUNTIF($AA234,"=10")+COUNTIF($AB234,"=11")+COUNTIF($AC234,"=11")+COUNTIF($AD234,"=25")+COUNTIF($AE234,"=15")+COUNTIF($AF234,"=19")+COUNTIF($AG234,"=31")+COUNTIF($AH234,"=15")+COUNTIF($AI234,"=15")+COUNTIF($AJ234,"=17")+COUNTIF($AK234,"=17")</f>
        <v>12</v>
      </c>
      <c r="CJ234" s="59">
        <f>COUNTIF($AL234,"=11")+COUNTIF($AM234,"=11")+COUNTIF($AN234,"=19")+COUNTIF($AO234,"=23")+COUNTIF($AP234,"=15")+COUNTIF($AQ234,"=15")+COUNTIF($AR234,"=19")+COUNTIF($AS234,"=17")+COUNTIF($AV234,"=12")+COUNTIF($AW234,"=12")</f>
        <v>8</v>
      </c>
      <c r="CK234" s="59">
        <f>COUNTIF($AX234,"=11")+COUNTIF($AY234,"=9")+COUNTIF($AZ234,"=15")+COUNTIF($BA234,"=16")+COUNTIF($BB234,"=8")+COUNTIF($BC234,"=10")+COUNTIF($BD234,"=10")+COUNTIF($BE234,"=8")+COUNTIF($BF234,"=10")+COUNTIF($BG234,"=11")</f>
        <v>9</v>
      </c>
      <c r="CL234" s="59">
        <f>COUNTIF($BH234,"=12")+COUNTIF($BI234,"=21")+COUNTIF($BJ234,"=23")+COUNTIF($BK234,"=16")+COUNTIF($BL234,"=10")+COUNTIF($BM234,"=12")+COUNTIF($BN234,"=12")+COUNTIF($BO234,"=15")+COUNTIF($BP234,"=8")+COUNTIF($BQ234,"=12")+COUNTIF($BR234,"=24")+COUNTIF($BS234,"=20")+COUNTIF($BT234,"=13")</f>
        <v>12</v>
      </c>
      <c r="CM234" s="59">
        <f>COUNTIF($BU234,"=12")+COUNTIF($BV234,"=11")+COUNTIF($BW234,"=13")+COUNTIF($BX234,"=11")+COUNTIF($BY234,"=11")+COUNTIF($BZ234,"=12")+COUNTIF($CA234,"=11")</f>
        <v>6</v>
      </c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  <c r="DK234" s="85"/>
      <c r="DL234" s="85"/>
      <c r="DM234" s="85"/>
      <c r="DN234" s="85"/>
      <c r="DO234" s="85"/>
      <c r="DP234" s="85"/>
      <c r="DQ234" s="85"/>
      <c r="DR234" s="85"/>
      <c r="DS234" s="85"/>
      <c r="DT234" s="85"/>
      <c r="DU234" s="85"/>
      <c r="DV234" s="85"/>
      <c r="DW234" s="85"/>
      <c r="DX234" s="85"/>
      <c r="DY234" s="85"/>
      <c r="DZ234" s="85"/>
      <c r="EA234" s="86"/>
      <c r="EB234" s="86"/>
      <c r="EC234" s="86"/>
      <c r="ED234" s="86"/>
      <c r="EE234" s="86"/>
    </row>
    <row r="235" spans="1:135" ht="15" customHeight="1" x14ac:dyDescent="0.25">
      <c r="A235" s="164">
        <v>376412</v>
      </c>
      <c r="B235" s="86" t="s">
        <v>263</v>
      </c>
      <c r="C235" s="86" t="s">
        <v>2</v>
      </c>
      <c r="D235" s="138" t="s">
        <v>78</v>
      </c>
      <c r="E235" s="86" t="s">
        <v>8</v>
      </c>
      <c r="F235" s="86" t="s">
        <v>230</v>
      </c>
      <c r="G235" s="87">
        <v>42394.539583333331</v>
      </c>
      <c r="H235" s="88" t="s">
        <v>2</v>
      </c>
      <c r="I235" s="88" t="s">
        <v>779</v>
      </c>
      <c r="J235" s="87">
        <v>41277.888888888891</v>
      </c>
      <c r="K235" s="143">
        <f>+COUNTIF($Y235,"&gt;=18")+COUNTIF($AG235,"&gt;=31")+COUNTIF($AP235,"&lt;=15")+COUNTIF($AR235,"&gt;=19")+COUNTIF($BG235,"&gt;=11")+COUNTIF($BI235,"&lt;=21")+COUNTIF($BK235,"&gt;=17")+COUNTIF($BR235,"&gt;=24")+COUNTIF($CA235,"&lt;=11")</f>
        <v>5</v>
      </c>
      <c r="L235" s="140">
        <f>65-(+CH235+CI235+CJ235+CK235+CL235+CM235)</f>
        <v>11</v>
      </c>
      <c r="M235" s="68">
        <v>13</v>
      </c>
      <c r="N235" s="68">
        <v>24</v>
      </c>
      <c r="O235" s="68">
        <v>14</v>
      </c>
      <c r="P235" s="68">
        <v>11</v>
      </c>
      <c r="Q235" s="68">
        <v>11</v>
      </c>
      <c r="R235" s="68">
        <v>15</v>
      </c>
      <c r="S235" s="68">
        <v>12</v>
      </c>
      <c r="T235" s="68">
        <v>12</v>
      </c>
      <c r="U235" s="68">
        <v>12</v>
      </c>
      <c r="V235" s="68">
        <v>13</v>
      </c>
      <c r="W235" s="68">
        <v>13</v>
      </c>
      <c r="X235" s="68">
        <v>16</v>
      </c>
      <c r="Y235" s="68">
        <v>18</v>
      </c>
      <c r="Z235" s="68">
        <v>9</v>
      </c>
      <c r="AA235" s="68">
        <v>10</v>
      </c>
      <c r="AB235" s="68">
        <v>11</v>
      </c>
      <c r="AC235" s="68">
        <v>11</v>
      </c>
      <c r="AD235" s="68">
        <v>26</v>
      </c>
      <c r="AE235" s="68">
        <v>15</v>
      </c>
      <c r="AF235" s="68">
        <v>18</v>
      </c>
      <c r="AG235" s="68">
        <v>29</v>
      </c>
      <c r="AH235" s="100">
        <v>15</v>
      </c>
      <c r="AI235" s="100">
        <v>15</v>
      </c>
      <c r="AJ235" s="68">
        <v>16</v>
      </c>
      <c r="AK235" s="68">
        <v>17</v>
      </c>
      <c r="AL235" s="68">
        <v>11</v>
      </c>
      <c r="AM235" s="68">
        <v>11</v>
      </c>
      <c r="AN235" s="68">
        <v>19</v>
      </c>
      <c r="AO235" s="68">
        <v>23</v>
      </c>
      <c r="AP235" s="68">
        <v>15</v>
      </c>
      <c r="AQ235" s="68">
        <v>15</v>
      </c>
      <c r="AR235" s="68">
        <v>19</v>
      </c>
      <c r="AS235" s="68">
        <v>19</v>
      </c>
      <c r="AT235" s="68">
        <v>36</v>
      </c>
      <c r="AU235" s="100">
        <v>37</v>
      </c>
      <c r="AV235" s="68">
        <v>12</v>
      </c>
      <c r="AW235" s="68">
        <v>12</v>
      </c>
      <c r="AX235" s="68">
        <v>11</v>
      </c>
      <c r="AY235" s="68">
        <v>9</v>
      </c>
      <c r="AZ235" s="68">
        <v>15</v>
      </c>
      <c r="BA235" s="68">
        <v>16</v>
      </c>
      <c r="BB235" s="68">
        <v>6</v>
      </c>
      <c r="BC235" s="68">
        <v>10</v>
      </c>
      <c r="BD235" s="68">
        <v>10</v>
      </c>
      <c r="BE235" s="68">
        <v>8</v>
      </c>
      <c r="BF235" s="68">
        <v>10</v>
      </c>
      <c r="BG235" s="68">
        <v>11</v>
      </c>
      <c r="BH235" s="68">
        <v>12</v>
      </c>
      <c r="BI235" s="68">
        <v>23</v>
      </c>
      <c r="BJ235" s="68">
        <v>23</v>
      </c>
      <c r="BK235" s="68">
        <v>15</v>
      </c>
      <c r="BL235" s="68">
        <v>10</v>
      </c>
      <c r="BM235" s="68">
        <v>12</v>
      </c>
      <c r="BN235" s="68">
        <v>12</v>
      </c>
      <c r="BO235" s="68">
        <v>15</v>
      </c>
      <c r="BP235" s="68">
        <v>8</v>
      </c>
      <c r="BQ235" s="68">
        <v>12</v>
      </c>
      <c r="BR235" s="68">
        <v>22</v>
      </c>
      <c r="BS235" s="68">
        <v>20</v>
      </c>
      <c r="BT235" s="68">
        <v>13</v>
      </c>
      <c r="BU235" s="68">
        <v>12</v>
      </c>
      <c r="BV235" s="68">
        <v>11</v>
      </c>
      <c r="BW235" s="68">
        <v>13</v>
      </c>
      <c r="BX235" s="68">
        <v>10</v>
      </c>
      <c r="BY235" s="68">
        <v>11</v>
      </c>
      <c r="BZ235" s="68">
        <v>12</v>
      </c>
      <c r="CA235" s="68">
        <v>11</v>
      </c>
      <c r="CB235" s="149">
        <f>(2.71828^(-8.3291+4.4859*K235-2.1583*L235))/(1+(2.71828^(-8.3291+4.4859*K235-2.1583*L235)))</f>
        <v>6.5010710296762694E-5</v>
      </c>
      <c r="CC235" s="107" t="s">
        <v>781</v>
      </c>
      <c r="CD235" s="86" t="s">
        <v>53</v>
      </c>
      <c r="CE235" s="86" t="s">
        <v>2</v>
      </c>
      <c r="CF235" s="86" t="s">
        <v>263</v>
      </c>
      <c r="CG235" s="86"/>
      <c r="CH235" s="59">
        <f>COUNTIF($M235,"=13")+COUNTIF($N235,"=24")+COUNTIF($O235,"=14")+COUNTIF($P235,"=11")+COUNTIF($Q235,"=11")+COUNTIF($R235,"=14")+COUNTIF($S235,"=12")+COUNTIF($T235,"=12")+COUNTIF($U235,"=12")+COUNTIF($V235,"=13")+COUNTIF($W235,"=13")+COUNTIF($X235,"=16")</f>
        <v>11</v>
      </c>
      <c r="CI235" s="59">
        <f>COUNTIF($Y235,"=18")+COUNTIF($Z235,"=9")+COUNTIF($AA235,"=10")+COUNTIF($AB235,"=11")+COUNTIF($AC235,"=11")+COUNTIF($AD235,"=25")+COUNTIF($AE235,"=15")+COUNTIF($AF235,"=19")+COUNTIF($AG235,"=31")+COUNTIF($AH235,"=15")+COUNTIF($AI235,"=15")+COUNTIF($AJ235,"=17")+COUNTIF($AK235,"=17")</f>
        <v>9</v>
      </c>
      <c r="CJ235" s="59">
        <f>COUNTIF($AL235,"=11")+COUNTIF($AM235,"=11")+COUNTIF($AN235,"=19")+COUNTIF($AO235,"=23")+COUNTIF($AP235,"=15")+COUNTIF($AQ235,"=15")+COUNTIF($AR235,"=19")+COUNTIF($AS235,"=17")+COUNTIF($AV235,"=12")+COUNTIF($AW235,"=12")</f>
        <v>9</v>
      </c>
      <c r="CK235" s="59">
        <f>COUNTIF($AX235,"=11")+COUNTIF($AY235,"=9")+COUNTIF($AZ235,"=15")+COUNTIF($BA235,"=16")+COUNTIF($BB235,"=8")+COUNTIF($BC235,"=10")+COUNTIF($BD235,"=10")+COUNTIF($BE235,"=8")+COUNTIF($BF235,"=10")+COUNTIF($BG235,"=11")</f>
        <v>9</v>
      </c>
      <c r="CL235" s="59">
        <f>COUNTIF($BH235,"=12")+COUNTIF($BI235,"=21")+COUNTIF($BJ235,"=23")+COUNTIF($BK235,"=16")+COUNTIF($BL235,"=10")+COUNTIF($BM235,"=12")+COUNTIF($BN235,"=12")+COUNTIF($BO235,"=15")+COUNTIF($BP235,"=8")+COUNTIF($BQ235,"=12")+COUNTIF($BR235,"=24")+COUNTIF($BS235,"=20")+COUNTIF($BT235,"=13")</f>
        <v>10</v>
      </c>
      <c r="CM235" s="59">
        <f>COUNTIF($BU235,"=12")+COUNTIF($BV235,"=11")+COUNTIF($BW235,"=13")+COUNTIF($BX235,"=11")+COUNTIF($BY235,"=11")+COUNTIF($BZ235,"=12")+COUNTIF($CA235,"=11")</f>
        <v>6</v>
      </c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  <c r="DK235" s="85"/>
      <c r="DL235" s="85"/>
      <c r="DM235" s="85"/>
      <c r="DN235" s="85"/>
      <c r="DO235" s="85"/>
      <c r="DP235" s="85"/>
      <c r="DQ235" s="85"/>
      <c r="DR235" s="85"/>
      <c r="DS235" s="85"/>
      <c r="DT235" s="85"/>
      <c r="DU235" s="85"/>
      <c r="DV235" s="85"/>
      <c r="DW235" s="85"/>
      <c r="DX235" s="85"/>
      <c r="DY235" s="85"/>
      <c r="DZ235" s="85"/>
      <c r="EA235" s="86"/>
      <c r="EB235" s="86"/>
      <c r="EC235" s="86"/>
      <c r="ED235" s="86"/>
      <c r="EE235" s="86"/>
    </row>
    <row r="236" spans="1:135" ht="15" customHeight="1" x14ac:dyDescent="0.25">
      <c r="A236" s="164" t="s">
        <v>968</v>
      </c>
      <c r="B236" s="86" t="s">
        <v>207</v>
      </c>
      <c r="C236" s="86" t="s">
        <v>2</v>
      </c>
      <c r="D236" s="138" t="s">
        <v>78</v>
      </c>
      <c r="E236" s="86" t="s">
        <v>23</v>
      </c>
      <c r="F236" s="86" t="s">
        <v>207</v>
      </c>
      <c r="G236" s="87">
        <v>42548.796527777777</v>
      </c>
      <c r="H236" s="88" t="s">
        <v>2</v>
      </c>
      <c r="I236" s="86" t="s">
        <v>779</v>
      </c>
      <c r="J236" s="87">
        <v>41277.888888888891</v>
      </c>
      <c r="K236" s="143">
        <f>+COUNTIF($Y236,"&gt;=18")+COUNTIF($AG236,"&gt;=31")+COUNTIF($AP236,"&lt;=15")+COUNTIF($AR236,"&gt;=19")+COUNTIF($BG236,"&gt;=11")+COUNTIF($BI236,"&lt;=21")+COUNTIF($BK236,"&gt;=17")+COUNTIF($BR236,"&gt;=24")+COUNTIF($CA236,"&lt;=11")</f>
        <v>5</v>
      </c>
      <c r="L236" s="140">
        <f>65-(+CH236+CI236+CJ236+CK236+CL236+CM236)</f>
        <v>11</v>
      </c>
      <c r="M236" s="68">
        <v>13</v>
      </c>
      <c r="N236" s="100">
        <v>24</v>
      </c>
      <c r="O236" s="68">
        <v>14</v>
      </c>
      <c r="P236" s="68">
        <v>11</v>
      </c>
      <c r="Q236" s="68">
        <v>11</v>
      </c>
      <c r="R236" s="68">
        <v>14</v>
      </c>
      <c r="S236" s="68">
        <v>12</v>
      </c>
      <c r="T236" s="68">
        <v>12</v>
      </c>
      <c r="U236" s="68">
        <v>12</v>
      </c>
      <c r="V236" s="68">
        <v>13</v>
      </c>
      <c r="W236" s="68">
        <v>13</v>
      </c>
      <c r="X236" s="68">
        <v>16</v>
      </c>
      <c r="Y236" s="68">
        <v>18</v>
      </c>
      <c r="Z236" s="68">
        <v>10</v>
      </c>
      <c r="AA236" s="68">
        <v>10</v>
      </c>
      <c r="AB236" s="68">
        <v>11</v>
      </c>
      <c r="AC236" s="68">
        <v>11</v>
      </c>
      <c r="AD236" s="68">
        <v>23</v>
      </c>
      <c r="AE236" s="68">
        <v>15</v>
      </c>
      <c r="AF236" s="68">
        <v>19</v>
      </c>
      <c r="AG236" s="68">
        <v>32</v>
      </c>
      <c r="AH236" s="68">
        <v>15</v>
      </c>
      <c r="AI236" s="68">
        <v>15</v>
      </c>
      <c r="AJ236" s="68">
        <v>17</v>
      </c>
      <c r="AK236" s="68">
        <v>17</v>
      </c>
      <c r="AL236" s="68">
        <v>11</v>
      </c>
      <c r="AM236" s="68">
        <v>11</v>
      </c>
      <c r="AN236" s="68">
        <v>19</v>
      </c>
      <c r="AO236" s="68">
        <v>23</v>
      </c>
      <c r="AP236" s="68">
        <v>17</v>
      </c>
      <c r="AQ236" s="68">
        <v>15</v>
      </c>
      <c r="AR236" s="68">
        <v>19</v>
      </c>
      <c r="AS236" s="68">
        <v>17</v>
      </c>
      <c r="AT236" s="68">
        <v>37</v>
      </c>
      <c r="AU236" s="68">
        <v>38</v>
      </c>
      <c r="AV236" s="68">
        <v>12</v>
      </c>
      <c r="AW236" s="68">
        <v>12</v>
      </c>
      <c r="AX236" s="68">
        <v>11</v>
      </c>
      <c r="AY236" s="68">
        <v>9</v>
      </c>
      <c r="AZ236" s="68">
        <v>15</v>
      </c>
      <c r="BA236" s="68">
        <v>16</v>
      </c>
      <c r="BB236" s="68">
        <v>8</v>
      </c>
      <c r="BC236" s="68">
        <v>11</v>
      </c>
      <c r="BD236" s="68">
        <v>10</v>
      </c>
      <c r="BE236" s="68">
        <v>8</v>
      </c>
      <c r="BF236" s="68">
        <v>10</v>
      </c>
      <c r="BG236" s="68">
        <v>11</v>
      </c>
      <c r="BH236" s="68">
        <v>12</v>
      </c>
      <c r="BI236" s="68">
        <v>23</v>
      </c>
      <c r="BJ236" s="68">
        <v>23</v>
      </c>
      <c r="BK236" s="68">
        <v>17</v>
      </c>
      <c r="BL236" s="68">
        <v>10</v>
      </c>
      <c r="BM236" s="68">
        <v>12</v>
      </c>
      <c r="BN236" s="68">
        <v>12</v>
      </c>
      <c r="BO236" s="68">
        <v>16</v>
      </c>
      <c r="BP236" s="68">
        <v>8</v>
      </c>
      <c r="BQ236" s="68">
        <v>12</v>
      </c>
      <c r="BR236" s="68">
        <v>22</v>
      </c>
      <c r="BS236" s="68">
        <v>21</v>
      </c>
      <c r="BT236" s="68">
        <v>13</v>
      </c>
      <c r="BU236" s="68">
        <v>12</v>
      </c>
      <c r="BV236" s="68">
        <v>11</v>
      </c>
      <c r="BW236" s="68">
        <v>13</v>
      </c>
      <c r="BX236" s="68">
        <v>11</v>
      </c>
      <c r="BY236" s="68">
        <v>11</v>
      </c>
      <c r="BZ236" s="68">
        <v>12</v>
      </c>
      <c r="CA236" s="68">
        <v>12</v>
      </c>
      <c r="CB236" s="149">
        <f>(2.71828^(-8.3291+4.4859*K236-2.1583*L236))/(1+(2.71828^(-8.3291+4.4859*K236-2.1583*L236)))</f>
        <v>6.5010710296762694E-5</v>
      </c>
      <c r="CC236" s="112" t="s">
        <v>781</v>
      </c>
      <c r="CD236" s="86" t="s">
        <v>53</v>
      </c>
      <c r="CE236" s="86" t="s">
        <v>782</v>
      </c>
      <c r="CF236" s="86" t="s">
        <v>50</v>
      </c>
      <c r="CG236" s="86"/>
      <c r="CH236" s="59">
        <f>COUNTIF($M236,"=13")+COUNTIF($N236,"=24")+COUNTIF($O236,"=14")+COUNTIF($P236,"=11")+COUNTIF($Q236,"=11")+COUNTIF($R236,"=14")+COUNTIF($S236,"=12")+COUNTIF($T236,"=12")+COUNTIF($U236,"=12")+COUNTIF($V236,"=13")+COUNTIF($W236,"=13")+COUNTIF($X236,"=16")</f>
        <v>12</v>
      </c>
      <c r="CI236" s="59">
        <f>COUNTIF($Y236,"=18")+COUNTIF($Z236,"=9")+COUNTIF($AA236,"=10")+COUNTIF($AB236,"=11")+COUNTIF($AC236,"=11")+COUNTIF($AD236,"=25")+COUNTIF($AE236,"=15")+COUNTIF($AF236,"=19")+COUNTIF($AG236,"=31")+COUNTIF($AH236,"=15")+COUNTIF($AI236,"=15")+COUNTIF($AJ236,"=17")+COUNTIF($AK236,"=17")</f>
        <v>10</v>
      </c>
      <c r="CJ236" s="59">
        <f>COUNTIF($AL236,"=11")+COUNTIF($AM236,"=11")+COUNTIF($AN236,"=19")+COUNTIF($AO236,"=23")+COUNTIF($AP236,"=15")+COUNTIF($AQ236,"=15")+COUNTIF($AR236,"=19")+COUNTIF($AS236,"=17")+COUNTIF($AV236,"=12")+COUNTIF($AW236,"=12")</f>
        <v>9</v>
      </c>
      <c r="CK236" s="59">
        <f>COUNTIF($AX236,"=11")+COUNTIF($AY236,"=9")+COUNTIF($AZ236,"=15")+COUNTIF($BA236,"=16")+COUNTIF($BB236,"=8")+COUNTIF($BC236,"=10")+COUNTIF($BD236,"=10")+COUNTIF($BE236,"=8")+COUNTIF($BF236,"=10")+COUNTIF($BG236,"=11")</f>
        <v>9</v>
      </c>
      <c r="CL236" s="59">
        <f>COUNTIF($BH236,"=12")+COUNTIF($BI236,"=21")+COUNTIF($BJ236,"=23")+COUNTIF($BK236,"=16")+COUNTIF($BL236,"=10")+COUNTIF($BM236,"=12")+COUNTIF($BN236,"=12")+COUNTIF($BO236,"=15")+COUNTIF($BP236,"=8")+COUNTIF($BQ236,"=12")+COUNTIF($BR236,"=24")+COUNTIF($BS236,"=20")+COUNTIF($BT236,"=13")</f>
        <v>8</v>
      </c>
      <c r="CM236" s="59">
        <f>COUNTIF($BU236,"=12")+COUNTIF($BV236,"=11")+COUNTIF($BW236,"=13")+COUNTIF($BX236,"=11")+COUNTIF($BY236,"=11")+COUNTIF($BZ236,"=12")+COUNTIF($CA236,"=11")</f>
        <v>6</v>
      </c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  <c r="DK236" s="85"/>
      <c r="DL236" s="85"/>
      <c r="DM236" s="85"/>
      <c r="DN236" s="85"/>
      <c r="DO236" s="85"/>
      <c r="DP236" s="85"/>
      <c r="DQ236" s="85"/>
      <c r="DR236" s="85"/>
      <c r="DS236" s="85"/>
      <c r="DT236" s="85"/>
      <c r="DU236" s="85"/>
      <c r="DV236" s="85"/>
      <c r="DW236" s="85"/>
      <c r="DX236" s="85"/>
      <c r="DY236" s="85"/>
      <c r="DZ236" s="85"/>
      <c r="EA236" s="86"/>
      <c r="EB236" s="86"/>
      <c r="EC236" s="86"/>
      <c r="ED236" s="86"/>
      <c r="EE236" s="86"/>
    </row>
    <row r="237" spans="1:135" ht="15" customHeight="1" x14ac:dyDescent="0.25">
      <c r="A237" s="176" t="s">
        <v>941</v>
      </c>
      <c r="B237" s="27" t="s">
        <v>227</v>
      </c>
      <c r="C237" s="86" t="s">
        <v>2</v>
      </c>
      <c r="D237" s="138" t="s">
        <v>78</v>
      </c>
      <c r="E237" s="49" t="s">
        <v>798</v>
      </c>
      <c r="F237" s="3" t="s">
        <v>45</v>
      </c>
      <c r="G237" s="87">
        <v>43961</v>
      </c>
      <c r="H237" s="88" t="s">
        <v>2</v>
      </c>
      <c r="I237" s="88" t="s">
        <v>779</v>
      </c>
      <c r="J237" s="87">
        <v>41277.888888888891</v>
      </c>
      <c r="K237" s="143">
        <f>+COUNTIF($Y237,"&gt;=18")+COUNTIF($AG237,"&gt;=31")+COUNTIF($AP237,"&lt;=15")+COUNTIF($AR237,"&gt;=19")+COUNTIF($BG237,"&gt;=11")+COUNTIF($BI237,"&lt;=21")+COUNTIF($BK237,"&gt;=17")+COUNTIF($BR237,"&gt;=24")+COUNTIF($CA237,"&lt;=11")</f>
        <v>5</v>
      </c>
      <c r="L237" s="140">
        <f>65-(+CH237+CI237+CJ237+CK237+CL237+CM237)</f>
        <v>11</v>
      </c>
      <c r="M237" s="89">
        <v>13</v>
      </c>
      <c r="N237" s="89">
        <v>24</v>
      </c>
      <c r="O237" s="89">
        <v>14</v>
      </c>
      <c r="P237" s="89">
        <v>11</v>
      </c>
      <c r="Q237" s="68">
        <v>11</v>
      </c>
      <c r="R237" s="68">
        <v>13</v>
      </c>
      <c r="S237" s="89">
        <v>12</v>
      </c>
      <c r="T237" s="89">
        <v>12</v>
      </c>
      <c r="U237" s="89">
        <v>12</v>
      </c>
      <c r="V237" s="89">
        <v>13</v>
      </c>
      <c r="W237" s="89">
        <v>13</v>
      </c>
      <c r="X237" s="68">
        <v>16</v>
      </c>
      <c r="Y237" s="89">
        <v>16</v>
      </c>
      <c r="Z237" s="100">
        <v>9</v>
      </c>
      <c r="AA237" s="100">
        <v>10</v>
      </c>
      <c r="AB237" s="89">
        <v>11</v>
      </c>
      <c r="AC237" s="89">
        <v>11</v>
      </c>
      <c r="AD237" s="89">
        <v>26</v>
      </c>
      <c r="AE237" s="89">
        <v>15</v>
      </c>
      <c r="AF237" s="89">
        <v>19</v>
      </c>
      <c r="AG237" s="89">
        <v>33</v>
      </c>
      <c r="AH237" s="100">
        <v>15</v>
      </c>
      <c r="AI237" s="100">
        <v>15</v>
      </c>
      <c r="AJ237" s="100">
        <v>16</v>
      </c>
      <c r="AK237" s="100">
        <v>17</v>
      </c>
      <c r="AL237" s="89">
        <v>11</v>
      </c>
      <c r="AM237" s="89">
        <v>11</v>
      </c>
      <c r="AN237" s="68">
        <v>19</v>
      </c>
      <c r="AO237" s="68">
        <v>23</v>
      </c>
      <c r="AP237" s="89">
        <v>16</v>
      </c>
      <c r="AQ237" s="89">
        <v>15</v>
      </c>
      <c r="AR237" s="89">
        <v>19</v>
      </c>
      <c r="AS237" s="89">
        <v>17</v>
      </c>
      <c r="AT237" s="100">
        <v>36</v>
      </c>
      <c r="AU237" s="100">
        <v>36</v>
      </c>
      <c r="AV237" s="89">
        <v>11</v>
      </c>
      <c r="AW237" s="89">
        <v>12</v>
      </c>
      <c r="AX237" s="89">
        <v>11</v>
      </c>
      <c r="AY237" s="89">
        <v>9</v>
      </c>
      <c r="AZ237" s="68">
        <v>15</v>
      </c>
      <c r="BA237" s="68">
        <v>16</v>
      </c>
      <c r="BB237" s="89">
        <v>8</v>
      </c>
      <c r="BC237" s="89">
        <v>10</v>
      </c>
      <c r="BD237" s="89">
        <v>10</v>
      </c>
      <c r="BE237" s="89">
        <v>8</v>
      </c>
      <c r="BF237" s="89">
        <v>11</v>
      </c>
      <c r="BG237" s="89">
        <v>10</v>
      </c>
      <c r="BH237" s="89">
        <v>12</v>
      </c>
      <c r="BI237" s="68">
        <v>21</v>
      </c>
      <c r="BJ237" s="68">
        <v>23</v>
      </c>
      <c r="BK237" s="89">
        <v>16</v>
      </c>
      <c r="BL237" s="89">
        <v>10</v>
      </c>
      <c r="BM237" s="89">
        <v>12</v>
      </c>
      <c r="BN237" s="89">
        <v>12</v>
      </c>
      <c r="BO237" s="89">
        <v>14</v>
      </c>
      <c r="BP237" s="89">
        <v>8</v>
      </c>
      <c r="BQ237" s="89">
        <v>12</v>
      </c>
      <c r="BR237" s="89">
        <v>24</v>
      </c>
      <c r="BS237" s="89">
        <v>20</v>
      </c>
      <c r="BT237" s="89">
        <v>13</v>
      </c>
      <c r="BU237" s="89">
        <v>12</v>
      </c>
      <c r="BV237" s="89">
        <v>11</v>
      </c>
      <c r="BW237" s="89">
        <v>14</v>
      </c>
      <c r="BX237" s="89">
        <v>11</v>
      </c>
      <c r="BY237" s="89">
        <v>11</v>
      </c>
      <c r="BZ237" s="89">
        <v>12</v>
      </c>
      <c r="CA237" s="89">
        <v>11</v>
      </c>
      <c r="CB237" s="149">
        <f>(2.71828^(-8.3291+4.4859*K237-2.1583*L237))/(1+(2.71828^(-8.3291+4.4859*K237-2.1583*L237)))</f>
        <v>6.5010710296762694E-5</v>
      </c>
      <c r="CC237" s="107" t="s">
        <v>781</v>
      </c>
      <c r="CD237" s="86" t="s">
        <v>53</v>
      </c>
      <c r="CE237" s="3"/>
      <c r="CF237" s="86"/>
      <c r="CG237" s="86"/>
      <c r="CH237" s="59">
        <f>COUNTIF($M237,"=13")+COUNTIF($N237,"=24")+COUNTIF($O237,"=14")+COUNTIF($P237,"=11")+COUNTIF($Q237,"=11")+COUNTIF($R237,"=14")+COUNTIF($S237,"=12")+COUNTIF($T237,"=12")+COUNTIF($U237,"=12")+COUNTIF($V237,"=13")+COUNTIF($W237,"=13")+COUNTIF($X237,"=16")</f>
        <v>11</v>
      </c>
      <c r="CI237" s="59">
        <f>COUNTIF($Y237,"=18")+COUNTIF($Z237,"=9")+COUNTIF($AA237,"=10")+COUNTIF($AB237,"=11")+COUNTIF($AC237,"=11")+COUNTIF($AD237,"=25")+COUNTIF($AE237,"=15")+COUNTIF($AF237,"=19")+COUNTIF($AG237,"=31")+COUNTIF($AH237,"=15")+COUNTIF($AI237,"=15")+COUNTIF($AJ237,"=17")+COUNTIF($AK237,"=17")</f>
        <v>9</v>
      </c>
      <c r="CJ237" s="59">
        <f>COUNTIF($AL237,"=11")+COUNTIF($AM237,"=11")+COUNTIF($AN237,"=19")+COUNTIF($AO237,"=23")+COUNTIF($AP237,"=15")+COUNTIF($AQ237,"=15")+COUNTIF($AR237,"=19")+COUNTIF($AS237,"=17")+COUNTIF($AV237,"=12")+COUNTIF($AW237,"=12")</f>
        <v>8</v>
      </c>
      <c r="CK237" s="59">
        <f>COUNTIF($AX237,"=11")+COUNTIF($AY237,"=9")+COUNTIF($AZ237,"=15")+COUNTIF($BA237,"=16")+COUNTIF($BB237,"=8")+COUNTIF($BC237,"=10")+COUNTIF($BD237,"=10")+COUNTIF($BE237,"=8")+COUNTIF($BF237,"=10")+COUNTIF($BG237,"=11")</f>
        <v>8</v>
      </c>
      <c r="CL237" s="59">
        <f>COUNTIF($BH237,"=12")+COUNTIF($BI237,"=21")+COUNTIF($BJ237,"=23")+COUNTIF($BK237,"=16")+COUNTIF($BL237,"=10")+COUNTIF($BM237,"=12")+COUNTIF($BN237,"=12")+COUNTIF($BO237,"=15")+COUNTIF($BP237,"=8")+COUNTIF($BQ237,"=12")+COUNTIF($BR237,"=24")+COUNTIF($BS237,"=20")+COUNTIF($BT237,"=13")</f>
        <v>12</v>
      </c>
      <c r="CM237" s="59">
        <f>COUNTIF($BU237,"=12")+COUNTIF($BV237,"=11")+COUNTIF($BW237,"=13")+COUNTIF($BX237,"=11")+COUNTIF($BY237,"=11")+COUNTIF($BZ237,"=12")+COUNTIF($CA237,"=11")</f>
        <v>6</v>
      </c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  <c r="DK237" s="85"/>
      <c r="DL237" s="85"/>
      <c r="DM237" s="85"/>
      <c r="DN237" s="85"/>
      <c r="DO237" s="85"/>
      <c r="DP237" s="85"/>
      <c r="DQ237" s="85"/>
      <c r="DR237" s="85"/>
      <c r="DS237" s="85"/>
      <c r="DT237" s="85"/>
      <c r="DU237" s="85"/>
      <c r="DV237" s="85"/>
      <c r="DW237" s="85"/>
      <c r="DX237" s="85"/>
      <c r="DY237" s="85"/>
      <c r="DZ237" s="85"/>
    </row>
    <row r="238" spans="1:135" ht="15" customHeight="1" x14ac:dyDescent="0.25">
      <c r="A238" s="166" t="s">
        <v>969</v>
      </c>
      <c r="B238" s="10" t="s">
        <v>207</v>
      </c>
      <c r="C238" s="86" t="s">
        <v>2</v>
      </c>
      <c r="D238" s="138" t="s">
        <v>78</v>
      </c>
      <c r="E238" s="10" t="s">
        <v>28</v>
      </c>
      <c r="F238" s="10" t="s">
        <v>207</v>
      </c>
      <c r="G238" s="7">
        <v>41504.945138888892</v>
      </c>
      <c r="H238" s="88" t="s">
        <v>2</v>
      </c>
      <c r="I238" s="88" t="s">
        <v>779</v>
      </c>
      <c r="J238" s="87">
        <v>41277.888888888891</v>
      </c>
      <c r="K238" s="143">
        <f>+COUNTIF($Y238,"&gt;=18")+COUNTIF($AG238,"&gt;=31")+COUNTIF($AP238,"&lt;=15")+COUNTIF($AR238,"&gt;=19")+COUNTIF($BG238,"&gt;=11")+COUNTIF($BI238,"&lt;=21")+COUNTIF($BK238,"&gt;=17")+COUNTIF($BR238,"&gt;=24")+COUNTIF($CA238,"&lt;=11")</f>
        <v>5</v>
      </c>
      <c r="L238" s="140">
        <f>65-(+CH238+CI238+CJ238+CK238+CL238+CM238)</f>
        <v>11</v>
      </c>
      <c r="M238" s="43">
        <v>13</v>
      </c>
      <c r="N238" s="43">
        <v>24</v>
      </c>
      <c r="O238" s="43">
        <v>14</v>
      </c>
      <c r="P238" s="43">
        <v>11</v>
      </c>
      <c r="Q238" s="43">
        <v>11</v>
      </c>
      <c r="R238" s="43">
        <v>15</v>
      </c>
      <c r="S238" s="43">
        <v>12</v>
      </c>
      <c r="T238" s="43">
        <v>12</v>
      </c>
      <c r="U238" s="43">
        <v>12</v>
      </c>
      <c r="V238" s="43">
        <v>13</v>
      </c>
      <c r="W238" s="43">
        <v>13</v>
      </c>
      <c r="X238" s="43">
        <v>16</v>
      </c>
      <c r="Y238" s="43">
        <v>18</v>
      </c>
      <c r="Z238" s="43">
        <v>10</v>
      </c>
      <c r="AA238" s="43">
        <v>10</v>
      </c>
      <c r="AB238" s="43">
        <v>11</v>
      </c>
      <c r="AC238" s="43">
        <v>11</v>
      </c>
      <c r="AD238" s="43">
        <v>23</v>
      </c>
      <c r="AE238" s="43">
        <v>15</v>
      </c>
      <c r="AF238" s="43">
        <v>19</v>
      </c>
      <c r="AG238" s="43">
        <v>31</v>
      </c>
      <c r="AH238" s="43">
        <v>15</v>
      </c>
      <c r="AI238" s="43">
        <v>15</v>
      </c>
      <c r="AJ238" s="34">
        <v>17</v>
      </c>
      <c r="AK238" s="34">
        <v>17</v>
      </c>
      <c r="AL238" s="43">
        <v>11</v>
      </c>
      <c r="AM238" s="43">
        <v>11</v>
      </c>
      <c r="AN238" s="43">
        <v>19</v>
      </c>
      <c r="AO238" s="43">
        <v>23</v>
      </c>
      <c r="AP238" s="43">
        <v>17</v>
      </c>
      <c r="AQ238" s="43">
        <v>15</v>
      </c>
      <c r="AR238" s="43">
        <v>19</v>
      </c>
      <c r="AS238" s="43">
        <v>17</v>
      </c>
      <c r="AT238" s="43">
        <v>38</v>
      </c>
      <c r="AU238" s="43">
        <v>39</v>
      </c>
      <c r="AV238" s="43">
        <v>12</v>
      </c>
      <c r="AW238" s="43">
        <v>12</v>
      </c>
      <c r="AX238" s="43">
        <v>11</v>
      </c>
      <c r="AY238" s="43">
        <v>9</v>
      </c>
      <c r="AZ238" s="43">
        <v>15</v>
      </c>
      <c r="BA238" s="43">
        <v>16</v>
      </c>
      <c r="BB238" s="43">
        <v>8</v>
      </c>
      <c r="BC238" s="43">
        <v>11</v>
      </c>
      <c r="BD238" s="43">
        <v>10</v>
      </c>
      <c r="BE238" s="43">
        <v>8</v>
      </c>
      <c r="BF238" s="43">
        <v>10</v>
      </c>
      <c r="BG238" s="43">
        <v>11</v>
      </c>
      <c r="BH238" s="43">
        <v>12</v>
      </c>
      <c r="BI238" s="43">
        <v>23</v>
      </c>
      <c r="BJ238" s="43">
        <v>23</v>
      </c>
      <c r="BK238" s="43">
        <v>17</v>
      </c>
      <c r="BL238" s="43">
        <v>10</v>
      </c>
      <c r="BM238" s="43">
        <v>12</v>
      </c>
      <c r="BN238" s="43">
        <v>12</v>
      </c>
      <c r="BO238" s="43">
        <v>16</v>
      </c>
      <c r="BP238" s="43">
        <v>8</v>
      </c>
      <c r="BQ238" s="43">
        <v>12</v>
      </c>
      <c r="BR238" s="43">
        <v>22</v>
      </c>
      <c r="BS238" s="43">
        <v>21</v>
      </c>
      <c r="BT238" s="43">
        <v>13</v>
      </c>
      <c r="BU238" s="43">
        <v>12</v>
      </c>
      <c r="BV238" s="43">
        <v>11</v>
      </c>
      <c r="BW238" s="43">
        <v>13</v>
      </c>
      <c r="BX238" s="43">
        <v>11</v>
      </c>
      <c r="BY238" s="43">
        <v>11</v>
      </c>
      <c r="BZ238" s="43">
        <v>12</v>
      </c>
      <c r="CA238" s="43">
        <v>12</v>
      </c>
      <c r="CB238" s="149">
        <f>(2.71828^(-8.3291+4.4859*K238-2.1583*L238))/(1+(2.71828^(-8.3291+4.4859*K238-2.1583*L238)))</f>
        <v>6.5010710296762694E-5</v>
      </c>
      <c r="CC238" s="107" t="s">
        <v>781</v>
      </c>
      <c r="CD238" s="86" t="s">
        <v>53</v>
      </c>
      <c r="CE238" s="10" t="s">
        <v>731</v>
      </c>
      <c r="CF238" s="86" t="s">
        <v>50</v>
      </c>
      <c r="CG238" s="15"/>
      <c r="CH238" s="59">
        <f>COUNTIF($M238,"=13")+COUNTIF($N238,"=24")+COUNTIF($O238,"=14")+COUNTIF($P238,"=11")+COUNTIF($Q238,"=11")+COUNTIF($R238,"=14")+COUNTIF($S238,"=12")+COUNTIF($T238,"=12")+COUNTIF($U238,"=12")+COUNTIF($V238,"=13")+COUNTIF($W238,"=13")+COUNTIF($X238,"=16")</f>
        <v>11</v>
      </c>
      <c r="CI238" s="59">
        <f>COUNTIF($Y238,"=18")+COUNTIF($Z238,"=9")+COUNTIF($AA238,"=10")+COUNTIF($AB238,"=11")+COUNTIF($AC238,"=11")+COUNTIF($AD238,"=25")+COUNTIF($AE238,"=15")+COUNTIF($AF238,"=19")+COUNTIF($AG238,"=31")+COUNTIF($AH238,"=15")+COUNTIF($AI238,"=15")+COUNTIF($AJ238,"=17")+COUNTIF($AK238,"=17")</f>
        <v>11</v>
      </c>
      <c r="CJ238" s="59">
        <f>COUNTIF($AL238,"=11")+COUNTIF($AM238,"=11")+COUNTIF($AN238,"=19")+COUNTIF($AO238,"=23")+COUNTIF($AP238,"=15")+COUNTIF($AQ238,"=15")+COUNTIF($AR238,"=19")+COUNTIF($AS238,"=17")+COUNTIF($AV238,"=12")+COUNTIF($AW238,"=12")</f>
        <v>9</v>
      </c>
      <c r="CK238" s="59">
        <f>COUNTIF($AX238,"=11")+COUNTIF($AY238,"=9")+COUNTIF($AZ238,"=15")+COUNTIF($BA238,"=16")+COUNTIF($BB238,"=8")+COUNTIF($BC238,"=10")+COUNTIF($BD238,"=10")+COUNTIF($BE238,"=8")+COUNTIF($BF238,"=10")+COUNTIF($BG238,"=11")</f>
        <v>9</v>
      </c>
      <c r="CL238" s="59">
        <f>COUNTIF($BH238,"=12")+COUNTIF($BI238,"=21")+COUNTIF($BJ238,"=23")+COUNTIF($BK238,"=16")+COUNTIF($BL238,"=10")+COUNTIF($BM238,"=12")+COUNTIF($BN238,"=12")+COUNTIF($BO238,"=15")+COUNTIF($BP238,"=8")+COUNTIF($BQ238,"=12")+COUNTIF($BR238,"=24")+COUNTIF($BS238,"=20")+COUNTIF($BT238,"=13")</f>
        <v>8</v>
      </c>
      <c r="CM238" s="59">
        <f>COUNTIF($BU238,"=12")+COUNTIF($BV238,"=11")+COUNTIF($BW238,"=13")+COUNTIF($BX238,"=11")+COUNTIF($BY238,"=11")+COUNTIF($BZ238,"=12")+COUNTIF($CA238,"=11")</f>
        <v>6</v>
      </c>
      <c r="EA238" s="85"/>
      <c r="EB238" s="85"/>
      <c r="EC238" s="85"/>
      <c r="ED238" s="85"/>
      <c r="EE238" s="85"/>
    </row>
    <row r="239" spans="1:135" ht="15" customHeight="1" x14ac:dyDescent="0.25">
      <c r="A239" s="27">
        <v>19002</v>
      </c>
      <c r="B239" s="86" t="s">
        <v>316</v>
      </c>
      <c r="C239" s="86" t="s">
        <v>2</v>
      </c>
      <c r="D239" s="139" t="s">
        <v>195</v>
      </c>
      <c r="E239" s="86" t="s">
        <v>314</v>
      </c>
      <c r="F239" s="86" t="s">
        <v>317</v>
      </c>
      <c r="G239" s="87">
        <v>42400.36041666667</v>
      </c>
      <c r="H239" s="88" t="s">
        <v>2</v>
      </c>
      <c r="I239" s="88" t="s">
        <v>779</v>
      </c>
      <c r="J239" s="87">
        <v>41277.888888888891</v>
      </c>
      <c r="K239" s="143">
        <f>+COUNTIF($Y239,"&gt;=18")+COUNTIF($AG239,"&gt;=31")+COUNTIF($AP239,"&lt;=15")+COUNTIF($AR239,"&gt;=19")+COUNTIF($BG239,"&gt;=11")+COUNTIF($BI239,"&lt;=21")+COUNTIF($BK239,"&gt;=17")+COUNTIF($BR239,"&gt;=24")+COUNTIF($CA239,"&lt;=11")</f>
        <v>4</v>
      </c>
      <c r="L239" s="140">
        <f>65-(+CH239+CI239+CJ239+CK239+CL239+CM239)</f>
        <v>9</v>
      </c>
      <c r="M239" s="68">
        <v>13</v>
      </c>
      <c r="N239" s="68">
        <v>24</v>
      </c>
      <c r="O239" s="68">
        <v>14</v>
      </c>
      <c r="P239" s="68">
        <v>11</v>
      </c>
      <c r="Q239" s="68">
        <v>11</v>
      </c>
      <c r="R239" s="68">
        <v>14</v>
      </c>
      <c r="S239" s="68">
        <v>12</v>
      </c>
      <c r="T239" s="68">
        <v>12</v>
      </c>
      <c r="U239" s="68">
        <v>12</v>
      </c>
      <c r="V239" s="68">
        <v>13</v>
      </c>
      <c r="W239" s="68">
        <v>13</v>
      </c>
      <c r="X239" s="68">
        <v>16</v>
      </c>
      <c r="Y239" s="68">
        <v>18</v>
      </c>
      <c r="Z239" s="100">
        <v>9</v>
      </c>
      <c r="AA239" s="100">
        <v>10</v>
      </c>
      <c r="AB239" s="68">
        <v>11</v>
      </c>
      <c r="AC239" s="68">
        <v>11</v>
      </c>
      <c r="AD239" s="68">
        <v>25</v>
      </c>
      <c r="AE239" s="68">
        <v>15</v>
      </c>
      <c r="AF239" s="68">
        <v>18</v>
      </c>
      <c r="AG239" s="68">
        <v>31</v>
      </c>
      <c r="AH239" s="68">
        <v>15</v>
      </c>
      <c r="AI239" s="68">
        <v>16</v>
      </c>
      <c r="AJ239" s="100">
        <v>17</v>
      </c>
      <c r="AK239" s="100">
        <v>17</v>
      </c>
      <c r="AL239" s="68">
        <v>11</v>
      </c>
      <c r="AM239" s="68">
        <v>11</v>
      </c>
      <c r="AN239" s="68">
        <v>19</v>
      </c>
      <c r="AO239" s="68">
        <v>23</v>
      </c>
      <c r="AP239" s="68">
        <v>15</v>
      </c>
      <c r="AQ239" s="68">
        <v>15</v>
      </c>
      <c r="AR239" s="68">
        <v>19</v>
      </c>
      <c r="AS239" s="68">
        <v>17</v>
      </c>
      <c r="AT239" s="68">
        <v>37</v>
      </c>
      <c r="AU239" s="100">
        <v>38</v>
      </c>
      <c r="AV239" s="68">
        <v>11</v>
      </c>
      <c r="AW239" s="68">
        <v>12</v>
      </c>
      <c r="AX239" s="68">
        <v>11</v>
      </c>
      <c r="AY239" s="68">
        <v>9</v>
      </c>
      <c r="AZ239" s="68">
        <v>15</v>
      </c>
      <c r="BA239" s="68">
        <v>16</v>
      </c>
      <c r="BB239" s="68">
        <v>8</v>
      </c>
      <c r="BC239" s="68">
        <v>10</v>
      </c>
      <c r="BD239" s="68">
        <v>10</v>
      </c>
      <c r="BE239" s="68">
        <v>8</v>
      </c>
      <c r="BF239" s="68">
        <v>10</v>
      </c>
      <c r="BG239" s="68">
        <v>10</v>
      </c>
      <c r="BH239" s="68">
        <v>12</v>
      </c>
      <c r="BI239" s="68">
        <v>22</v>
      </c>
      <c r="BJ239" s="68">
        <v>23</v>
      </c>
      <c r="BK239" s="68">
        <v>15</v>
      </c>
      <c r="BL239" s="68">
        <v>10</v>
      </c>
      <c r="BM239" s="68">
        <v>12</v>
      </c>
      <c r="BN239" s="68">
        <v>12</v>
      </c>
      <c r="BO239" s="68">
        <v>16</v>
      </c>
      <c r="BP239" s="68">
        <v>8</v>
      </c>
      <c r="BQ239" s="68">
        <v>12</v>
      </c>
      <c r="BR239" s="68">
        <v>23</v>
      </c>
      <c r="BS239" s="68">
        <v>20</v>
      </c>
      <c r="BT239" s="68">
        <v>13</v>
      </c>
      <c r="BU239" s="68">
        <v>12</v>
      </c>
      <c r="BV239" s="68">
        <v>11</v>
      </c>
      <c r="BW239" s="68">
        <v>13</v>
      </c>
      <c r="BX239" s="68">
        <v>11</v>
      </c>
      <c r="BY239" s="68">
        <v>11</v>
      </c>
      <c r="BZ239" s="68">
        <v>12</v>
      </c>
      <c r="CA239" s="68">
        <v>12</v>
      </c>
      <c r="CB239" s="149">
        <f>(2.71828^(-8.3291+4.4859*K239-2.1583*L239))/(1+(2.71828^(-8.3291+4.4859*K239-2.1583*L239)))</f>
        <v>5.4886217470317757E-5</v>
      </c>
      <c r="CC239" s="107" t="s">
        <v>781</v>
      </c>
      <c r="CD239" s="86" t="s">
        <v>63</v>
      </c>
      <c r="CE239" s="86" t="s">
        <v>2</v>
      </c>
      <c r="CF239" s="86" t="s">
        <v>50</v>
      </c>
      <c r="CG239" s="86"/>
      <c r="CH239" s="59">
        <f>COUNTIF($M239,"=13")+COUNTIF($N239,"=24")+COUNTIF($O239,"=14")+COUNTIF($P239,"=11")+COUNTIF($Q239,"=11")+COUNTIF($R239,"=14")+COUNTIF($S239,"=12")+COUNTIF($T239,"=12")+COUNTIF($U239,"=12")+COUNTIF($V239,"=13")+COUNTIF($W239,"=13")+COUNTIF($X239,"=16")</f>
        <v>12</v>
      </c>
      <c r="CI239" s="59">
        <f>COUNTIF($Y239,"=18")+COUNTIF($Z239,"=9")+COUNTIF($AA239,"=10")+COUNTIF($AB239,"=11")+COUNTIF($AC239,"=11")+COUNTIF($AD239,"=25")+COUNTIF($AE239,"=15")+COUNTIF($AF239,"=19")+COUNTIF($AG239,"=31")+COUNTIF($AH239,"=15")+COUNTIF($AI239,"=15")+COUNTIF($AJ239,"=17")+COUNTIF($AK239,"=17")</f>
        <v>11</v>
      </c>
      <c r="CJ239" s="59">
        <f>COUNTIF($AL239,"=11")+COUNTIF($AM239,"=11")+COUNTIF($AN239,"=19")+COUNTIF($AO239,"=23")+COUNTIF($AP239,"=15")+COUNTIF($AQ239,"=15")+COUNTIF($AR239,"=19")+COUNTIF($AS239,"=17")+COUNTIF($AV239,"=12")+COUNTIF($AW239,"=12")</f>
        <v>9</v>
      </c>
      <c r="CK239" s="59">
        <f>COUNTIF($AX239,"=11")+COUNTIF($AY239,"=9")+COUNTIF($AZ239,"=15")+COUNTIF($BA239,"=16")+COUNTIF($BB239,"=8")+COUNTIF($BC239,"=10")+COUNTIF($BD239,"=10")+COUNTIF($BE239,"=8")+COUNTIF($BF239,"=10")+COUNTIF($BG239,"=11")</f>
        <v>9</v>
      </c>
      <c r="CL239" s="59">
        <f>COUNTIF($BH239,"=12")+COUNTIF($BI239,"=21")+COUNTIF($BJ239,"=23")+COUNTIF($BK239,"=16")+COUNTIF($BL239,"=10")+COUNTIF($BM239,"=12")+COUNTIF($BN239,"=12")+COUNTIF($BO239,"=15")+COUNTIF($BP239,"=8")+COUNTIF($BQ239,"=12")+COUNTIF($BR239,"=24")+COUNTIF($BS239,"=20")+COUNTIF($BT239,"=13")</f>
        <v>9</v>
      </c>
      <c r="CM239" s="59">
        <f>COUNTIF($BU239,"=12")+COUNTIF($BV239,"=11")+COUNTIF($BW239,"=13")+COUNTIF($BX239,"=11")+COUNTIF($BY239,"=11")+COUNTIF($BZ239,"=12")+COUNTIF($CA239,"=11")</f>
        <v>6</v>
      </c>
      <c r="CN239" s="86"/>
      <c r="CO239" s="86"/>
      <c r="CP239" s="86"/>
      <c r="CQ239" s="86"/>
      <c r="CR239" s="86"/>
      <c r="CS239" s="86"/>
      <c r="CT239" s="86"/>
      <c r="CU239" s="86"/>
      <c r="CV239" s="86"/>
      <c r="CW239" s="86"/>
      <c r="CX239" s="86"/>
      <c r="CY239" s="86"/>
      <c r="CZ239" s="86"/>
      <c r="DA239" s="86"/>
      <c r="DB239" s="86"/>
      <c r="DC239" s="86"/>
      <c r="DD239" s="86"/>
      <c r="DE239" s="86"/>
      <c r="DF239" s="86"/>
      <c r="DG239" s="86"/>
      <c r="DH239" s="86"/>
      <c r="DI239" s="86"/>
      <c r="DJ239" s="86"/>
      <c r="DK239" s="86"/>
      <c r="DL239" s="86"/>
      <c r="DM239" s="86"/>
      <c r="DN239" s="86"/>
      <c r="DO239" s="86"/>
      <c r="DP239" s="86"/>
      <c r="DQ239" s="86"/>
      <c r="DR239" s="86"/>
      <c r="DS239" s="86"/>
      <c r="DT239" s="86"/>
      <c r="DU239" s="86"/>
      <c r="DV239" s="86"/>
      <c r="DW239" s="86"/>
      <c r="DX239" s="86"/>
      <c r="DY239" s="86"/>
      <c r="DZ239" s="86"/>
      <c r="EA239" s="86"/>
      <c r="EB239" s="86"/>
      <c r="EC239" s="86"/>
      <c r="ED239" s="86"/>
      <c r="EE239" s="86"/>
    </row>
    <row r="240" spans="1:135" ht="15" customHeight="1" x14ac:dyDescent="0.25">
      <c r="A240" s="27">
        <v>320612</v>
      </c>
      <c r="B240" s="86" t="s">
        <v>45</v>
      </c>
      <c r="C240" s="86" t="s">
        <v>2</v>
      </c>
      <c r="D240" s="139" t="s">
        <v>468</v>
      </c>
      <c r="E240" s="86" t="s">
        <v>23</v>
      </c>
      <c r="F240" s="86" t="s">
        <v>424</v>
      </c>
      <c r="G240" s="87">
        <v>42395.317361111112</v>
      </c>
      <c r="H240" s="88" t="s">
        <v>2</v>
      </c>
      <c r="I240" s="88" t="s">
        <v>779</v>
      </c>
      <c r="J240" s="87">
        <v>41277.888888888891</v>
      </c>
      <c r="K240" s="143">
        <f>+COUNTIF($Y240,"&gt;=18")+COUNTIF($AG240,"&gt;=31")+COUNTIF($AP240,"&lt;=15")+COUNTIF($AR240,"&gt;=19")+COUNTIF($BG240,"&gt;=11")+COUNTIF($BI240,"&lt;=21")+COUNTIF($BK240,"&gt;=17")+COUNTIF($BR240,"&gt;=24")+COUNTIF($CA240,"&lt;=11")</f>
        <v>4</v>
      </c>
      <c r="L240" s="140">
        <f>65-(+CH240+CI240+CJ240+CK240+CL240+CM240)</f>
        <v>9</v>
      </c>
      <c r="M240" s="68">
        <v>13</v>
      </c>
      <c r="N240" s="68">
        <v>24</v>
      </c>
      <c r="O240" s="68">
        <v>14</v>
      </c>
      <c r="P240" s="68">
        <v>11</v>
      </c>
      <c r="Q240" s="68">
        <v>11</v>
      </c>
      <c r="R240" s="68">
        <v>14</v>
      </c>
      <c r="S240" s="68">
        <v>12</v>
      </c>
      <c r="T240" s="68">
        <v>12</v>
      </c>
      <c r="U240" s="68">
        <v>12</v>
      </c>
      <c r="V240" s="68">
        <v>14</v>
      </c>
      <c r="W240" s="68">
        <v>13</v>
      </c>
      <c r="X240" s="68">
        <v>16</v>
      </c>
      <c r="Y240" s="68">
        <v>17</v>
      </c>
      <c r="Z240" s="68">
        <v>9</v>
      </c>
      <c r="AA240" s="68">
        <v>10</v>
      </c>
      <c r="AB240" s="68">
        <v>11</v>
      </c>
      <c r="AC240" s="68">
        <v>11</v>
      </c>
      <c r="AD240" s="68">
        <v>24</v>
      </c>
      <c r="AE240" s="68">
        <v>15</v>
      </c>
      <c r="AF240" s="68">
        <v>19</v>
      </c>
      <c r="AG240" s="68">
        <v>31</v>
      </c>
      <c r="AH240" s="100">
        <v>14</v>
      </c>
      <c r="AI240" s="100">
        <v>15</v>
      </c>
      <c r="AJ240" s="100">
        <v>17</v>
      </c>
      <c r="AK240" s="100">
        <v>17</v>
      </c>
      <c r="AL240" s="68">
        <v>11</v>
      </c>
      <c r="AM240" s="68">
        <v>11</v>
      </c>
      <c r="AN240" s="68">
        <v>19</v>
      </c>
      <c r="AO240" s="68">
        <v>22</v>
      </c>
      <c r="AP240" s="68">
        <v>16</v>
      </c>
      <c r="AQ240" s="68">
        <v>15</v>
      </c>
      <c r="AR240" s="68">
        <v>19</v>
      </c>
      <c r="AS240" s="68">
        <v>17</v>
      </c>
      <c r="AT240" s="68">
        <v>36</v>
      </c>
      <c r="AU240" s="68">
        <v>36</v>
      </c>
      <c r="AV240" s="68">
        <v>13</v>
      </c>
      <c r="AW240" s="68">
        <v>12</v>
      </c>
      <c r="AX240" s="68">
        <v>11</v>
      </c>
      <c r="AY240" s="68">
        <v>9</v>
      </c>
      <c r="AZ240" s="68">
        <v>15</v>
      </c>
      <c r="BA240" s="68">
        <v>16</v>
      </c>
      <c r="BB240" s="68">
        <v>8</v>
      </c>
      <c r="BC240" s="68">
        <v>10</v>
      </c>
      <c r="BD240" s="68">
        <v>10</v>
      </c>
      <c r="BE240" s="68">
        <v>8</v>
      </c>
      <c r="BF240" s="68">
        <v>10</v>
      </c>
      <c r="BG240" s="68">
        <v>10</v>
      </c>
      <c r="BH240" s="68">
        <v>12</v>
      </c>
      <c r="BI240" s="68">
        <v>21</v>
      </c>
      <c r="BJ240" s="68">
        <v>23</v>
      </c>
      <c r="BK240" s="68">
        <v>16</v>
      </c>
      <c r="BL240" s="68">
        <v>10</v>
      </c>
      <c r="BM240" s="68">
        <v>12</v>
      </c>
      <c r="BN240" s="68">
        <v>12</v>
      </c>
      <c r="BO240" s="68">
        <v>15</v>
      </c>
      <c r="BP240" s="68">
        <v>8</v>
      </c>
      <c r="BQ240" s="68">
        <v>12</v>
      </c>
      <c r="BR240" s="68">
        <v>24</v>
      </c>
      <c r="BS240" s="68">
        <v>20</v>
      </c>
      <c r="BT240" s="68">
        <v>13</v>
      </c>
      <c r="BU240" s="68">
        <v>12</v>
      </c>
      <c r="BV240" s="68">
        <v>11</v>
      </c>
      <c r="BW240" s="68">
        <v>13</v>
      </c>
      <c r="BX240" s="68">
        <v>11</v>
      </c>
      <c r="BY240" s="68">
        <v>11</v>
      </c>
      <c r="BZ240" s="68">
        <v>12</v>
      </c>
      <c r="CA240" s="68">
        <v>12</v>
      </c>
      <c r="CB240" s="149">
        <f>(2.71828^(-8.3291+4.4859*K240-2.1583*L240))/(1+(2.71828^(-8.3291+4.4859*K240-2.1583*L240)))</f>
        <v>5.4886217470317757E-5</v>
      </c>
      <c r="CC240" s="107" t="s">
        <v>781</v>
      </c>
      <c r="CD240" s="86" t="s">
        <v>434</v>
      </c>
      <c r="CE240" s="86" t="s">
        <v>2</v>
      </c>
      <c r="CF240" s="86" t="s">
        <v>45</v>
      </c>
      <c r="CG240" s="86" t="s">
        <v>463</v>
      </c>
      <c r="CH240" s="59">
        <f>COUNTIF($M240,"=13")+COUNTIF($N240,"=24")+COUNTIF($O240,"=14")+COUNTIF($P240,"=11")+COUNTIF($Q240,"=11")+COUNTIF($R240,"=14")+COUNTIF($S240,"=12")+COUNTIF($T240,"=12")+COUNTIF($U240,"=12")+COUNTIF($V240,"=13")+COUNTIF($W240,"=13")+COUNTIF($X240,"=16")</f>
        <v>11</v>
      </c>
      <c r="CI240" s="59">
        <f>COUNTIF($Y240,"=18")+COUNTIF($Z240,"=9")+COUNTIF($AA240,"=10")+COUNTIF($AB240,"=11")+COUNTIF($AC240,"=11")+COUNTIF($AD240,"=25")+COUNTIF($AE240,"=15")+COUNTIF($AF240,"=19")+COUNTIF($AG240,"=31")+COUNTIF($AH240,"=15")+COUNTIF($AI240,"=15")+COUNTIF($AJ240,"=17")+COUNTIF($AK240,"=17")</f>
        <v>10</v>
      </c>
      <c r="CJ240" s="59">
        <f>COUNTIF($AL240,"=11")+COUNTIF($AM240,"=11")+COUNTIF($AN240,"=19")+COUNTIF($AO240,"=23")+COUNTIF($AP240,"=15")+COUNTIF($AQ240,"=15")+COUNTIF($AR240,"=19")+COUNTIF($AS240,"=17")+COUNTIF($AV240,"=12")+COUNTIF($AW240,"=12")</f>
        <v>7</v>
      </c>
      <c r="CK240" s="59">
        <f>COUNTIF($AX240,"=11")+COUNTIF($AY240,"=9")+COUNTIF($AZ240,"=15")+COUNTIF($BA240,"=16")+COUNTIF($BB240,"=8")+COUNTIF($BC240,"=10")+COUNTIF($BD240,"=10")+COUNTIF($BE240,"=8")+COUNTIF($BF240,"=10")+COUNTIF($BG240,"=11")</f>
        <v>9</v>
      </c>
      <c r="CL240" s="59">
        <f>COUNTIF($BH240,"=12")+COUNTIF($BI240,"=21")+COUNTIF($BJ240,"=23")+COUNTIF($BK240,"=16")+COUNTIF($BL240,"=10")+COUNTIF($BM240,"=12")+COUNTIF($BN240,"=12")+COUNTIF($BO240,"=15")+COUNTIF($BP240,"=8")+COUNTIF($BQ240,"=12")+COUNTIF($BR240,"=24")+COUNTIF($BS240,"=20")+COUNTIF($BT240,"=13")</f>
        <v>13</v>
      </c>
      <c r="CM240" s="59">
        <f>COUNTIF($BU240,"=12")+COUNTIF($BV240,"=11")+COUNTIF($BW240,"=13")+COUNTIF($BX240,"=11")+COUNTIF($BY240,"=11")+COUNTIF($BZ240,"=12")+COUNTIF($CA240,"=11")</f>
        <v>6</v>
      </c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</row>
    <row r="241" spans="1:135" ht="15" customHeight="1" x14ac:dyDescent="0.25">
      <c r="A241" s="88">
        <v>360312</v>
      </c>
      <c r="B241" s="86" t="s">
        <v>369</v>
      </c>
      <c r="C241" s="86" t="s">
        <v>2</v>
      </c>
      <c r="D241" s="139" t="s">
        <v>817</v>
      </c>
      <c r="E241" s="86" t="s">
        <v>9</v>
      </c>
      <c r="F241" s="86" t="s">
        <v>819</v>
      </c>
      <c r="G241" s="87">
        <v>42886.060416666667</v>
      </c>
      <c r="H241" s="86" t="s">
        <v>785</v>
      </c>
      <c r="I241" s="86" t="s">
        <v>779</v>
      </c>
      <c r="J241" s="87">
        <v>41277</v>
      </c>
      <c r="K241" s="143">
        <f>+COUNTIF($Y241,"&gt;=18")+COUNTIF($AG241,"&gt;=31")+COUNTIF($AP241,"&lt;=15")+COUNTIF($AR241,"&gt;=19")+COUNTIF($BG241,"&gt;=11")+COUNTIF($BI241,"&lt;=21")+COUNTIF($BK241,"&gt;=17")+COUNTIF($BR241,"&gt;=24")+COUNTIF($CA241,"&lt;=11")</f>
        <v>4</v>
      </c>
      <c r="L241" s="140">
        <f>65-(+CH241+CI241+CJ241+CK241+CL241+CM241)</f>
        <v>9</v>
      </c>
      <c r="M241" s="68">
        <v>13</v>
      </c>
      <c r="N241" s="68">
        <v>24</v>
      </c>
      <c r="O241" s="68">
        <v>14</v>
      </c>
      <c r="P241" s="100">
        <v>10</v>
      </c>
      <c r="Q241" s="68">
        <v>11</v>
      </c>
      <c r="R241" s="68">
        <v>14</v>
      </c>
      <c r="S241" s="68">
        <v>12</v>
      </c>
      <c r="T241" s="68">
        <v>12</v>
      </c>
      <c r="U241" s="68">
        <v>12</v>
      </c>
      <c r="V241" s="68">
        <v>14</v>
      </c>
      <c r="W241" s="68">
        <v>13</v>
      </c>
      <c r="X241" s="68">
        <v>16</v>
      </c>
      <c r="Y241" s="68">
        <v>17</v>
      </c>
      <c r="Z241" s="68">
        <v>9</v>
      </c>
      <c r="AA241" s="68">
        <v>10</v>
      </c>
      <c r="AB241" s="68">
        <v>11</v>
      </c>
      <c r="AC241" s="68">
        <v>11</v>
      </c>
      <c r="AD241" s="68">
        <v>26</v>
      </c>
      <c r="AE241" s="68">
        <v>15</v>
      </c>
      <c r="AF241" s="68">
        <v>19</v>
      </c>
      <c r="AG241" s="68">
        <v>31</v>
      </c>
      <c r="AH241" s="100">
        <v>15</v>
      </c>
      <c r="AI241" s="100">
        <v>15</v>
      </c>
      <c r="AJ241" s="100">
        <v>17</v>
      </c>
      <c r="AK241" s="68">
        <v>17</v>
      </c>
      <c r="AL241" s="68">
        <v>11</v>
      </c>
      <c r="AM241" s="68">
        <v>11</v>
      </c>
      <c r="AN241" s="100">
        <v>19</v>
      </c>
      <c r="AO241" s="100">
        <v>24</v>
      </c>
      <c r="AP241" s="100">
        <v>16</v>
      </c>
      <c r="AQ241" s="100">
        <v>15</v>
      </c>
      <c r="AR241" s="100">
        <v>19</v>
      </c>
      <c r="AS241" s="100">
        <v>17</v>
      </c>
      <c r="AT241" s="68">
        <v>37</v>
      </c>
      <c r="AU241" s="68">
        <v>37</v>
      </c>
      <c r="AV241" s="68">
        <v>12</v>
      </c>
      <c r="AW241" s="100">
        <v>12</v>
      </c>
      <c r="AX241" s="100">
        <v>11</v>
      </c>
      <c r="AY241" s="100">
        <v>9</v>
      </c>
      <c r="AZ241" s="100">
        <v>15</v>
      </c>
      <c r="BA241" s="100">
        <v>16</v>
      </c>
      <c r="BB241" s="68">
        <v>8</v>
      </c>
      <c r="BC241" s="68">
        <v>10</v>
      </c>
      <c r="BD241" s="68">
        <v>10</v>
      </c>
      <c r="BE241" s="68">
        <v>8</v>
      </c>
      <c r="BF241" s="68">
        <v>10</v>
      </c>
      <c r="BG241" s="68">
        <v>11</v>
      </c>
      <c r="BH241" s="68">
        <v>12</v>
      </c>
      <c r="BI241" s="68">
        <v>21</v>
      </c>
      <c r="BJ241" s="68">
        <v>23</v>
      </c>
      <c r="BK241" s="68">
        <v>16</v>
      </c>
      <c r="BL241" s="68">
        <v>10</v>
      </c>
      <c r="BM241" s="68">
        <v>12</v>
      </c>
      <c r="BN241" s="68">
        <v>12</v>
      </c>
      <c r="BO241" s="68">
        <v>15</v>
      </c>
      <c r="BP241" s="68">
        <v>8</v>
      </c>
      <c r="BQ241" s="68">
        <v>13</v>
      </c>
      <c r="BR241" s="68">
        <v>22</v>
      </c>
      <c r="BS241" s="68">
        <v>20</v>
      </c>
      <c r="BT241" s="68">
        <v>13</v>
      </c>
      <c r="BU241" s="68">
        <v>12</v>
      </c>
      <c r="BV241" s="68">
        <v>11</v>
      </c>
      <c r="BW241" s="68">
        <v>13</v>
      </c>
      <c r="BX241" s="68">
        <v>11</v>
      </c>
      <c r="BY241" s="68">
        <v>11</v>
      </c>
      <c r="BZ241" s="68">
        <v>12</v>
      </c>
      <c r="CA241" s="68">
        <v>13</v>
      </c>
      <c r="CB241" s="149">
        <f>(2.71828^(-8.3291+4.4859*K241-2.1583*L241))/(1+(2.71828^(-8.3291+4.4859*K241-2.1583*L241)))</f>
        <v>5.4886217470317757E-5</v>
      </c>
      <c r="CC241" s="112" t="s">
        <v>781</v>
      </c>
      <c r="CD241" s="86" t="s">
        <v>815</v>
      </c>
      <c r="CE241" s="86" t="s">
        <v>782</v>
      </c>
      <c r="CF241" s="86" t="s">
        <v>50</v>
      </c>
      <c r="CG241" s="86" t="s">
        <v>816</v>
      </c>
      <c r="CH241" s="59">
        <f>COUNTIF($M241,"=13")+COUNTIF($N241,"=24")+COUNTIF($O241,"=14")+COUNTIF($P241,"=11")+COUNTIF($Q241,"=11")+COUNTIF($R241,"=14")+COUNTIF($S241,"=12")+COUNTIF($T241,"=12")+COUNTIF($U241,"=12")+COUNTIF($V241,"=13")+COUNTIF($W241,"=13")+COUNTIF($X241,"=16")</f>
        <v>10</v>
      </c>
      <c r="CI241" s="59">
        <f>COUNTIF($Y241,"=18")+COUNTIF($Z241,"=9")+COUNTIF($AA241,"=10")+COUNTIF($AB241,"=11")+COUNTIF($AC241,"=11")+COUNTIF($AD241,"=25")+COUNTIF($AE241,"=15")+COUNTIF($AF241,"=19")+COUNTIF($AG241,"=31")+COUNTIF($AH241,"=15")+COUNTIF($AI241,"=15")+COUNTIF($AJ241,"=17")+COUNTIF($AK241,"=17")</f>
        <v>11</v>
      </c>
      <c r="CJ241" s="59">
        <f>COUNTIF($AL241,"=11")+COUNTIF($AM241,"=11")+COUNTIF($AN241,"=19")+COUNTIF($AO241,"=23")+COUNTIF($AP241,"=15")+COUNTIF($AQ241,"=15")+COUNTIF($AR241,"=19")+COUNTIF($AS241,"=17")+COUNTIF($AV241,"=12")+COUNTIF($AW241,"=12")</f>
        <v>8</v>
      </c>
      <c r="CK241" s="59">
        <f>COUNTIF($AX241,"=11")+COUNTIF($AY241,"=9")+COUNTIF($AZ241,"=15")+COUNTIF($BA241,"=16")+COUNTIF($BB241,"=8")+COUNTIF($BC241,"=10")+COUNTIF($BD241,"=10")+COUNTIF($BE241,"=8")+COUNTIF($BF241,"=10")+COUNTIF($BG241,"=11")</f>
        <v>10</v>
      </c>
      <c r="CL241" s="59">
        <f>COUNTIF($BH241,"=12")+COUNTIF($BI241,"=21")+COUNTIF($BJ241,"=23")+COUNTIF($BK241,"=16")+COUNTIF($BL241,"=10")+COUNTIF($BM241,"=12")+COUNTIF($BN241,"=12")+COUNTIF($BO241,"=15")+COUNTIF($BP241,"=8")+COUNTIF($BQ241,"=12")+COUNTIF($BR241,"=24")+COUNTIF($BS241,"=20")+COUNTIF($BT241,"=13")</f>
        <v>11</v>
      </c>
      <c r="CM241" s="59">
        <f>COUNTIF($BU241,"=12")+COUNTIF($BV241,"=11")+COUNTIF($BW241,"=13")+COUNTIF($BX241,"=11")+COUNTIF($BY241,"=11")+COUNTIF($BZ241,"=12")+COUNTIF($CA241,"=11")</f>
        <v>6</v>
      </c>
      <c r="CN241" s="86"/>
      <c r="CO241" s="86"/>
      <c r="CP241" s="86"/>
      <c r="CQ241" s="86"/>
      <c r="CR241" s="86"/>
      <c r="CS241" s="86"/>
      <c r="CT241" s="86"/>
      <c r="CU241" s="86"/>
      <c r="CV241" s="86"/>
      <c r="CW241" s="86"/>
      <c r="CX241" s="86"/>
      <c r="CY241" s="86"/>
      <c r="CZ241" s="86"/>
      <c r="DA241" s="86"/>
      <c r="DB241" s="86"/>
      <c r="DC241" s="86"/>
      <c r="DD241" s="86"/>
      <c r="DE241" s="86"/>
      <c r="DF241" s="86"/>
      <c r="DG241" s="86"/>
      <c r="DH241" s="86"/>
      <c r="DI241" s="86"/>
      <c r="DJ241" s="86"/>
      <c r="DK241" s="86"/>
      <c r="DL241" s="86"/>
      <c r="DM241" s="86"/>
      <c r="DN241" s="86"/>
      <c r="DO241" s="86"/>
      <c r="DP241" s="86"/>
      <c r="DQ241" s="86"/>
      <c r="DR241" s="86"/>
      <c r="DS241" s="86"/>
      <c r="DT241" s="86"/>
      <c r="DU241" s="86"/>
      <c r="DV241" s="86"/>
      <c r="DW241" s="86"/>
      <c r="DX241" s="86"/>
      <c r="DY241" s="86"/>
      <c r="DZ241" s="86"/>
      <c r="EA241" s="86"/>
      <c r="EB241" s="86"/>
      <c r="EC241" s="86"/>
      <c r="ED241" s="86"/>
      <c r="EE241" s="86"/>
    </row>
    <row r="242" spans="1:135" ht="15" customHeight="1" x14ac:dyDescent="0.25">
      <c r="A242" s="172">
        <v>446189</v>
      </c>
      <c r="B242" s="86" t="s">
        <v>794</v>
      </c>
      <c r="C242" s="86" t="s">
        <v>2</v>
      </c>
      <c r="D242" s="139" t="s">
        <v>796</v>
      </c>
      <c r="E242" s="86" t="s">
        <v>43</v>
      </c>
      <c r="F242" s="86" t="s">
        <v>649</v>
      </c>
      <c r="G242" s="87">
        <v>42875.002083333333</v>
      </c>
      <c r="H242" s="86" t="s">
        <v>785</v>
      </c>
      <c r="I242" s="86" t="s">
        <v>779</v>
      </c>
      <c r="J242" s="87">
        <v>41277</v>
      </c>
      <c r="K242" s="143">
        <f>+COUNTIF($Y242,"&gt;=18")+COUNTIF($AG242,"&gt;=31")+COUNTIF($AP242,"&lt;=15")+COUNTIF($AR242,"&gt;=19")+COUNTIF($BG242,"&gt;=11")+COUNTIF($BI242,"&lt;=21")+COUNTIF($BK242,"&gt;=17")+COUNTIF($BR242,"&gt;=24")+COUNTIF($CA242,"&lt;=11")</f>
        <v>4</v>
      </c>
      <c r="L242" s="140">
        <f>65-(+CH242+CI242+CJ242+CK242+CL242+CM242)</f>
        <v>9</v>
      </c>
      <c r="M242" s="68">
        <v>13</v>
      </c>
      <c r="N242" s="68">
        <v>24</v>
      </c>
      <c r="O242" s="68">
        <v>14</v>
      </c>
      <c r="P242" s="68">
        <v>11</v>
      </c>
      <c r="Q242" s="68">
        <v>14</v>
      </c>
      <c r="R242" s="68">
        <v>14</v>
      </c>
      <c r="S242" s="68">
        <v>12</v>
      </c>
      <c r="T242" s="68">
        <v>12</v>
      </c>
      <c r="U242" s="68">
        <v>12</v>
      </c>
      <c r="V242" s="68">
        <v>13</v>
      </c>
      <c r="W242" s="68">
        <v>13</v>
      </c>
      <c r="X242" s="68">
        <v>16</v>
      </c>
      <c r="Y242" s="68">
        <v>17</v>
      </c>
      <c r="Z242" s="100">
        <v>9</v>
      </c>
      <c r="AA242" s="100">
        <v>10</v>
      </c>
      <c r="AB242" s="68">
        <v>11</v>
      </c>
      <c r="AC242" s="68">
        <v>11</v>
      </c>
      <c r="AD242" s="68">
        <v>24</v>
      </c>
      <c r="AE242" s="68">
        <v>15</v>
      </c>
      <c r="AF242" s="68">
        <v>19</v>
      </c>
      <c r="AG242" s="68">
        <v>30</v>
      </c>
      <c r="AH242" s="68">
        <v>15</v>
      </c>
      <c r="AI242" s="68">
        <v>15</v>
      </c>
      <c r="AJ242" s="100">
        <v>16</v>
      </c>
      <c r="AK242" s="68">
        <v>17</v>
      </c>
      <c r="AL242" s="68">
        <v>11</v>
      </c>
      <c r="AM242" s="68">
        <v>11</v>
      </c>
      <c r="AN242" s="68">
        <v>19</v>
      </c>
      <c r="AO242" s="68">
        <v>23</v>
      </c>
      <c r="AP242" s="68">
        <v>15</v>
      </c>
      <c r="AQ242" s="68">
        <v>15</v>
      </c>
      <c r="AR242" s="68">
        <v>18</v>
      </c>
      <c r="AS242" s="68">
        <v>17</v>
      </c>
      <c r="AT242" s="100">
        <v>36</v>
      </c>
      <c r="AU242" s="68">
        <v>38</v>
      </c>
      <c r="AV242" s="68">
        <v>12</v>
      </c>
      <c r="AW242" s="68">
        <v>12</v>
      </c>
      <c r="AX242" s="68">
        <v>11</v>
      </c>
      <c r="AY242" s="68">
        <v>9</v>
      </c>
      <c r="AZ242" s="68">
        <v>15</v>
      </c>
      <c r="BA242" s="68">
        <v>16</v>
      </c>
      <c r="BB242" s="68">
        <v>8</v>
      </c>
      <c r="BC242" s="68">
        <v>10</v>
      </c>
      <c r="BD242" s="68">
        <v>10</v>
      </c>
      <c r="BE242" s="68">
        <v>8</v>
      </c>
      <c r="BF242" s="68">
        <v>10</v>
      </c>
      <c r="BG242" s="68">
        <v>10</v>
      </c>
      <c r="BH242" s="68">
        <v>12</v>
      </c>
      <c r="BI242" s="68">
        <v>21</v>
      </c>
      <c r="BJ242" s="68">
        <v>23</v>
      </c>
      <c r="BK242" s="68">
        <v>16</v>
      </c>
      <c r="BL242" s="68">
        <v>10</v>
      </c>
      <c r="BM242" s="68">
        <v>12</v>
      </c>
      <c r="BN242" s="68">
        <v>12</v>
      </c>
      <c r="BO242" s="68">
        <v>14</v>
      </c>
      <c r="BP242" s="68">
        <v>8</v>
      </c>
      <c r="BQ242" s="68">
        <v>12</v>
      </c>
      <c r="BR242" s="68">
        <v>24</v>
      </c>
      <c r="BS242" s="68">
        <v>20</v>
      </c>
      <c r="BT242" s="68">
        <v>13</v>
      </c>
      <c r="BU242" s="68">
        <v>12</v>
      </c>
      <c r="BV242" s="68">
        <v>11</v>
      </c>
      <c r="BW242" s="68">
        <v>13</v>
      </c>
      <c r="BX242" s="68">
        <v>10</v>
      </c>
      <c r="BY242" s="68">
        <v>11</v>
      </c>
      <c r="BZ242" s="68">
        <v>12</v>
      </c>
      <c r="CA242" s="68">
        <v>11</v>
      </c>
      <c r="CB242" s="149">
        <f>(2.71828^(-8.3291+4.4859*K242-2.1583*L242))/(1+(2.71828^(-8.3291+4.4859*K242-2.1583*L242)))</f>
        <v>5.4886217470317757E-5</v>
      </c>
      <c r="CC242" s="112" t="s">
        <v>781</v>
      </c>
      <c r="CD242" s="86" t="s">
        <v>795</v>
      </c>
      <c r="CE242" s="86" t="s">
        <v>782</v>
      </c>
      <c r="CF242" s="86" t="s">
        <v>271</v>
      </c>
      <c r="CG242" s="86"/>
      <c r="CH242" s="59">
        <f>COUNTIF($M242,"=13")+COUNTIF($N242,"=24")+COUNTIF($O242,"=14")+COUNTIF($P242,"=11")+COUNTIF($Q242,"=11")+COUNTIF($R242,"=14")+COUNTIF($S242,"=12")+COUNTIF($T242,"=12")+COUNTIF($U242,"=12")+COUNTIF($V242,"=13")+COUNTIF($W242,"=13")+COUNTIF($X242,"=16")</f>
        <v>11</v>
      </c>
      <c r="CI242" s="59">
        <f>COUNTIF($Y242,"=18")+COUNTIF($Z242,"=9")+COUNTIF($AA242,"=10")+COUNTIF($AB242,"=11")+COUNTIF($AC242,"=11")+COUNTIF($AD242,"=25")+COUNTIF($AE242,"=15")+COUNTIF($AF242,"=19")+COUNTIF($AG242,"=31")+COUNTIF($AH242,"=15")+COUNTIF($AI242,"=15")+COUNTIF($AJ242,"=17")+COUNTIF($AK242,"=17")</f>
        <v>9</v>
      </c>
      <c r="CJ242" s="59">
        <f>COUNTIF($AL242,"=11")+COUNTIF($AM242,"=11")+COUNTIF($AN242,"=19")+COUNTIF($AO242,"=23")+COUNTIF($AP242,"=15")+COUNTIF($AQ242,"=15")+COUNTIF($AR242,"=19")+COUNTIF($AS242,"=17")+COUNTIF($AV242,"=12")+COUNTIF($AW242,"=12")</f>
        <v>9</v>
      </c>
      <c r="CK242" s="59">
        <f>COUNTIF($AX242,"=11")+COUNTIF($AY242,"=9")+COUNTIF($AZ242,"=15")+COUNTIF($BA242,"=16")+COUNTIF($BB242,"=8")+COUNTIF($BC242,"=10")+COUNTIF($BD242,"=10")+COUNTIF($BE242,"=8")+COUNTIF($BF242,"=10")+COUNTIF($BG242,"=11")</f>
        <v>9</v>
      </c>
      <c r="CL242" s="59">
        <f>COUNTIF($BH242,"=12")+COUNTIF($BI242,"=21")+COUNTIF($BJ242,"=23")+COUNTIF($BK242,"=16")+COUNTIF($BL242,"=10")+COUNTIF($BM242,"=12")+COUNTIF($BN242,"=12")+COUNTIF($BO242,"=15")+COUNTIF($BP242,"=8")+COUNTIF($BQ242,"=12")+COUNTIF($BR242,"=24")+COUNTIF($BS242,"=20")+COUNTIF($BT242,"=13")</f>
        <v>12</v>
      </c>
      <c r="CM242" s="59">
        <f>COUNTIF($BU242,"=12")+COUNTIF($BV242,"=11")+COUNTIF($BW242,"=13")+COUNTIF($BX242,"=11")+COUNTIF($BY242,"=11")+COUNTIF($BZ242,"=12")+COUNTIF($CA242,"=11")</f>
        <v>6</v>
      </c>
      <c r="CN242" s="86"/>
      <c r="CO242" s="86"/>
      <c r="CP242" s="86"/>
      <c r="CQ242" s="86"/>
      <c r="CR242" s="86"/>
      <c r="CS242" s="86"/>
      <c r="CT242" s="86"/>
      <c r="CU242" s="86"/>
      <c r="CV242" s="86"/>
      <c r="CW242" s="86"/>
      <c r="CX242" s="86"/>
      <c r="CY242" s="86"/>
      <c r="CZ242" s="86"/>
      <c r="DA242" s="86"/>
      <c r="DB242" s="86"/>
      <c r="DC242" s="86"/>
      <c r="DD242" s="86"/>
      <c r="DE242" s="86"/>
      <c r="DF242" s="86"/>
      <c r="DG242" s="86"/>
      <c r="DH242" s="86"/>
      <c r="DI242" s="86"/>
      <c r="DJ242" s="86"/>
      <c r="DK242" s="86"/>
      <c r="DL242" s="86"/>
      <c r="DM242" s="86"/>
      <c r="DN242" s="86"/>
      <c r="DO242" s="86"/>
      <c r="DP242" s="86"/>
      <c r="DQ242" s="86"/>
      <c r="DR242" s="86"/>
      <c r="DS242" s="86"/>
      <c r="DT242" s="86"/>
      <c r="DU242" s="86"/>
      <c r="DV242" s="86"/>
      <c r="DW242" s="86"/>
      <c r="DX242" s="86"/>
      <c r="DY242" s="86"/>
      <c r="DZ242" s="86"/>
      <c r="EA242" s="86"/>
      <c r="EB242" s="86"/>
      <c r="EC242" s="86"/>
      <c r="ED242" s="86"/>
      <c r="EE242" s="86"/>
    </row>
    <row r="243" spans="1:135" ht="15" customHeight="1" x14ac:dyDescent="0.25">
      <c r="A243" s="63">
        <v>24248</v>
      </c>
      <c r="B243" s="49" t="s">
        <v>50</v>
      </c>
      <c r="C243" s="86" t="s">
        <v>2</v>
      </c>
      <c r="D243" s="138" t="s">
        <v>78</v>
      </c>
      <c r="E243" s="86" t="s">
        <v>314</v>
      </c>
      <c r="F243" s="86" t="s">
        <v>86</v>
      </c>
      <c r="G243" s="87">
        <v>42545.848611111112</v>
      </c>
      <c r="H243" s="88" t="s">
        <v>2</v>
      </c>
      <c r="I243" s="88" t="s">
        <v>779</v>
      </c>
      <c r="J243" s="87">
        <v>41277.888888888891</v>
      </c>
      <c r="K243" s="143">
        <f>+COUNTIF($Y243,"&gt;=18")+COUNTIF($AG243,"&gt;=31")+COUNTIF($AP243,"&lt;=15")+COUNTIF($AR243,"&gt;=19")+COUNTIF($BG243,"&gt;=11")+COUNTIF($BI243,"&lt;=21")+COUNTIF($BK243,"&gt;=17")+COUNTIF($BR243,"&gt;=24")+COUNTIF($CA243,"&lt;=11")</f>
        <v>4</v>
      </c>
      <c r="L243" s="140">
        <f>65-(+CH243+CI243+CJ243+CK243+CL243+CM243)</f>
        <v>9</v>
      </c>
      <c r="M243" s="100">
        <v>13</v>
      </c>
      <c r="N243" s="100">
        <v>24</v>
      </c>
      <c r="O243" s="100">
        <v>14</v>
      </c>
      <c r="P243" s="100">
        <v>10</v>
      </c>
      <c r="Q243" s="100">
        <v>11</v>
      </c>
      <c r="R243" s="100">
        <v>14</v>
      </c>
      <c r="S243" s="100">
        <v>12</v>
      </c>
      <c r="T243" s="100">
        <v>12</v>
      </c>
      <c r="U243" s="100">
        <v>12</v>
      </c>
      <c r="V243" s="100">
        <v>13</v>
      </c>
      <c r="W243" s="100">
        <v>13</v>
      </c>
      <c r="X243" s="100">
        <v>15</v>
      </c>
      <c r="Y243" s="100">
        <v>18</v>
      </c>
      <c r="Z243" s="100">
        <v>9</v>
      </c>
      <c r="AA243" s="100">
        <v>10</v>
      </c>
      <c r="AB243" s="100">
        <v>11</v>
      </c>
      <c r="AC243" s="100">
        <v>11</v>
      </c>
      <c r="AD243" s="100">
        <v>25</v>
      </c>
      <c r="AE243" s="100">
        <v>15</v>
      </c>
      <c r="AF243" s="100">
        <v>19</v>
      </c>
      <c r="AG243" s="100">
        <v>30</v>
      </c>
      <c r="AH243" s="100">
        <v>15</v>
      </c>
      <c r="AI243" s="100">
        <v>15</v>
      </c>
      <c r="AJ243" s="100">
        <v>17</v>
      </c>
      <c r="AK243" s="100">
        <v>17</v>
      </c>
      <c r="AL243" s="100">
        <v>11</v>
      </c>
      <c r="AM243" s="100">
        <v>11</v>
      </c>
      <c r="AN243" s="100">
        <v>19</v>
      </c>
      <c r="AO243" s="100">
        <v>23</v>
      </c>
      <c r="AP243" s="100">
        <v>16</v>
      </c>
      <c r="AQ243" s="100">
        <v>15</v>
      </c>
      <c r="AR243" s="100">
        <v>18</v>
      </c>
      <c r="AS243" s="100">
        <v>17</v>
      </c>
      <c r="AT243" s="68">
        <v>36</v>
      </c>
      <c r="AU243" s="100">
        <v>37</v>
      </c>
      <c r="AV243" s="100">
        <v>12</v>
      </c>
      <c r="AW243" s="100">
        <v>12</v>
      </c>
      <c r="AX243" s="100">
        <v>11</v>
      </c>
      <c r="AY243" s="100">
        <v>9</v>
      </c>
      <c r="AZ243" s="100">
        <v>15</v>
      </c>
      <c r="BA243" s="100">
        <v>16</v>
      </c>
      <c r="BB243" s="100">
        <v>8</v>
      </c>
      <c r="BC243" s="100">
        <v>10</v>
      </c>
      <c r="BD243" s="100">
        <v>10</v>
      </c>
      <c r="BE243" s="100">
        <v>8</v>
      </c>
      <c r="BF243" s="100">
        <v>10</v>
      </c>
      <c r="BG243" s="100">
        <v>10</v>
      </c>
      <c r="BH243" s="100">
        <v>12</v>
      </c>
      <c r="BI243" s="100">
        <v>21</v>
      </c>
      <c r="BJ243" s="100">
        <v>23</v>
      </c>
      <c r="BK243" s="100">
        <v>18</v>
      </c>
      <c r="BL243" s="100">
        <v>10</v>
      </c>
      <c r="BM243" s="100">
        <v>12</v>
      </c>
      <c r="BN243" s="100">
        <v>12</v>
      </c>
      <c r="BO243" s="100">
        <v>15</v>
      </c>
      <c r="BP243" s="100">
        <v>8</v>
      </c>
      <c r="BQ243" s="100">
        <v>12</v>
      </c>
      <c r="BR243" s="100">
        <v>24</v>
      </c>
      <c r="BS243" s="100">
        <v>20</v>
      </c>
      <c r="BT243" s="100">
        <v>13</v>
      </c>
      <c r="BU243" s="100">
        <v>12</v>
      </c>
      <c r="BV243" s="100">
        <v>11</v>
      </c>
      <c r="BW243" s="100">
        <v>13</v>
      </c>
      <c r="BX243" s="100">
        <v>12</v>
      </c>
      <c r="BY243" s="100">
        <v>11</v>
      </c>
      <c r="BZ243" s="100">
        <v>12</v>
      </c>
      <c r="CA243" s="100">
        <v>12</v>
      </c>
      <c r="CB243" s="149">
        <f>(2.71828^(-8.3291+4.4859*K243-2.1583*L243))/(1+(2.71828^(-8.3291+4.4859*K243-2.1583*L243)))</f>
        <v>5.4886217470317757E-5</v>
      </c>
      <c r="CC243" s="112" t="s">
        <v>781</v>
      </c>
      <c r="CD243" s="49" t="s">
        <v>53</v>
      </c>
      <c r="CE243" s="49" t="s">
        <v>2</v>
      </c>
      <c r="CF243" s="21" t="s">
        <v>50</v>
      </c>
      <c r="CG243" s="86" t="s">
        <v>78</v>
      </c>
      <c r="CH243" s="59">
        <f>COUNTIF($M243,"=13")+COUNTIF($N243,"=24")+COUNTIF($O243,"=14")+COUNTIF($P243,"=11")+COUNTIF($Q243,"=11")+COUNTIF($R243,"=14")+COUNTIF($S243,"=12")+COUNTIF($T243,"=12")+COUNTIF($U243,"=12")+COUNTIF($V243,"=13")+COUNTIF($W243,"=13")+COUNTIF($X243,"=16")</f>
        <v>10</v>
      </c>
      <c r="CI243" s="59">
        <f>COUNTIF($Y243,"=18")+COUNTIF($Z243,"=9")+COUNTIF($AA243,"=10")+COUNTIF($AB243,"=11")+COUNTIF($AC243,"=11")+COUNTIF($AD243,"=25")+COUNTIF($AE243,"=15")+COUNTIF($AF243,"=19")+COUNTIF($AG243,"=31")+COUNTIF($AH243,"=15")+COUNTIF($AI243,"=15")+COUNTIF($AJ243,"=17")+COUNTIF($AK243,"=17")</f>
        <v>12</v>
      </c>
      <c r="CJ243" s="59">
        <f>COUNTIF($AL243,"=11")+COUNTIF($AM243,"=11")+COUNTIF($AN243,"=19")+COUNTIF($AO243,"=23")+COUNTIF($AP243,"=15")+COUNTIF($AQ243,"=15")+COUNTIF($AR243,"=19")+COUNTIF($AS243,"=17")+COUNTIF($AV243,"=12")+COUNTIF($AW243,"=12")</f>
        <v>8</v>
      </c>
      <c r="CK243" s="59">
        <f>COUNTIF($AX243,"=11")+COUNTIF($AY243,"=9")+COUNTIF($AZ243,"=15")+COUNTIF($BA243,"=16")+COUNTIF($BB243,"=8")+COUNTIF($BC243,"=10")+COUNTIF($BD243,"=10")+COUNTIF($BE243,"=8")+COUNTIF($BF243,"=10")+COUNTIF($BG243,"=11")</f>
        <v>9</v>
      </c>
      <c r="CL243" s="59">
        <f>COUNTIF($BH243,"=12")+COUNTIF($BI243,"=21")+COUNTIF($BJ243,"=23")+COUNTIF($BK243,"=16")+COUNTIF($BL243,"=10")+COUNTIF($BM243,"=12")+COUNTIF($BN243,"=12")+COUNTIF($BO243,"=15")+COUNTIF($BP243,"=8")+COUNTIF($BQ243,"=12")+COUNTIF($BR243,"=24")+COUNTIF($BS243,"=20")+COUNTIF($BT243,"=13")</f>
        <v>12</v>
      </c>
      <c r="CM243" s="59">
        <f>COUNTIF($BU243,"=12")+COUNTIF($BV243,"=11")+COUNTIF($BW243,"=13")+COUNTIF($BX243,"=11")+COUNTIF($BY243,"=11")+COUNTIF($BZ243,"=12")+COUNTIF($CA243,"=11")</f>
        <v>5</v>
      </c>
      <c r="CN243" s="86"/>
      <c r="CO243" s="86"/>
      <c r="CP243" s="86"/>
      <c r="CQ243" s="86"/>
      <c r="CR243" s="86"/>
      <c r="CS243" s="86"/>
      <c r="CT243" s="86"/>
      <c r="CU243" s="86"/>
      <c r="CV243" s="86"/>
      <c r="CW243" s="86"/>
      <c r="CX243" s="86"/>
      <c r="CY243" s="86"/>
      <c r="CZ243" s="86"/>
      <c r="DA243" s="86"/>
      <c r="DB243" s="86"/>
      <c r="DC243" s="86"/>
      <c r="DD243" s="86"/>
      <c r="DE243" s="86"/>
      <c r="DF243" s="86"/>
      <c r="DG243" s="86"/>
      <c r="DH243" s="86"/>
      <c r="DI243" s="86"/>
      <c r="DJ243" s="86"/>
      <c r="DK243" s="86"/>
      <c r="DL243" s="86"/>
      <c r="DM243" s="86"/>
      <c r="DN243" s="86"/>
      <c r="DO243" s="86"/>
      <c r="DP243" s="86"/>
      <c r="DQ243" s="86"/>
      <c r="DR243" s="86"/>
      <c r="DS243" s="86"/>
      <c r="DT243" s="86"/>
      <c r="DU243" s="86"/>
      <c r="DV243" s="86"/>
      <c r="DW243" s="86"/>
      <c r="DX243" s="86"/>
      <c r="DY243" s="86"/>
      <c r="DZ243" s="86"/>
      <c r="EA243" s="3"/>
      <c r="EB243" s="3"/>
      <c r="EC243" s="3"/>
      <c r="ED243" s="3"/>
      <c r="EE243" s="3"/>
    </row>
    <row r="244" spans="1:135" ht="15" customHeight="1" x14ac:dyDescent="0.25">
      <c r="A244" s="70">
        <v>24686</v>
      </c>
      <c r="B244" s="91" t="s">
        <v>610</v>
      </c>
      <c r="C244" s="86" t="s">
        <v>2</v>
      </c>
      <c r="D244" s="138" t="s">
        <v>78</v>
      </c>
      <c r="E244" s="8" t="s">
        <v>314</v>
      </c>
      <c r="F244" s="91" t="s">
        <v>112</v>
      </c>
      <c r="G244" s="16">
        <v>41622</v>
      </c>
      <c r="H244" s="88" t="s">
        <v>2</v>
      </c>
      <c r="I244" s="88" t="s">
        <v>779</v>
      </c>
      <c r="J244" s="87">
        <v>41277.888888888891</v>
      </c>
      <c r="K244" s="143">
        <f>+COUNTIF($Y244,"&gt;=18")+COUNTIF($AG244,"&gt;=31")+COUNTIF($AP244,"&lt;=15")+COUNTIF($AR244,"&gt;=19")+COUNTIF($BG244,"&gt;=11")+COUNTIF($BI244,"&lt;=21")+COUNTIF($BK244,"&gt;=17")+COUNTIF($BR244,"&gt;=24")+COUNTIF($CA244,"&lt;=11")</f>
        <v>4</v>
      </c>
      <c r="L244" s="140">
        <f>65-(+CH244+CI244+CJ244+CK244+CL244+CM244)</f>
        <v>9</v>
      </c>
      <c r="M244" s="114">
        <v>13</v>
      </c>
      <c r="N244" s="114">
        <v>24</v>
      </c>
      <c r="O244" s="114">
        <v>14</v>
      </c>
      <c r="P244" s="114">
        <v>10</v>
      </c>
      <c r="Q244" s="114">
        <v>11</v>
      </c>
      <c r="R244" s="114">
        <v>14</v>
      </c>
      <c r="S244" s="114">
        <v>12</v>
      </c>
      <c r="T244" s="114">
        <v>12</v>
      </c>
      <c r="U244" s="114">
        <v>12</v>
      </c>
      <c r="V244" s="114">
        <v>13</v>
      </c>
      <c r="W244" s="114">
        <v>13</v>
      </c>
      <c r="X244" s="114">
        <v>16</v>
      </c>
      <c r="Y244" s="114">
        <v>17</v>
      </c>
      <c r="Z244" s="62">
        <v>9</v>
      </c>
      <c r="AA244" s="62">
        <v>10</v>
      </c>
      <c r="AB244" s="114">
        <v>11</v>
      </c>
      <c r="AC244" s="114">
        <v>11</v>
      </c>
      <c r="AD244" s="114">
        <v>26</v>
      </c>
      <c r="AE244" s="114">
        <v>15</v>
      </c>
      <c r="AF244" s="114">
        <v>19</v>
      </c>
      <c r="AG244" s="114">
        <v>32</v>
      </c>
      <c r="AH244" s="62">
        <v>15</v>
      </c>
      <c r="AI244" s="62">
        <v>15</v>
      </c>
      <c r="AJ244" s="62">
        <v>17</v>
      </c>
      <c r="AK244" s="62">
        <v>17</v>
      </c>
      <c r="AL244" s="114">
        <v>11</v>
      </c>
      <c r="AM244" s="114">
        <v>11</v>
      </c>
      <c r="AN244" s="114">
        <v>19</v>
      </c>
      <c r="AO244" s="114">
        <v>24</v>
      </c>
      <c r="AP244" s="114">
        <v>15</v>
      </c>
      <c r="AQ244" s="114">
        <v>15</v>
      </c>
      <c r="AR244" s="114">
        <v>19</v>
      </c>
      <c r="AS244" s="114">
        <v>17</v>
      </c>
      <c r="AT244" s="62">
        <v>35</v>
      </c>
      <c r="AU244" s="62">
        <v>38</v>
      </c>
      <c r="AV244" s="114">
        <v>12</v>
      </c>
      <c r="AW244" s="114">
        <v>12</v>
      </c>
      <c r="AX244" s="114">
        <v>11</v>
      </c>
      <c r="AY244" s="114">
        <v>9</v>
      </c>
      <c r="AZ244" s="114">
        <v>15</v>
      </c>
      <c r="BA244" s="114">
        <v>16</v>
      </c>
      <c r="BB244" s="114">
        <v>8</v>
      </c>
      <c r="BC244" s="114">
        <v>10</v>
      </c>
      <c r="BD244" s="114">
        <v>10</v>
      </c>
      <c r="BE244" s="114">
        <v>8</v>
      </c>
      <c r="BF244" s="114">
        <v>10</v>
      </c>
      <c r="BG244" s="114">
        <v>12</v>
      </c>
      <c r="BH244" s="114">
        <v>12</v>
      </c>
      <c r="BI244" s="114">
        <v>23</v>
      </c>
      <c r="BJ244" s="114">
        <v>23</v>
      </c>
      <c r="BK244" s="114">
        <v>16</v>
      </c>
      <c r="BL244" s="114">
        <v>10</v>
      </c>
      <c r="BM244" s="114">
        <v>12</v>
      </c>
      <c r="BN244" s="114">
        <v>12</v>
      </c>
      <c r="BO244" s="114">
        <v>15</v>
      </c>
      <c r="BP244" s="114">
        <v>8</v>
      </c>
      <c r="BQ244" s="114">
        <v>12</v>
      </c>
      <c r="BR244" s="114">
        <v>22</v>
      </c>
      <c r="BS244" s="114">
        <v>20</v>
      </c>
      <c r="BT244" s="114">
        <v>13</v>
      </c>
      <c r="BU244" s="114">
        <v>12</v>
      </c>
      <c r="BV244" s="114">
        <v>11</v>
      </c>
      <c r="BW244" s="114">
        <v>13</v>
      </c>
      <c r="BX244" s="114">
        <v>11</v>
      </c>
      <c r="BY244" s="114">
        <v>11</v>
      </c>
      <c r="BZ244" s="114">
        <v>12</v>
      </c>
      <c r="CA244" s="114">
        <v>13</v>
      </c>
      <c r="CB244" s="149">
        <f>(2.71828^(-8.3291+4.4859*K244-2.1583*L244))/(1+(2.71828^(-8.3291+4.4859*K244-2.1583*L244)))</f>
        <v>5.4886217470317757E-5</v>
      </c>
      <c r="CC244" s="107" t="s">
        <v>781</v>
      </c>
      <c r="CD244" s="9" t="s">
        <v>53</v>
      </c>
      <c r="CE244" s="91" t="s">
        <v>611</v>
      </c>
      <c r="CF244" s="18" t="s">
        <v>610</v>
      </c>
      <c r="CG244" s="9"/>
      <c r="CH244" s="59">
        <f>COUNTIF($M244,"=13")+COUNTIF($N244,"=24")+COUNTIF($O244,"=14")+COUNTIF($P244,"=11")+COUNTIF($Q244,"=11")+COUNTIF($R244,"=14")+COUNTIF($S244,"=12")+COUNTIF($T244,"=12")+COUNTIF($U244,"=12")+COUNTIF($V244,"=13")+COUNTIF($W244,"=13")+COUNTIF($X244,"=16")</f>
        <v>11</v>
      </c>
      <c r="CI244" s="59">
        <f>COUNTIF($Y244,"=18")+COUNTIF($Z244,"=9")+COUNTIF($AA244,"=10")+COUNTIF($AB244,"=11")+COUNTIF($AC244,"=11")+COUNTIF($AD244,"=25")+COUNTIF($AE244,"=15")+COUNTIF($AF244,"=19")+COUNTIF($AG244,"=31")+COUNTIF($AH244,"=15")+COUNTIF($AI244,"=15")+COUNTIF($AJ244,"=17")+COUNTIF($AK244,"=17")</f>
        <v>10</v>
      </c>
      <c r="CJ244" s="59">
        <f>COUNTIF($AL244,"=11")+COUNTIF($AM244,"=11")+COUNTIF($AN244,"=19")+COUNTIF($AO244,"=23")+COUNTIF($AP244,"=15")+COUNTIF($AQ244,"=15")+COUNTIF($AR244,"=19")+COUNTIF($AS244,"=17")+COUNTIF($AV244,"=12")+COUNTIF($AW244,"=12")</f>
        <v>9</v>
      </c>
      <c r="CK244" s="59">
        <f>COUNTIF($AX244,"=11")+COUNTIF($AY244,"=9")+COUNTIF($AZ244,"=15")+COUNTIF($BA244,"=16")+COUNTIF($BB244,"=8")+COUNTIF($BC244,"=10")+COUNTIF($BD244,"=10")+COUNTIF($BE244,"=8")+COUNTIF($BF244,"=10")+COUNTIF($BG244,"=11")</f>
        <v>9</v>
      </c>
      <c r="CL244" s="59">
        <f>COUNTIF($BH244,"=12")+COUNTIF($BI244,"=21")+COUNTIF($BJ244,"=23")+COUNTIF($BK244,"=16")+COUNTIF($BL244,"=10")+COUNTIF($BM244,"=12")+COUNTIF($BN244,"=12")+COUNTIF($BO244,"=15")+COUNTIF($BP244,"=8")+COUNTIF($BQ244,"=12")+COUNTIF($BR244,"=24")+COUNTIF($BS244,"=20")+COUNTIF($BT244,"=13")</f>
        <v>11</v>
      </c>
      <c r="CM244" s="59">
        <f>COUNTIF($BU244,"=12")+COUNTIF($BV244,"=11")+COUNTIF($BW244,"=13")+COUNTIF($BX244,"=11")+COUNTIF($BY244,"=11")+COUNTIF($BZ244,"=12")+COUNTIF($CA244,"=11")</f>
        <v>6</v>
      </c>
      <c r="CN244" s="86"/>
      <c r="CO244" s="86"/>
      <c r="CP244" s="86"/>
      <c r="CQ244" s="86"/>
      <c r="CR244" s="86"/>
      <c r="CS244" s="86"/>
      <c r="CT244" s="86"/>
      <c r="CU244" s="86"/>
      <c r="CV244" s="86"/>
      <c r="CW244" s="86"/>
      <c r="CX244" s="86"/>
      <c r="CY244" s="86"/>
      <c r="CZ244" s="86"/>
      <c r="DA244" s="86"/>
      <c r="DB244" s="86"/>
      <c r="DC244" s="86"/>
      <c r="DD244" s="86"/>
      <c r="DE244" s="86"/>
      <c r="DF244" s="86"/>
      <c r="DG244" s="86"/>
      <c r="DH244" s="86"/>
      <c r="DI244" s="86"/>
      <c r="DJ244" s="86"/>
      <c r="DK244" s="86"/>
      <c r="DL244" s="86"/>
      <c r="DM244" s="86"/>
      <c r="DN244" s="86"/>
      <c r="DO244" s="86"/>
      <c r="DP244" s="86"/>
      <c r="DQ244" s="86"/>
      <c r="DR244" s="86"/>
      <c r="DS244" s="86"/>
      <c r="DT244" s="86"/>
      <c r="DU244" s="86"/>
      <c r="DV244" s="86"/>
      <c r="DW244" s="86"/>
      <c r="DX244" s="86"/>
      <c r="DY244" s="86"/>
      <c r="DZ244" s="86"/>
      <c r="EA244" s="3"/>
      <c r="EB244" s="3"/>
      <c r="EC244" s="3"/>
      <c r="ED244" s="3"/>
      <c r="EE244" s="3"/>
    </row>
    <row r="245" spans="1:135" ht="15" customHeight="1" x14ac:dyDescent="0.25">
      <c r="A245" s="27">
        <v>26644</v>
      </c>
      <c r="B245" s="86" t="s">
        <v>163</v>
      </c>
      <c r="C245" s="86" t="s">
        <v>2</v>
      </c>
      <c r="D245" s="138" t="s">
        <v>78</v>
      </c>
      <c r="E245" s="49" t="s">
        <v>20</v>
      </c>
      <c r="F245" s="86" t="s">
        <v>163</v>
      </c>
      <c r="G245" s="87">
        <v>42396.808333333334</v>
      </c>
      <c r="H245" s="88" t="s">
        <v>2</v>
      </c>
      <c r="I245" s="88" t="s">
        <v>779</v>
      </c>
      <c r="J245" s="87">
        <v>41277.888888888891</v>
      </c>
      <c r="K245" s="143">
        <f>+COUNTIF($Y245,"&gt;=18")+COUNTIF($AG245,"&gt;=31")+COUNTIF($AP245,"&lt;=15")+COUNTIF($AR245,"&gt;=19")+COUNTIF($BG245,"&gt;=11")+COUNTIF($BI245,"&lt;=21")+COUNTIF($BK245,"&gt;=17")+COUNTIF($BR245,"&gt;=24")+COUNTIF($CA245,"&lt;=11")</f>
        <v>4</v>
      </c>
      <c r="L245" s="140">
        <f>65-(+CH245+CI245+CJ245+CK245+CL245+CM245)</f>
        <v>9</v>
      </c>
      <c r="M245" s="68">
        <v>13</v>
      </c>
      <c r="N245" s="100">
        <v>24</v>
      </c>
      <c r="O245" s="68">
        <v>14</v>
      </c>
      <c r="P245" s="68">
        <v>11</v>
      </c>
      <c r="Q245" s="68">
        <v>11</v>
      </c>
      <c r="R245" s="68">
        <v>15</v>
      </c>
      <c r="S245" s="68">
        <v>12</v>
      </c>
      <c r="T245" s="68">
        <v>12</v>
      </c>
      <c r="U245" s="100">
        <v>12</v>
      </c>
      <c r="V245" s="68">
        <v>13</v>
      </c>
      <c r="W245" s="68">
        <v>13</v>
      </c>
      <c r="X245" s="68">
        <v>16</v>
      </c>
      <c r="Y245" s="68">
        <v>16</v>
      </c>
      <c r="Z245" s="100">
        <v>9</v>
      </c>
      <c r="AA245" s="100">
        <v>9</v>
      </c>
      <c r="AB245" s="68">
        <v>11</v>
      </c>
      <c r="AC245" s="68">
        <v>11</v>
      </c>
      <c r="AD245" s="100">
        <v>25</v>
      </c>
      <c r="AE245" s="68">
        <v>15</v>
      </c>
      <c r="AF245" s="68">
        <v>19</v>
      </c>
      <c r="AG245" s="68">
        <v>31</v>
      </c>
      <c r="AH245" s="100">
        <v>14</v>
      </c>
      <c r="AI245" s="100">
        <v>15</v>
      </c>
      <c r="AJ245" s="100">
        <v>17</v>
      </c>
      <c r="AK245" s="100">
        <v>17</v>
      </c>
      <c r="AL245" s="68">
        <v>11</v>
      </c>
      <c r="AM245" s="68">
        <v>11</v>
      </c>
      <c r="AN245" s="68">
        <v>19</v>
      </c>
      <c r="AO245" s="68">
        <v>23</v>
      </c>
      <c r="AP245" s="68">
        <v>16</v>
      </c>
      <c r="AQ245" s="68">
        <v>15</v>
      </c>
      <c r="AR245" s="68">
        <v>19</v>
      </c>
      <c r="AS245" s="68">
        <v>17</v>
      </c>
      <c r="AT245" s="68">
        <v>35</v>
      </c>
      <c r="AU245" s="100">
        <v>37</v>
      </c>
      <c r="AV245" s="68">
        <v>11</v>
      </c>
      <c r="AW245" s="68">
        <v>12</v>
      </c>
      <c r="AX245" s="68">
        <v>11</v>
      </c>
      <c r="AY245" s="68">
        <v>9</v>
      </c>
      <c r="AZ245" s="68">
        <v>15</v>
      </c>
      <c r="BA245" s="68">
        <v>16</v>
      </c>
      <c r="BB245" s="68">
        <v>8</v>
      </c>
      <c r="BC245" s="68">
        <v>10</v>
      </c>
      <c r="BD245" s="68">
        <v>10</v>
      </c>
      <c r="BE245" s="68">
        <v>8</v>
      </c>
      <c r="BF245" s="68">
        <v>10</v>
      </c>
      <c r="BG245" s="68">
        <v>11</v>
      </c>
      <c r="BH245" s="68">
        <v>12</v>
      </c>
      <c r="BI245" s="68">
        <v>21</v>
      </c>
      <c r="BJ245" s="68">
        <v>24</v>
      </c>
      <c r="BK245" s="68">
        <v>16</v>
      </c>
      <c r="BL245" s="68">
        <v>10</v>
      </c>
      <c r="BM245" s="68">
        <v>12</v>
      </c>
      <c r="BN245" s="68">
        <v>12</v>
      </c>
      <c r="BO245" s="68">
        <v>15</v>
      </c>
      <c r="BP245" s="68">
        <v>8</v>
      </c>
      <c r="BQ245" s="100">
        <v>12</v>
      </c>
      <c r="BR245" s="68">
        <v>23</v>
      </c>
      <c r="BS245" s="68">
        <v>20</v>
      </c>
      <c r="BT245" s="68">
        <v>13</v>
      </c>
      <c r="BU245" s="68">
        <v>12</v>
      </c>
      <c r="BV245" s="68">
        <v>11</v>
      </c>
      <c r="BW245" s="68">
        <v>13</v>
      </c>
      <c r="BX245" s="68">
        <v>11</v>
      </c>
      <c r="BY245" s="68">
        <v>11</v>
      </c>
      <c r="BZ245" s="68">
        <v>12</v>
      </c>
      <c r="CA245" s="68">
        <v>12</v>
      </c>
      <c r="CB245" s="149">
        <f>(2.71828^(-8.3291+4.4859*K245-2.1583*L245))/(1+(2.71828^(-8.3291+4.4859*K245-2.1583*L245)))</f>
        <v>5.4886217470317757E-5</v>
      </c>
      <c r="CC245" s="107" t="s">
        <v>781</v>
      </c>
      <c r="CD245" s="86" t="s">
        <v>53</v>
      </c>
      <c r="CE245" s="86" t="s">
        <v>2</v>
      </c>
      <c r="CF245" s="86" t="s">
        <v>163</v>
      </c>
      <c r="CG245" s="86"/>
      <c r="CH245" s="59">
        <f>COUNTIF($M245,"=13")+COUNTIF($N245,"=24")+COUNTIF($O245,"=14")+COUNTIF($P245,"=11")+COUNTIF($Q245,"=11")+COUNTIF($R245,"=14")+COUNTIF($S245,"=12")+COUNTIF($T245,"=12")+COUNTIF($U245,"=12")+COUNTIF($V245,"=13")+COUNTIF($W245,"=13")+COUNTIF($X245,"=16")</f>
        <v>11</v>
      </c>
      <c r="CI245" s="59">
        <f>COUNTIF($Y245,"=18")+COUNTIF($Z245,"=9")+COUNTIF($AA245,"=10")+COUNTIF($AB245,"=11")+COUNTIF($AC245,"=11")+COUNTIF($AD245,"=25")+COUNTIF($AE245,"=15")+COUNTIF($AF245,"=19")+COUNTIF($AG245,"=31")+COUNTIF($AH245,"=15")+COUNTIF($AI245,"=15")+COUNTIF($AJ245,"=17")+COUNTIF($AK245,"=17")</f>
        <v>10</v>
      </c>
      <c r="CJ245" s="59">
        <f>COUNTIF($AL245,"=11")+COUNTIF($AM245,"=11")+COUNTIF($AN245,"=19")+COUNTIF($AO245,"=23")+COUNTIF($AP245,"=15")+COUNTIF($AQ245,"=15")+COUNTIF($AR245,"=19")+COUNTIF($AS245,"=17")+COUNTIF($AV245,"=12")+COUNTIF($AW245,"=12")</f>
        <v>8</v>
      </c>
      <c r="CK245" s="59">
        <f>COUNTIF($AX245,"=11")+COUNTIF($AY245,"=9")+COUNTIF($AZ245,"=15")+COUNTIF($BA245,"=16")+COUNTIF($BB245,"=8")+COUNTIF($BC245,"=10")+COUNTIF($BD245,"=10")+COUNTIF($BE245,"=8")+COUNTIF($BF245,"=10")+COUNTIF($BG245,"=11")</f>
        <v>10</v>
      </c>
      <c r="CL245" s="59">
        <f>COUNTIF($BH245,"=12")+COUNTIF($BI245,"=21")+COUNTIF($BJ245,"=23")+COUNTIF($BK245,"=16")+COUNTIF($BL245,"=10")+COUNTIF($BM245,"=12")+COUNTIF($BN245,"=12")+COUNTIF($BO245,"=15")+COUNTIF($BP245,"=8")+COUNTIF($BQ245,"=12")+COUNTIF($BR245,"=24")+COUNTIF($BS245,"=20")+COUNTIF($BT245,"=13")</f>
        <v>11</v>
      </c>
      <c r="CM245" s="59">
        <f>COUNTIF($BU245,"=12")+COUNTIF($BV245,"=11")+COUNTIF($BW245,"=13")+COUNTIF($BX245,"=11")+COUNTIF($BY245,"=11")+COUNTIF($BZ245,"=12")+COUNTIF($CA245,"=11")</f>
        <v>6</v>
      </c>
      <c r="CN245" s="86"/>
      <c r="CO245" s="86"/>
      <c r="CP245" s="86"/>
      <c r="CQ245" s="86"/>
      <c r="CR245" s="86"/>
      <c r="CS245" s="86"/>
      <c r="CT245" s="86"/>
      <c r="CU245" s="86"/>
      <c r="CV245" s="86"/>
      <c r="CW245" s="86"/>
      <c r="CX245" s="86"/>
      <c r="CY245" s="86"/>
      <c r="CZ245" s="86"/>
      <c r="DA245" s="86"/>
      <c r="DB245" s="86"/>
      <c r="DC245" s="86"/>
      <c r="DD245" s="86"/>
      <c r="DE245" s="86"/>
      <c r="DF245" s="86"/>
      <c r="DG245" s="86"/>
      <c r="DH245" s="86"/>
      <c r="DI245" s="86"/>
      <c r="DJ245" s="86"/>
      <c r="DK245" s="86"/>
      <c r="DL245" s="86"/>
      <c r="DM245" s="86"/>
      <c r="DN245" s="86"/>
      <c r="DO245" s="86"/>
      <c r="DP245" s="86"/>
      <c r="DQ245" s="86"/>
      <c r="DR245" s="86"/>
      <c r="DS245" s="86"/>
      <c r="DT245" s="86"/>
      <c r="DU245" s="86"/>
      <c r="DV245" s="86"/>
      <c r="DW245" s="86"/>
      <c r="DX245" s="86"/>
      <c r="DY245" s="86"/>
      <c r="DZ245" s="86"/>
      <c r="EA245" s="86"/>
      <c r="EB245" s="86"/>
      <c r="EC245" s="86"/>
      <c r="ED245" s="86"/>
      <c r="EE245" s="86"/>
    </row>
    <row r="246" spans="1:135" ht="15" customHeight="1" x14ac:dyDescent="0.25">
      <c r="A246" s="70">
        <v>34864</v>
      </c>
      <c r="B246" s="23" t="s">
        <v>153</v>
      </c>
      <c r="C246" s="86" t="s">
        <v>2</v>
      </c>
      <c r="D246" s="138" t="s">
        <v>78</v>
      </c>
      <c r="E246" s="23" t="s">
        <v>23</v>
      </c>
      <c r="F246" s="23" t="s">
        <v>153</v>
      </c>
      <c r="G246" s="7">
        <v>41615</v>
      </c>
      <c r="H246" s="88" t="s">
        <v>2</v>
      </c>
      <c r="I246" s="88" t="s">
        <v>779</v>
      </c>
      <c r="J246" s="87">
        <v>41277.888888888891</v>
      </c>
      <c r="K246" s="143">
        <f>+COUNTIF($Y246,"&gt;=18")+COUNTIF($AG246,"&gt;=31")+COUNTIF($AP246,"&lt;=15")+COUNTIF($AR246,"&gt;=19")+COUNTIF($BG246,"&gt;=11")+COUNTIF($BI246,"&lt;=21")+COUNTIF($BK246,"&gt;=17")+COUNTIF($BR246,"&gt;=24")+COUNTIF($CA246,"&lt;=11")</f>
        <v>4</v>
      </c>
      <c r="L246" s="140">
        <f>65-(+CH246+CI246+CJ246+CK246+CL246+CM246)</f>
        <v>9</v>
      </c>
      <c r="M246" s="114">
        <v>13</v>
      </c>
      <c r="N246" s="62">
        <v>24</v>
      </c>
      <c r="O246" s="114">
        <v>14</v>
      </c>
      <c r="P246" s="62">
        <v>11</v>
      </c>
      <c r="Q246" s="114">
        <v>11</v>
      </c>
      <c r="R246" s="114">
        <v>15</v>
      </c>
      <c r="S246" s="114">
        <v>12</v>
      </c>
      <c r="T246" s="114">
        <v>12</v>
      </c>
      <c r="U246" s="114">
        <v>12</v>
      </c>
      <c r="V246" s="114">
        <v>13</v>
      </c>
      <c r="W246" s="114">
        <v>13</v>
      </c>
      <c r="X246" s="114">
        <v>16</v>
      </c>
      <c r="Y246" s="114">
        <v>18</v>
      </c>
      <c r="Z246" s="114">
        <v>9</v>
      </c>
      <c r="AA246" s="114">
        <v>10</v>
      </c>
      <c r="AB246" s="114">
        <v>11</v>
      </c>
      <c r="AC246" s="114">
        <v>11</v>
      </c>
      <c r="AD246" s="114">
        <v>25</v>
      </c>
      <c r="AE246" s="114">
        <v>14</v>
      </c>
      <c r="AF246" s="114">
        <v>19</v>
      </c>
      <c r="AG246" s="114">
        <v>30</v>
      </c>
      <c r="AH246" s="62">
        <v>15</v>
      </c>
      <c r="AI246" s="62">
        <v>16</v>
      </c>
      <c r="AJ246" s="114">
        <v>17</v>
      </c>
      <c r="AK246" s="114">
        <v>17</v>
      </c>
      <c r="AL246" s="114">
        <v>11</v>
      </c>
      <c r="AM246" s="114">
        <v>11</v>
      </c>
      <c r="AN246" s="114">
        <v>19</v>
      </c>
      <c r="AO246" s="114">
        <v>23</v>
      </c>
      <c r="AP246" s="114">
        <v>16</v>
      </c>
      <c r="AQ246" s="114">
        <v>15</v>
      </c>
      <c r="AR246" s="114">
        <v>19</v>
      </c>
      <c r="AS246" s="114">
        <v>18</v>
      </c>
      <c r="AT246" s="114">
        <v>37</v>
      </c>
      <c r="AU246" s="62">
        <v>37</v>
      </c>
      <c r="AV246" s="114">
        <v>12</v>
      </c>
      <c r="AW246" s="114">
        <v>12</v>
      </c>
      <c r="AX246" s="114">
        <v>11</v>
      </c>
      <c r="AY246" s="114">
        <v>9</v>
      </c>
      <c r="AZ246" s="114">
        <v>15</v>
      </c>
      <c r="BA246" s="114">
        <v>16</v>
      </c>
      <c r="BB246" s="114">
        <v>8</v>
      </c>
      <c r="BC246" s="114">
        <v>10</v>
      </c>
      <c r="BD246" s="114">
        <v>10</v>
      </c>
      <c r="BE246" s="114">
        <v>8</v>
      </c>
      <c r="BF246" s="114">
        <v>10</v>
      </c>
      <c r="BG246" s="114">
        <v>11</v>
      </c>
      <c r="BH246" s="114">
        <v>12</v>
      </c>
      <c r="BI246" s="114">
        <v>22</v>
      </c>
      <c r="BJ246" s="114">
        <v>23</v>
      </c>
      <c r="BK246" s="114">
        <v>16</v>
      </c>
      <c r="BL246" s="114">
        <v>10</v>
      </c>
      <c r="BM246" s="114">
        <v>12</v>
      </c>
      <c r="BN246" s="114">
        <v>12</v>
      </c>
      <c r="BO246" s="114">
        <v>15</v>
      </c>
      <c r="BP246" s="114">
        <v>8</v>
      </c>
      <c r="BQ246" s="114">
        <v>12</v>
      </c>
      <c r="BR246" s="114">
        <v>22</v>
      </c>
      <c r="BS246" s="114">
        <v>19</v>
      </c>
      <c r="BT246" s="114">
        <v>13</v>
      </c>
      <c r="BU246" s="114">
        <v>12</v>
      </c>
      <c r="BV246" s="114">
        <v>11</v>
      </c>
      <c r="BW246" s="114">
        <v>13</v>
      </c>
      <c r="BX246" s="114">
        <v>11</v>
      </c>
      <c r="BY246" s="114">
        <v>11</v>
      </c>
      <c r="BZ246" s="114">
        <v>12</v>
      </c>
      <c r="CA246" s="114">
        <v>11</v>
      </c>
      <c r="CB246" s="149">
        <f>(2.71828^(-8.3291+4.4859*K246-2.1583*L246))/(1+(2.71828^(-8.3291+4.4859*K246-2.1583*L246)))</f>
        <v>5.4886217470317757E-5</v>
      </c>
      <c r="CC246" s="107" t="s">
        <v>781</v>
      </c>
      <c r="CD246" s="9" t="s">
        <v>53</v>
      </c>
      <c r="CE246" s="23" t="s">
        <v>2</v>
      </c>
      <c r="CF246" s="9" t="s">
        <v>50</v>
      </c>
      <c r="CG246" s="9"/>
      <c r="CH246" s="59">
        <f>COUNTIF($M246,"=13")+COUNTIF($N246,"=24")+COUNTIF($O246,"=14")+COUNTIF($P246,"=11")+COUNTIF($Q246,"=11")+COUNTIF($R246,"=14")+COUNTIF($S246,"=12")+COUNTIF($T246,"=12")+COUNTIF($U246,"=12")+COUNTIF($V246,"=13")+COUNTIF($W246,"=13")+COUNTIF($X246,"=16")</f>
        <v>11</v>
      </c>
      <c r="CI246" s="59">
        <f>COUNTIF($Y246,"=18")+COUNTIF($Z246,"=9")+COUNTIF($AA246,"=10")+COUNTIF($AB246,"=11")+COUNTIF($AC246,"=11")+COUNTIF($AD246,"=25")+COUNTIF($AE246,"=15")+COUNTIF($AF246,"=19")+COUNTIF($AG246,"=31")+COUNTIF($AH246,"=15")+COUNTIF($AI246,"=15")+COUNTIF($AJ246,"=17")+COUNTIF($AK246,"=17")</f>
        <v>10</v>
      </c>
      <c r="CJ246" s="59">
        <f>COUNTIF($AL246,"=11")+COUNTIF($AM246,"=11")+COUNTIF($AN246,"=19")+COUNTIF($AO246,"=23")+COUNTIF($AP246,"=15")+COUNTIF($AQ246,"=15")+COUNTIF($AR246,"=19")+COUNTIF($AS246,"=17")+COUNTIF($AV246,"=12")+COUNTIF($AW246,"=12")</f>
        <v>8</v>
      </c>
      <c r="CK246" s="59">
        <f>COUNTIF($AX246,"=11")+COUNTIF($AY246,"=9")+COUNTIF($AZ246,"=15")+COUNTIF($BA246,"=16")+COUNTIF($BB246,"=8")+COUNTIF($BC246,"=10")+COUNTIF($BD246,"=10")+COUNTIF($BE246,"=8")+COUNTIF($BF246,"=10")+COUNTIF($BG246,"=11")</f>
        <v>10</v>
      </c>
      <c r="CL246" s="59">
        <f>COUNTIF($BH246,"=12")+COUNTIF($BI246,"=21")+COUNTIF($BJ246,"=23")+COUNTIF($BK246,"=16")+COUNTIF($BL246,"=10")+COUNTIF($BM246,"=12")+COUNTIF($BN246,"=12")+COUNTIF($BO246,"=15")+COUNTIF($BP246,"=8")+COUNTIF($BQ246,"=12")+COUNTIF($BR246,"=24")+COUNTIF($BS246,"=20")+COUNTIF($BT246,"=13")</f>
        <v>10</v>
      </c>
      <c r="CM246" s="59">
        <f>COUNTIF($BU246,"=12")+COUNTIF($BV246,"=11")+COUNTIF($BW246,"=13")+COUNTIF($BX246,"=11")+COUNTIF($BY246,"=11")+COUNTIF($BZ246,"=12")+COUNTIF($CA246,"=11")</f>
        <v>7</v>
      </c>
      <c r="CN246" s="86"/>
      <c r="CO246" s="86"/>
      <c r="CP246" s="86"/>
      <c r="CQ246" s="86"/>
      <c r="CR246" s="86"/>
      <c r="CS246" s="86"/>
      <c r="CT246" s="86"/>
      <c r="CU246" s="86"/>
      <c r="CV246" s="86"/>
      <c r="CW246" s="86"/>
      <c r="CX246" s="86"/>
      <c r="CY246" s="86"/>
      <c r="CZ246" s="86"/>
      <c r="DA246" s="86"/>
      <c r="DB246" s="86"/>
      <c r="DC246" s="86"/>
      <c r="DD246" s="86"/>
      <c r="DE246" s="86"/>
      <c r="DF246" s="86"/>
      <c r="DG246" s="86"/>
      <c r="DH246" s="86"/>
      <c r="DI246" s="86"/>
      <c r="DJ246" s="86"/>
      <c r="DK246" s="86"/>
      <c r="DL246" s="86"/>
      <c r="DM246" s="86"/>
      <c r="DN246" s="86"/>
      <c r="DO246" s="86"/>
      <c r="DP246" s="86"/>
      <c r="DQ246" s="86"/>
      <c r="DR246" s="86"/>
      <c r="DS246" s="86"/>
      <c r="DT246" s="86"/>
      <c r="DU246" s="86"/>
      <c r="DV246" s="86"/>
      <c r="DW246" s="86"/>
      <c r="DX246" s="86"/>
      <c r="DY246" s="86"/>
      <c r="DZ246" s="86"/>
      <c r="EA246" s="86"/>
      <c r="EB246" s="86"/>
      <c r="EC246" s="86"/>
      <c r="ED246" s="86"/>
      <c r="EE246" s="86"/>
    </row>
    <row r="247" spans="1:135" ht="15" customHeight="1" x14ac:dyDescent="0.25">
      <c r="A247" s="22">
        <v>53861</v>
      </c>
      <c r="B247" s="91" t="s">
        <v>658</v>
      </c>
      <c r="C247" s="86" t="s">
        <v>2</v>
      </c>
      <c r="D247" s="138" t="s">
        <v>78</v>
      </c>
      <c r="E247" s="91" t="s">
        <v>314</v>
      </c>
      <c r="F247" s="91" t="s">
        <v>41</v>
      </c>
      <c r="G247" s="7">
        <v>41615</v>
      </c>
      <c r="H247" s="88" t="s">
        <v>2</v>
      </c>
      <c r="I247" s="88" t="s">
        <v>779</v>
      </c>
      <c r="J247" s="87">
        <v>41277.888888888891</v>
      </c>
      <c r="K247" s="143">
        <f>+COUNTIF($Y247,"&gt;=18")+COUNTIF($AG247,"&gt;=31")+COUNTIF($AP247,"&lt;=15")+COUNTIF($AR247,"&gt;=19")+COUNTIF($BG247,"&gt;=11")+COUNTIF($BI247,"&lt;=21")+COUNTIF($BK247,"&gt;=17")+COUNTIF($BR247,"&gt;=24")+COUNTIF($CA247,"&lt;=11")</f>
        <v>4</v>
      </c>
      <c r="L247" s="140">
        <f>65-(+CH247+CI247+CJ247+CK247+CL247+CM247)</f>
        <v>9</v>
      </c>
      <c r="M247" s="114">
        <v>13</v>
      </c>
      <c r="N247" s="114">
        <v>25</v>
      </c>
      <c r="O247" s="114">
        <v>14</v>
      </c>
      <c r="P247" s="114">
        <v>11</v>
      </c>
      <c r="Q247" s="114">
        <v>11</v>
      </c>
      <c r="R247" s="114">
        <v>13</v>
      </c>
      <c r="S247" s="114">
        <v>12</v>
      </c>
      <c r="T247" s="114">
        <v>12</v>
      </c>
      <c r="U247" s="114">
        <v>12</v>
      </c>
      <c r="V247" s="114">
        <v>13</v>
      </c>
      <c r="W247" s="114">
        <v>13</v>
      </c>
      <c r="X247" s="114">
        <v>16</v>
      </c>
      <c r="Y247" s="114">
        <v>17</v>
      </c>
      <c r="Z247" s="114">
        <v>9</v>
      </c>
      <c r="AA247" s="114">
        <v>10</v>
      </c>
      <c r="AB247" s="114">
        <v>11</v>
      </c>
      <c r="AC247" s="114">
        <v>11</v>
      </c>
      <c r="AD247" s="114">
        <v>26</v>
      </c>
      <c r="AE247" s="114">
        <v>15</v>
      </c>
      <c r="AF247" s="114">
        <v>19</v>
      </c>
      <c r="AG247" s="114">
        <v>29</v>
      </c>
      <c r="AH247" s="114">
        <v>15</v>
      </c>
      <c r="AI247" s="114">
        <v>15</v>
      </c>
      <c r="AJ247" s="114">
        <v>16</v>
      </c>
      <c r="AK247" s="62">
        <v>17</v>
      </c>
      <c r="AL247" s="114">
        <v>11</v>
      </c>
      <c r="AM247" s="114">
        <v>11</v>
      </c>
      <c r="AN247" s="114">
        <v>19</v>
      </c>
      <c r="AO247" s="114">
        <v>23</v>
      </c>
      <c r="AP247" s="114">
        <v>15</v>
      </c>
      <c r="AQ247" s="114">
        <v>15</v>
      </c>
      <c r="AR247" s="114">
        <v>19</v>
      </c>
      <c r="AS247" s="114">
        <v>17</v>
      </c>
      <c r="AT247" s="114">
        <v>37</v>
      </c>
      <c r="AU247" s="114">
        <v>37</v>
      </c>
      <c r="AV247" s="114">
        <v>12</v>
      </c>
      <c r="AW247" s="114">
        <v>12</v>
      </c>
      <c r="AX247" s="114">
        <v>11</v>
      </c>
      <c r="AY247" s="114">
        <v>9</v>
      </c>
      <c r="AZ247" s="114">
        <v>15</v>
      </c>
      <c r="BA247" s="114">
        <v>16</v>
      </c>
      <c r="BB247" s="114">
        <v>8</v>
      </c>
      <c r="BC247" s="114">
        <v>10</v>
      </c>
      <c r="BD247" s="114">
        <v>10</v>
      </c>
      <c r="BE247" s="114">
        <v>8</v>
      </c>
      <c r="BF247" s="114">
        <v>10</v>
      </c>
      <c r="BG247" s="114">
        <v>11</v>
      </c>
      <c r="BH247" s="114">
        <v>12</v>
      </c>
      <c r="BI247" s="114">
        <v>21</v>
      </c>
      <c r="BJ247" s="114">
        <v>23</v>
      </c>
      <c r="BK247" s="114">
        <v>16</v>
      </c>
      <c r="BL247" s="114">
        <v>10</v>
      </c>
      <c r="BM247" s="114">
        <v>12</v>
      </c>
      <c r="BN247" s="114">
        <v>12</v>
      </c>
      <c r="BO247" s="114">
        <v>16</v>
      </c>
      <c r="BP247" s="114">
        <v>8</v>
      </c>
      <c r="BQ247" s="114">
        <v>12</v>
      </c>
      <c r="BR247" s="114">
        <v>22</v>
      </c>
      <c r="BS247" s="114">
        <v>20</v>
      </c>
      <c r="BT247" s="114">
        <v>13</v>
      </c>
      <c r="BU247" s="114">
        <v>12</v>
      </c>
      <c r="BV247" s="114">
        <v>11</v>
      </c>
      <c r="BW247" s="114">
        <v>13</v>
      </c>
      <c r="BX247" s="114">
        <v>11</v>
      </c>
      <c r="BY247" s="114">
        <v>11</v>
      </c>
      <c r="BZ247" s="114">
        <v>12</v>
      </c>
      <c r="CA247" s="114">
        <v>12</v>
      </c>
      <c r="CB247" s="149">
        <f>(2.71828^(-8.3291+4.4859*K247-2.1583*L247))/(1+(2.71828^(-8.3291+4.4859*K247-2.1583*L247)))</f>
        <v>5.4886217470317757E-5</v>
      </c>
      <c r="CC247" s="107" t="s">
        <v>781</v>
      </c>
      <c r="CD247" s="9" t="s">
        <v>53</v>
      </c>
      <c r="CE247" s="91" t="s">
        <v>2</v>
      </c>
      <c r="CF247" s="9" t="s">
        <v>50</v>
      </c>
      <c r="CG247" s="15"/>
      <c r="CH247" s="59">
        <f>COUNTIF($M247,"=13")+COUNTIF($N247,"=24")+COUNTIF($O247,"=14")+COUNTIF($P247,"=11")+COUNTIF($Q247,"=11")+COUNTIF($R247,"=14")+COUNTIF($S247,"=12")+COUNTIF($T247,"=12")+COUNTIF($U247,"=12")+COUNTIF($V247,"=13")+COUNTIF($W247,"=13")+COUNTIF($X247,"=16")</f>
        <v>10</v>
      </c>
      <c r="CI247" s="59">
        <f>COUNTIF($Y247,"=18")+COUNTIF($Z247,"=9")+COUNTIF($AA247,"=10")+COUNTIF($AB247,"=11")+COUNTIF($AC247,"=11")+COUNTIF($AD247,"=25")+COUNTIF($AE247,"=15")+COUNTIF($AF247,"=19")+COUNTIF($AG247,"=31")+COUNTIF($AH247,"=15")+COUNTIF($AI247,"=15")+COUNTIF($AJ247,"=17")+COUNTIF($AK247,"=17")</f>
        <v>9</v>
      </c>
      <c r="CJ247" s="59">
        <f>COUNTIF($AL247,"=11")+COUNTIF($AM247,"=11")+COUNTIF($AN247,"=19")+COUNTIF($AO247,"=23")+COUNTIF($AP247,"=15")+COUNTIF($AQ247,"=15")+COUNTIF($AR247,"=19")+COUNTIF($AS247,"=17")+COUNTIF($AV247,"=12")+COUNTIF($AW247,"=12")</f>
        <v>10</v>
      </c>
      <c r="CK247" s="59">
        <f>COUNTIF($AX247,"=11")+COUNTIF($AY247,"=9")+COUNTIF($AZ247,"=15")+COUNTIF($BA247,"=16")+COUNTIF($BB247,"=8")+COUNTIF($BC247,"=10")+COUNTIF($BD247,"=10")+COUNTIF($BE247,"=8")+COUNTIF($BF247,"=10")+COUNTIF($BG247,"=11")</f>
        <v>10</v>
      </c>
      <c r="CL247" s="59">
        <f>COUNTIF($BH247,"=12")+COUNTIF($BI247,"=21")+COUNTIF($BJ247,"=23")+COUNTIF($BK247,"=16")+COUNTIF($BL247,"=10")+COUNTIF($BM247,"=12")+COUNTIF($BN247,"=12")+COUNTIF($BO247,"=15")+COUNTIF($BP247,"=8")+COUNTIF($BQ247,"=12")+COUNTIF($BR247,"=24")+COUNTIF($BS247,"=20")+COUNTIF($BT247,"=13")</f>
        <v>11</v>
      </c>
      <c r="CM247" s="59">
        <f>COUNTIF($BU247,"=12")+COUNTIF($BV247,"=11")+COUNTIF($BW247,"=13")+COUNTIF($BX247,"=11")+COUNTIF($BY247,"=11")+COUNTIF($BZ247,"=12")+COUNTIF($CA247,"=11")</f>
        <v>6</v>
      </c>
      <c r="CN247" s="86"/>
      <c r="CO247" s="86"/>
      <c r="CP247" s="86"/>
      <c r="CQ247" s="86"/>
      <c r="CR247" s="86"/>
      <c r="CS247" s="86"/>
      <c r="CT247" s="86"/>
      <c r="CU247" s="86"/>
      <c r="CV247" s="86"/>
      <c r="CW247" s="86"/>
      <c r="CX247" s="86"/>
      <c r="CY247" s="86"/>
      <c r="CZ247" s="86"/>
      <c r="DA247" s="86"/>
      <c r="DB247" s="86"/>
      <c r="DC247" s="86"/>
      <c r="DD247" s="86"/>
      <c r="DE247" s="86"/>
      <c r="DF247" s="86"/>
      <c r="DG247" s="86"/>
      <c r="DH247" s="86"/>
      <c r="DI247" s="86"/>
      <c r="DJ247" s="86"/>
      <c r="DK247" s="86"/>
      <c r="DL247" s="86"/>
      <c r="DM247" s="86"/>
      <c r="DN247" s="86"/>
      <c r="DO247" s="86"/>
      <c r="DP247" s="86"/>
      <c r="DQ247" s="86"/>
      <c r="DR247" s="86"/>
      <c r="DS247" s="86"/>
      <c r="DT247" s="86"/>
      <c r="DU247" s="86"/>
      <c r="DV247" s="86"/>
      <c r="DW247" s="86"/>
      <c r="DX247" s="86"/>
      <c r="DY247" s="86"/>
      <c r="DZ247" s="86"/>
      <c r="EA247" s="9"/>
      <c r="EB247" s="9"/>
      <c r="EC247" s="9"/>
      <c r="ED247" s="9"/>
      <c r="EE247" s="9"/>
    </row>
    <row r="248" spans="1:135" ht="15" customHeight="1" x14ac:dyDescent="0.25">
      <c r="A248" s="63">
        <v>72409</v>
      </c>
      <c r="B248" s="3" t="s">
        <v>541</v>
      </c>
      <c r="C248" s="86" t="s">
        <v>2</v>
      </c>
      <c r="D248" s="138" t="s">
        <v>78</v>
      </c>
      <c r="E248" s="3" t="s">
        <v>23</v>
      </c>
      <c r="F248" s="3" t="s">
        <v>541</v>
      </c>
      <c r="G248" s="7">
        <v>41504.936111111114</v>
      </c>
      <c r="H248" s="88" t="s">
        <v>2</v>
      </c>
      <c r="I248" s="88" t="s">
        <v>779</v>
      </c>
      <c r="J248" s="87">
        <v>41277.888888888891</v>
      </c>
      <c r="K248" s="143">
        <f>+COUNTIF($Y248,"&gt;=18")+COUNTIF($AG248,"&gt;=31")+COUNTIF($AP248,"&lt;=15")+COUNTIF($AR248,"&gt;=19")+COUNTIF($BG248,"&gt;=11")+COUNTIF($BI248,"&lt;=21")+COUNTIF($BK248,"&gt;=17")+COUNTIF($BR248,"&gt;=24")+COUNTIF($CA248,"&lt;=11")</f>
        <v>4</v>
      </c>
      <c r="L248" s="140">
        <f>65-(+CH248+CI248+CJ248+CK248+CL248+CM248)</f>
        <v>9</v>
      </c>
      <c r="M248" s="68">
        <v>13</v>
      </c>
      <c r="N248" s="68">
        <v>25</v>
      </c>
      <c r="O248" s="68">
        <v>14</v>
      </c>
      <c r="P248" s="68">
        <v>11</v>
      </c>
      <c r="Q248" s="68">
        <v>11</v>
      </c>
      <c r="R248" s="68">
        <v>14</v>
      </c>
      <c r="S248" s="68">
        <v>12</v>
      </c>
      <c r="T248" s="68">
        <v>12</v>
      </c>
      <c r="U248" s="68">
        <v>12</v>
      </c>
      <c r="V248" s="68">
        <v>13</v>
      </c>
      <c r="W248" s="68">
        <v>13</v>
      </c>
      <c r="X248" s="68">
        <v>16</v>
      </c>
      <c r="Y248" s="68">
        <v>18</v>
      </c>
      <c r="Z248" s="100">
        <v>9</v>
      </c>
      <c r="AA248" s="100">
        <v>10</v>
      </c>
      <c r="AB248" s="68">
        <v>11</v>
      </c>
      <c r="AC248" s="68">
        <v>11</v>
      </c>
      <c r="AD248" s="68">
        <v>24</v>
      </c>
      <c r="AE248" s="68">
        <v>15</v>
      </c>
      <c r="AF248" s="68">
        <v>19</v>
      </c>
      <c r="AG248" s="68">
        <v>29</v>
      </c>
      <c r="AH248" s="100">
        <v>15</v>
      </c>
      <c r="AI248" s="100">
        <v>15</v>
      </c>
      <c r="AJ248" s="100">
        <v>17</v>
      </c>
      <c r="AK248" s="68">
        <v>18</v>
      </c>
      <c r="AL248" s="68">
        <v>11</v>
      </c>
      <c r="AM248" s="68">
        <v>11</v>
      </c>
      <c r="AN248" s="68">
        <v>19</v>
      </c>
      <c r="AO248" s="68">
        <v>23</v>
      </c>
      <c r="AP248" s="68">
        <v>15</v>
      </c>
      <c r="AQ248" s="68">
        <v>15</v>
      </c>
      <c r="AR248" s="68">
        <v>20</v>
      </c>
      <c r="AS248" s="68">
        <v>17</v>
      </c>
      <c r="AT248" s="68">
        <v>34</v>
      </c>
      <c r="AU248" s="100">
        <v>36</v>
      </c>
      <c r="AV248" s="68">
        <v>12</v>
      </c>
      <c r="AW248" s="68">
        <v>12</v>
      </c>
      <c r="AX248" s="68">
        <v>11</v>
      </c>
      <c r="AY248" s="68">
        <v>9</v>
      </c>
      <c r="AZ248" s="68">
        <v>15</v>
      </c>
      <c r="BA248" s="68">
        <v>16</v>
      </c>
      <c r="BB248" s="68">
        <v>8</v>
      </c>
      <c r="BC248" s="68">
        <v>10</v>
      </c>
      <c r="BD248" s="68">
        <v>10</v>
      </c>
      <c r="BE248" s="68">
        <v>8</v>
      </c>
      <c r="BF248" s="68">
        <v>10</v>
      </c>
      <c r="BG248" s="68">
        <v>10</v>
      </c>
      <c r="BH248" s="68">
        <v>12</v>
      </c>
      <c r="BI248" s="68">
        <v>23</v>
      </c>
      <c r="BJ248" s="68">
        <v>23</v>
      </c>
      <c r="BK248" s="68">
        <v>16</v>
      </c>
      <c r="BL248" s="68">
        <v>10</v>
      </c>
      <c r="BM248" s="68">
        <v>12</v>
      </c>
      <c r="BN248" s="68">
        <v>12</v>
      </c>
      <c r="BO248" s="68">
        <v>15</v>
      </c>
      <c r="BP248" s="68">
        <v>8</v>
      </c>
      <c r="BQ248" s="68">
        <v>12</v>
      </c>
      <c r="BR248" s="68">
        <v>24</v>
      </c>
      <c r="BS248" s="68">
        <v>21</v>
      </c>
      <c r="BT248" s="68">
        <v>13</v>
      </c>
      <c r="BU248" s="68">
        <v>12</v>
      </c>
      <c r="BV248" s="68">
        <v>11</v>
      </c>
      <c r="BW248" s="68">
        <v>13</v>
      </c>
      <c r="BX248" s="68">
        <v>11</v>
      </c>
      <c r="BY248" s="68">
        <v>11</v>
      </c>
      <c r="BZ248" s="68">
        <v>12</v>
      </c>
      <c r="CA248" s="68">
        <v>12</v>
      </c>
      <c r="CB248" s="149">
        <f>(2.71828^(-8.3291+4.4859*K248-2.1583*L248))/(1+(2.71828^(-8.3291+4.4859*K248-2.1583*L248)))</f>
        <v>5.4886217470317757E-5</v>
      </c>
      <c r="CC248" s="107" t="s">
        <v>781</v>
      </c>
      <c r="CD248" s="86" t="s">
        <v>53</v>
      </c>
      <c r="CE248" s="3" t="s">
        <v>2</v>
      </c>
      <c r="CF248" s="86" t="s">
        <v>541</v>
      </c>
      <c r="CG248" s="86"/>
      <c r="CH248" s="59">
        <f>COUNTIF($M248,"=13")+COUNTIF($N248,"=24")+COUNTIF($O248,"=14")+COUNTIF($P248,"=11")+COUNTIF($Q248,"=11")+COUNTIF($R248,"=14")+COUNTIF($S248,"=12")+COUNTIF($T248,"=12")+COUNTIF($U248,"=12")+COUNTIF($V248,"=13")+COUNTIF($W248,"=13")+COUNTIF($X248,"=16")</f>
        <v>11</v>
      </c>
      <c r="CI248" s="59">
        <f>COUNTIF($Y248,"=18")+COUNTIF($Z248,"=9")+COUNTIF($AA248,"=10")+COUNTIF($AB248,"=11")+COUNTIF($AC248,"=11")+COUNTIF($AD248,"=25")+COUNTIF($AE248,"=15")+COUNTIF($AF248,"=19")+COUNTIF($AG248,"=31")+COUNTIF($AH248,"=15")+COUNTIF($AI248,"=15")+COUNTIF($AJ248,"=17")+COUNTIF($AK248,"=17")</f>
        <v>10</v>
      </c>
      <c r="CJ248" s="59">
        <f>COUNTIF($AL248,"=11")+COUNTIF($AM248,"=11")+COUNTIF($AN248,"=19")+COUNTIF($AO248,"=23")+COUNTIF($AP248,"=15")+COUNTIF($AQ248,"=15")+COUNTIF($AR248,"=19")+COUNTIF($AS248,"=17")+COUNTIF($AV248,"=12")+COUNTIF($AW248,"=12")</f>
        <v>9</v>
      </c>
      <c r="CK248" s="59">
        <f>COUNTIF($AX248,"=11")+COUNTIF($AY248,"=9")+COUNTIF($AZ248,"=15")+COUNTIF($BA248,"=16")+COUNTIF($BB248,"=8")+COUNTIF($BC248,"=10")+COUNTIF($BD248,"=10")+COUNTIF($BE248,"=8")+COUNTIF($BF248,"=10")+COUNTIF($BG248,"=11")</f>
        <v>9</v>
      </c>
      <c r="CL248" s="59">
        <f>COUNTIF($BH248,"=12")+COUNTIF($BI248,"=21")+COUNTIF($BJ248,"=23")+COUNTIF($BK248,"=16")+COUNTIF($BL248,"=10")+COUNTIF($BM248,"=12")+COUNTIF($BN248,"=12")+COUNTIF($BO248,"=15")+COUNTIF($BP248,"=8")+COUNTIF($BQ248,"=12")+COUNTIF($BR248,"=24")+COUNTIF($BS248,"=20")+COUNTIF($BT248,"=13")</f>
        <v>11</v>
      </c>
      <c r="CM248" s="59">
        <f>COUNTIF($BU248,"=12")+COUNTIF($BV248,"=11")+COUNTIF($BW248,"=13")+COUNTIF($BX248,"=11")+COUNTIF($BY248,"=11")+COUNTIF($BZ248,"=12")+COUNTIF($CA248,"=11")</f>
        <v>6</v>
      </c>
      <c r="CN248" s="86"/>
      <c r="CO248" s="86"/>
      <c r="CP248" s="86"/>
      <c r="CQ248" s="86"/>
      <c r="CR248" s="86"/>
      <c r="CS248" s="86"/>
      <c r="CT248" s="86"/>
      <c r="CU248" s="86"/>
      <c r="CV248" s="86"/>
      <c r="CW248" s="86"/>
      <c r="CX248" s="86"/>
      <c r="CY248" s="86"/>
      <c r="CZ248" s="86"/>
      <c r="DA248" s="86"/>
      <c r="DB248" s="86"/>
      <c r="DC248" s="86"/>
      <c r="DD248" s="86"/>
      <c r="DE248" s="86"/>
      <c r="DF248" s="86"/>
      <c r="DG248" s="86"/>
      <c r="DH248" s="86"/>
      <c r="DI248" s="86"/>
      <c r="DJ248" s="86"/>
      <c r="DK248" s="86"/>
      <c r="DL248" s="86"/>
      <c r="DM248" s="86"/>
      <c r="DN248" s="86"/>
      <c r="DO248" s="86"/>
      <c r="DP248" s="86"/>
      <c r="DQ248" s="86"/>
      <c r="DR248" s="86"/>
      <c r="DS248" s="86"/>
      <c r="DT248" s="86"/>
      <c r="DU248" s="86"/>
      <c r="DV248" s="86"/>
      <c r="DW248" s="86"/>
      <c r="DX248" s="86"/>
      <c r="DY248" s="86"/>
      <c r="DZ248" s="86"/>
      <c r="EA248" s="86"/>
      <c r="EB248" s="86"/>
      <c r="EC248" s="86"/>
      <c r="ED248" s="86"/>
      <c r="EE248" s="86"/>
    </row>
    <row r="249" spans="1:135" ht="15" customHeight="1" x14ac:dyDescent="0.25">
      <c r="A249" s="171">
        <v>74885</v>
      </c>
      <c r="B249" s="20" t="s">
        <v>272</v>
      </c>
      <c r="C249" s="86" t="s">
        <v>2</v>
      </c>
      <c r="D249" s="138" t="s">
        <v>78</v>
      </c>
      <c r="E249" s="20" t="s">
        <v>96</v>
      </c>
      <c r="F249" s="20" t="s">
        <v>272</v>
      </c>
      <c r="G249" s="16">
        <v>41616</v>
      </c>
      <c r="H249" s="88" t="s">
        <v>2</v>
      </c>
      <c r="I249" s="88" t="s">
        <v>779</v>
      </c>
      <c r="J249" s="87">
        <v>41277.888888888891</v>
      </c>
      <c r="K249" s="143">
        <f>+COUNTIF($Y249,"&gt;=18")+COUNTIF($AG249,"&gt;=31")+COUNTIF($AP249,"&lt;=15")+COUNTIF($AR249,"&gt;=19")+COUNTIF($BG249,"&gt;=11")+COUNTIF($BI249,"&lt;=21")+COUNTIF($BK249,"&gt;=17")+COUNTIF($BR249,"&gt;=24")+COUNTIF($CA249,"&lt;=11")</f>
        <v>4</v>
      </c>
      <c r="L249" s="140">
        <f>65-(+CH249+CI249+CJ249+CK249+CL249+CM249)</f>
        <v>9</v>
      </c>
      <c r="M249" s="117">
        <v>13</v>
      </c>
      <c r="N249" s="117">
        <v>24</v>
      </c>
      <c r="O249" s="117">
        <v>14</v>
      </c>
      <c r="P249" s="117">
        <v>12</v>
      </c>
      <c r="Q249" s="117">
        <v>11</v>
      </c>
      <c r="R249" s="117">
        <v>14</v>
      </c>
      <c r="S249" s="117">
        <v>12</v>
      </c>
      <c r="T249" s="117">
        <v>12</v>
      </c>
      <c r="U249" s="117">
        <v>12</v>
      </c>
      <c r="V249" s="117">
        <v>13</v>
      </c>
      <c r="W249" s="117">
        <v>13</v>
      </c>
      <c r="X249" s="117">
        <v>16</v>
      </c>
      <c r="Y249" s="117">
        <v>18</v>
      </c>
      <c r="Z249" s="117">
        <v>9</v>
      </c>
      <c r="AA249" s="117">
        <v>10</v>
      </c>
      <c r="AB249" s="117">
        <v>11</v>
      </c>
      <c r="AC249" s="117">
        <v>11</v>
      </c>
      <c r="AD249" s="117">
        <v>25</v>
      </c>
      <c r="AE249" s="117">
        <v>15</v>
      </c>
      <c r="AF249" s="117">
        <v>20</v>
      </c>
      <c r="AG249" s="117">
        <v>29</v>
      </c>
      <c r="AH249" s="117">
        <v>14</v>
      </c>
      <c r="AI249" s="117">
        <v>15</v>
      </c>
      <c r="AJ249" s="117">
        <v>17</v>
      </c>
      <c r="AK249" s="117">
        <v>17</v>
      </c>
      <c r="AL249" s="117">
        <v>11</v>
      </c>
      <c r="AM249" s="117">
        <v>11</v>
      </c>
      <c r="AN249" s="117">
        <v>19</v>
      </c>
      <c r="AO249" s="117">
        <v>23</v>
      </c>
      <c r="AP249" s="117">
        <v>15</v>
      </c>
      <c r="AQ249" s="117">
        <v>15</v>
      </c>
      <c r="AR249" s="117">
        <v>17</v>
      </c>
      <c r="AS249" s="117">
        <v>17</v>
      </c>
      <c r="AT249" s="117">
        <v>36</v>
      </c>
      <c r="AU249" s="117">
        <v>41</v>
      </c>
      <c r="AV249" s="117">
        <v>12</v>
      </c>
      <c r="AW249" s="117">
        <v>12</v>
      </c>
      <c r="AX249" s="117">
        <v>11</v>
      </c>
      <c r="AY249" s="117">
        <v>9</v>
      </c>
      <c r="AZ249" s="117">
        <v>15</v>
      </c>
      <c r="BA249" s="117">
        <v>16</v>
      </c>
      <c r="BB249" s="117">
        <v>8</v>
      </c>
      <c r="BC249" s="117">
        <v>10</v>
      </c>
      <c r="BD249" s="117">
        <v>10</v>
      </c>
      <c r="BE249" s="117">
        <v>8</v>
      </c>
      <c r="BF249" s="117">
        <v>10</v>
      </c>
      <c r="BG249" s="117">
        <v>11</v>
      </c>
      <c r="BH249" s="117">
        <v>12</v>
      </c>
      <c r="BI249" s="117">
        <v>21</v>
      </c>
      <c r="BJ249" s="117">
        <v>23</v>
      </c>
      <c r="BK249" s="117">
        <v>16</v>
      </c>
      <c r="BL249" s="117">
        <v>10</v>
      </c>
      <c r="BM249" s="117">
        <v>12</v>
      </c>
      <c r="BN249" s="117">
        <v>12</v>
      </c>
      <c r="BO249" s="117">
        <v>15</v>
      </c>
      <c r="BP249" s="117">
        <v>8</v>
      </c>
      <c r="BQ249" s="117">
        <v>12</v>
      </c>
      <c r="BR249" s="117">
        <v>22</v>
      </c>
      <c r="BS249" s="117">
        <v>20</v>
      </c>
      <c r="BT249" s="117">
        <v>13</v>
      </c>
      <c r="BU249" s="117">
        <v>11</v>
      </c>
      <c r="BV249" s="117">
        <v>11</v>
      </c>
      <c r="BW249" s="117">
        <v>14</v>
      </c>
      <c r="BX249" s="117">
        <v>11</v>
      </c>
      <c r="BY249" s="117">
        <v>11</v>
      </c>
      <c r="BZ249" s="117">
        <v>12</v>
      </c>
      <c r="CA249" s="117">
        <v>12</v>
      </c>
      <c r="CB249" s="149">
        <f>(2.71828^(-8.3291+4.4859*K249-2.1583*L249))/(1+(2.71828^(-8.3291+4.4859*K249-2.1583*L249)))</f>
        <v>5.4886217470317757E-5</v>
      </c>
      <c r="CC249" s="107" t="s">
        <v>781</v>
      </c>
      <c r="CD249" s="82" t="s">
        <v>53</v>
      </c>
      <c r="CE249" s="20" t="s">
        <v>679</v>
      </c>
      <c r="CF249" s="82" t="s">
        <v>272</v>
      </c>
      <c r="CG249" s="82"/>
      <c r="CH249" s="59">
        <f>COUNTIF($M249,"=13")+COUNTIF($N249,"=24")+COUNTIF($O249,"=14")+COUNTIF($P249,"=11")+COUNTIF($Q249,"=11")+COUNTIF($R249,"=14")+COUNTIF($S249,"=12")+COUNTIF($T249,"=12")+COUNTIF($U249,"=12")+COUNTIF($V249,"=13")+COUNTIF($W249,"=13")+COUNTIF($X249,"=16")</f>
        <v>11</v>
      </c>
      <c r="CI249" s="59">
        <f>COUNTIF($Y249,"=18")+COUNTIF($Z249,"=9")+COUNTIF($AA249,"=10")+COUNTIF($AB249,"=11")+COUNTIF($AC249,"=11")+COUNTIF($AD249,"=25")+COUNTIF($AE249,"=15")+COUNTIF($AF249,"=19")+COUNTIF($AG249,"=31")+COUNTIF($AH249,"=15")+COUNTIF($AI249,"=15")+COUNTIF($AJ249,"=17")+COUNTIF($AK249,"=17")</f>
        <v>10</v>
      </c>
      <c r="CJ249" s="59">
        <f>COUNTIF($AL249,"=11")+COUNTIF($AM249,"=11")+COUNTIF($AN249,"=19")+COUNTIF($AO249,"=23")+COUNTIF($AP249,"=15")+COUNTIF($AQ249,"=15")+COUNTIF($AR249,"=19")+COUNTIF($AS249,"=17")+COUNTIF($AV249,"=12")+COUNTIF($AW249,"=12")</f>
        <v>9</v>
      </c>
      <c r="CK249" s="59">
        <f>COUNTIF($AX249,"=11")+COUNTIF($AY249,"=9")+COUNTIF($AZ249,"=15")+COUNTIF($BA249,"=16")+COUNTIF($BB249,"=8")+COUNTIF($BC249,"=10")+COUNTIF($BD249,"=10")+COUNTIF($BE249,"=8")+COUNTIF($BF249,"=10")+COUNTIF($BG249,"=11")</f>
        <v>10</v>
      </c>
      <c r="CL249" s="59">
        <f>COUNTIF($BH249,"=12")+COUNTIF($BI249,"=21")+COUNTIF($BJ249,"=23")+COUNTIF($BK249,"=16")+COUNTIF($BL249,"=10")+COUNTIF($BM249,"=12")+COUNTIF($BN249,"=12")+COUNTIF($BO249,"=15")+COUNTIF($BP249,"=8")+COUNTIF($BQ249,"=12")+COUNTIF($BR249,"=24")+COUNTIF($BS249,"=20")+COUNTIF($BT249,"=13")</f>
        <v>12</v>
      </c>
      <c r="CM249" s="59">
        <f>COUNTIF($BU249,"=12")+COUNTIF($BV249,"=11")+COUNTIF($BW249,"=13")+COUNTIF($BX249,"=11")+COUNTIF($BY249,"=11")+COUNTIF($BZ249,"=12")+COUNTIF($CA249,"=11")</f>
        <v>4</v>
      </c>
      <c r="CN249" s="86"/>
      <c r="CO249" s="86"/>
      <c r="CP249" s="86"/>
      <c r="CQ249" s="86"/>
      <c r="CR249" s="86"/>
      <c r="CS249" s="86"/>
      <c r="CT249" s="86"/>
      <c r="CU249" s="86"/>
      <c r="CV249" s="86"/>
      <c r="CW249" s="86"/>
      <c r="CX249" s="86"/>
      <c r="CY249" s="86"/>
      <c r="CZ249" s="86"/>
      <c r="DA249" s="86"/>
      <c r="DB249" s="86"/>
      <c r="DC249" s="86"/>
      <c r="DD249" s="86"/>
      <c r="DE249" s="86"/>
      <c r="DF249" s="86"/>
      <c r="DG249" s="86"/>
      <c r="DH249" s="86"/>
      <c r="DI249" s="86"/>
      <c r="DJ249" s="86"/>
      <c r="DK249" s="86"/>
      <c r="DL249" s="86"/>
      <c r="DM249" s="86"/>
      <c r="DN249" s="86"/>
      <c r="DO249" s="86"/>
      <c r="DP249" s="86"/>
      <c r="DQ249" s="86"/>
      <c r="DR249" s="86"/>
      <c r="DS249" s="86"/>
      <c r="DT249" s="86"/>
      <c r="DU249" s="86"/>
      <c r="DV249" s="86"/>
      <c r="DW249" s="86"/>
      <c r="DX249" s="86"/>
      <c r="DY249" s="86"/>
      <c r="DZ249" s="86"/>
      <c r="EA249" s="85"/>
      <c r="EB249" s="85"/>
      <c r="EC249" s="85"/>
      <c r="ED249" s="85"/>
      <c r="EE249" s="85"/>
    </row>
    <row r="250" spans="1:135" ht="15" customHeight="1" x14ac:dyDescent="0.25">
      <c r="A250" s="22">
        <v>95659</v>
      </c>
      <c r="B250" s="91" t="s">
        <v>227</v>
      </c>
      <c r="C250" s="86" t="s">
        <v>2</v>
      </c>
      <c r="D250" s="138" t="s">
        <v>740</v>
      </c>
      <c r="E250" s="91" t="s">
        <v>23</v>
      </c>
      <c r="F250" s="91" t="s">
        <v>45</v>
      </c>
      <c r="G250" s="16">
        <v>41616</v>
      </c>
      <c r="H250" s="88" t="s">
        <v>2</v>
      </c>
      <c r="I250" s="88" t="s">
        <v>779</v>
      </c>
      <c r="J250" s="87">
        <v>41277.888888888891</v>
      </c>
      <c r="K250" s="143">
        <f>+COUNTIF($Y250,"&gt;=18")+COUNTIF($AG250,"&gt;=31")+COUNTIF($AP250,"&lt;=15")+COUNTIF($AR250,"&gt;=19")+COUNTIF($BG250,"&gt;=11")+COUNTIF($BI250,"&lt;=21")+COUNTIF($BK250,"&gt;=17")+COUNTIF($BR250,"&gt;=24")+COUNTIF($CA250,"&lt;=11")</f>
        <v>4</v>
      </c>
      <c r="L250" s="140">
        <f>65-(+CH250+CI250+CJ250+CK250+CL250+CM250)</f>
        <v>9</v>
      </c>
      <c r="M250" s="114">
        <v>13</v>
      </c>
      <c r="N250" s="114">
        <v>24</v>
      </c>
      <c r="O250" s="114">
        <v>14</v>
      </c>
      <c r="P250" s="114">
        <v>11</v>
      </c>
      <c r="Q250" s="114">
        <v>11</v>
      </c>
      <c r="R250" s="114">
        <v>14</v>
      </c>
      <c r="S250" s="114">
        <v>12</v>
      </c>
      <c r="T250" s="114">
        <v>12</v>
      </c>
      <c r="U250" s="114">
        <v>11</v>
      </c>
      <c r="V250" s="114">
        <v>14</v>
      </c>
      <c r="W250" s="114">
        <v>13</v>
      </c>
      <c r="X250" s="114">
        <v>16</v>
      </c>
      <c r="Y250" s="114">
        <v>17</v>
      </c>
      <c r="Z250" s="114">
        <v>9</v>
      </c>
      <c r="AA250" s="114">
        <v>10</v>
      </c>
      <c r="AB250" s="114">
        <v>11</v>
      </c>
      <c r="AC250" s="114">
        <v>11</v>
      </c>
      <c r="AD250" s="114">
        <v>25</v>
      </c>
      <c r="AE250" s="114">
        <v>15</v>
      </c>
      <c r="AF250" s="114">
        <v>19</v>
      </c>
      <c r="AG250" s="114">
        <v>31</v>
      </c>
      <c r="AH250" s="114">
        <v>14</v>
      </c>
      <c r="AI250" s="114">
        <v>15</v>
      </c>
      <c r="AJ250" s="114">
        <v>15</v>
      </c>
      <c r="AK250" s="62">
        <v>17</v>
      </c>
      <c r="AL250" s="114">
        <v>11</v>
      </c>
      <c r="AM250" s="114">
        <v>11</v>
      </c>
      <c r="AN250" s="114">
        <v>19</v>
      </c>
      <c r="AO250" s="114">
        <v>22</v>
      </c>
      <c r="AP250" s="114">
        <v>16</v>
      </c>
      <c r="AQ250" s="114">
        <v>15</v>
      </c>
      <c r="AR250" s="114">
        <v>19</v>
      </c>
      <c r="AS250" s="114">
        <v>17</v>
      </c>
      <c r="AT250" s="114">
        <v>36</v>
      </c>
      <c r="AU250" s="114">
        <v>37</v>
      </c>
      <c r="AV250" s="114">
        <v>12</v>
      </c>
      <c r="AW250" s="114">
        <v>12</v>
      </c>
      <c r="AX250" s="114">
        <v>11</v>
      </c>
      <c r="AY250" s="114">
        <v>9</v>
      </c>
      <c r="AZ250" s="114">
        <v>15</v>
      </c>
      <c r="BA250" s="114">
        <v>16</v>
      </c>
      <c r="BB250" s="114">
        <v>8</v>
      </c>
      <c r="BC250" s="114">
        <v>10</v>
      </c>
      <c r="BD250" s="114">
        <v>10</v>
      </c>
      <c r="BE250" s="114">
        <v>8</v>
      </c>
      <c r="BF250" s="114">
        <v>10</v>
      </c>
      <c r="BG250" s="114">
        <v>10</v>
      </c>
      <c r="BH250" s="114">
        <v>12</v>
      </c>
      <c r="BI250" s="114">
        <v>21</v>
      </c>
      <c r="BJ250" s="114">
        <v>23</v>
      </c>
      <c r="BK250" s="114">
        <v>16</v>
      </c>
      <c r="BL250" s="114">
        <v>10</v>
      </c>
      <c r="BM250" s="114">
        <v>12</v>
      </c>
      <c r="BN250" s="114">
        <v>12</v>
      </c>
      <c r="BO250" s="114">
        <v>15</v>
      </c>
      <c r="BP250" s="114">
        <v>8</v>
      </c>
      <c r="BQ250" s="114">
        <v>12</v>
      </c>
      <c r="BR250" s="114">
        <v>24</v>
      </c>
      <c r="BS250" s="114">
        <v>20</v>
      </c>
      <c r="BT250" s="114">
        <v>13</v>
      </c>
      <c r="BU250" s="114">
        <v>12</v>
      </c>
      <c r="BV250" s="114">
        <v>11</v>
      </c>
      <c r="BW250" s="114">
        <v>13</v>
      </c>
      <c r="BX250" s="114">
        <v>11</v>
      </c>
      <c r="BY250" s="114">
        <v>11</v>
      </c>
      <c r="BZ250" s="114">
        <v>12</v>
      </c>
      <c r="CA250" s="114">
        <v>12</v>
      </c>
      <c r="CB250" s="149">
        <f>(2.71828^(-8.3291+4.4859*K250-2.1583*L250))/(1+(2.71828^(-8.3291+4.4859*K250-2.1583*L250)))</f>
        <v>5.4886217470317757E-5</v>
      </c>
      <c r="CC250" s="107" t="s">
        <v>781</v>
      </c>
      <c r="CD250" s="9" t="s">
        <v>491</v>
      </c>
      <c r="CE250" s="91" t="s">
        <v>702</v>
      </c>
      <c r="CF250" s="9" t="s">
        <v>227</v>
      </c>
      <c r="CG250" s="9"/>
      <c r="CH250" s="59">
        <f>COUNTIF($M250,"=13")+COUNTIF($N250,"=24")+COUNTIF($O250,"=14")+COUNTIF($P250,"=11")+COUNTIF($Q250,"=11")+COUNTIF($R250,"=14")+COUNTIF($S250,"=12")+COUNTIF($T250,"=12")+COUNTIF($U250,"=12")+COUNTIF($V250,"=13")+COUNTIF($W250,"=13")+COUNTIF($X250,"=16")</f>
        <v>10</v>
      </c>
      <c r="CI250" s="59">
        <f>COUNTIF($Y250,"=18")+COUNTIF($Z250,"=9")+COUNTIF($AA250,"=10")+COUNTIF($AB250,"=11")+COUNTIF($AC250,"=11")+COUNTIF($AD250,"=25")+COUNTIF($AE250,"=15")+COUNTIF($AF250,"=19")+COUNTIF($AG250,"=31")+COUNTIF($AH250,"=15")+COUNTIF($AI250,"=15")+COUNTIF($AJ250,"=17")+COUNTIF($AK250,"=17")</f>
        <v>10</v>
      </c>
      <c r="CJ250" s="59">
        <f>COUNTIF($AL250,"=11")+COUNTIF($AM250,"=11")+COUNTIF($AN250,"=19")+COUNTIF($AO250,"=23")+COUNTIF($AP250,"=15")+COUNTIF($AQ250,"=15")+COUNTIF($AR250,"=19")+COUNTIF($AS250,"=17")+COUNTIF($AV250,"=12")+COUNTIF($AW250,"=12")</f>
        <v>8</v>
      </c>
      <c r="CK250" s="59">
        <f>COUNTIF($AX250,"=11")+COUNTIF($AY250,"=9")+COUNTIF($AZ250,"=15")+COUNTIF($BA250,"=16")+COUNTIF($BB250,"=8")+COUNTIF($BC250,"=10")+COUNTIF($BD250,"=10")+COUNTIF($BE250,"=8")+COUNTIF($BF250,"=10")+COUNTIF($BG250,"=11")</f>
        <v>9</v>
      </c>
      <c r="CL250" s="59">
        <f>COUNTIF($BH250,"=12")+COUNTIF($BI250,"=21")+COUNTIF($BJ250,"=23")+COUNTIF($BK250,"=16")+COUNTIF($BL250,"=10")+COUNTIF($BM250,"=12")+COUNTIF($BN250,"=12")+COUNTIF($BO250,"=15")+COUNTIF($BP250,"=8")+COUNTIF($BQ250,"=12")+COUNTIF($BR250,"=24")+COUNTIF($BS250,"=20")+COUNTIF($BT250,"=13")</f>
        <v>13</v>
      </c>
      <c r="CM250" s="59">
        <f>COUNTIF($BU250,"=12")+COUNTIF($BV250,"=11")+COUNTIF($BW250,"=13")+COUNTIF($BX250,"=11")+COUNTIF($BY250,"=11")+COUNTIF($BZ250,"=12")+COUNTIF($CA250,"=11")</f>
        <v>6</v>
      </c>
      <c r="CN250" s="86"/>
      <c r="CO250" s="86"/>
      <c r="CP250" s="86"/>
      <c r="CQ250" s="86"/>
      <c r="CR250" s="86"/>
      <c r="CS250" s="86"/>
      <c r="CT250" s="86"/>
      <c r="CU250" s="86"/>
      <c r="CV250" s="86"/>
      <c r="CW250" s="86"/>
      <c r="CX250" s="86"/>
      <c r="CY250" s="86"/>
      <c r="CZ250" s="86"/>
      <c r="DA250" s="86"/>
      <c r="DB250" s="86"/>
      <c r="DC250" s="86"/>
      <c r="DD250" s="86"/>
      <c r="DE250" s="86"/>
      <c r="DF250" s="86"/>
      <c r="DG250" s="86"/>
      <c r="DH250" s="86"/>
      <c r="DI250" s="86"/>
      <c r="DJ250" s="86"/>
      <c r="DK250" s="86"/>
      <c r="DL250" s="86"/>
      <c r="DM250" s="86"/>
      <c r="DN250" s="86"/>
      <c r="DO250" s="86"/>
      <c r="DP250" s="86"/>
      <c r="DQ250" s="86"/>
      <c r="DR250" s="86"/>
      <c r="DS250" s="86"/>
      <c r="DT250" s="86"/>
      <c r="DU250" s="86"/>
      <c r="DV250" s="86"/>
      <c r="DW250" s="86"/>
      <c r="DX250" s="86"/>
      <c r="DY250" s="86"/>
      <c r="DZ250" s="86"/>
      <c r="EA250" s="85"/>
      <c r="EB250" s="85"/>
      <c r="EC250" s="85"/>
      <c r="ED250" s="85"/>
      <c r="EE250" s="85"/>
    </row>
    <row r="251" spans="1:135" ht="15" customHeight="1" x14ac:dyDescent="0.25">
      <c r="A251" s="27">
        <v>96218</v>
      </c>
      <c r="B251" s="3" t="s">
        <v>704</v>
      </c>
      <c r="C251" s="86" t="s">
        <v>2</v>
      </c>
      <c r="D251" s="138" t="s">
        <v>78</v>
      </c>
      <c r="E251" s="3" t="s">
        <v>7</v>
      </c>
      <c r="F251" s="3" t="s">
        <v>13</v>
      </c>
      <c r="G251" s="7">
        <v>41482.902777777781</v>
      </c>
      <c r="H251" s="88" t="s">
        <v>2</v>
      </c>
      <c r="I251" s="88" t="s">
        <v>779</v>
      </c>
      <c r="J251" s="87">
        <v>41277.888888888891</v>
      </c>
      <c r="K251" s="143">
        <f>+COUNTIF($Y251,"&gt;=18")+COUNTIF($AG251,"&gt;=31")+COUNTIF($AP251,"&lt;=15")+COUNTIF($AR251,"&gt;=19")+COUNTIF($BG251,"&gt;=11")+COUNTIF($BI251,"&lt;=21")+COUNTIF($BK251,"&gt;=17")+COUNTIF($BR251,"&gt;=24")+COUNTIF($CA251,"&lt;=11")</f>
        <v>4</v>
      </c>
      <c r="L251" s="140">
        <f>65-(+CH251+CI251+CJ251+CK251+CL251+CM251)</f>
        <v>9</v>
      </c>
      <c r="M251" s="68">
        <v>13</v>
      </c>
      <c r="N251" s="68">
        <v>24</v>
      </c>
      <c r="O251" s="68">
        <v>15</v>
      </c>
      <c r="P251" s="68">
        <v>11</v>
      </c>
      <c r="Q251" s="68">
        <v>11</v>
      </c>
      <c r="R251" s="68">
        <v>14</v>
      </c>
      <c r="S251" s="68">
        <v>12</v>
      </c>
      <c r="T251" s="68">
        <v>12</v>
      </c>
      <c r="U251" s="68">
        <v>12</v>
      </c>
      <c r="V251" s="68">
        <v>14</v>
      </c>
      <c r="W251" s="68">
        <v>13</v>
      </c>
      <c r="X251" s="68">
        <v>16</v>
      </c>
      <c r="Y251" s="68">
        <v>18</v>
      </c>
      <c r="Z251" s="100">
        <v>9</v>
      </c>
      <c r="AA251" s="100">
        <v>10</v>
      </c>
      <c r="AB251" s="68">
        <v>11</v>
      </c>
      <c r="AC251" s="68">
        <v>11</v>
      </c>
      <c r="AD251" s="68">
        <v>25</v>
      </c>
      <c r="AE251" s="68">
        <v>15</v>
      </c>
      <c r="AF251" s="68">
        <v>19</v>
      </c>
      <c r="AG251" s="68">
        <v>30</v>
      </c>
      <c r="AH251" s="68">
        <v>15</v>
      </c>
      <c r="AI251" s="68">
        <v>16</v>
      </c>
      <c r="AJ251" s="100">
        <v>17</v>
      </c>
      <c r="AK251" s="100">
        <v>17</v>
      </c>
      <c r="AL251" s="68">
        <v>11</v>
      </c>
      <c r="AM251" s="68">
        <v>11</v>
      </c>
      <c r="AN251" s="68">
        <v>18</v>
      </c>
      <c r="AO251" s="68">
        <v>23</v>
      </c>
      <c r="AP251" s="68">
        <v>16</v>
      </c>
      <c r="AQ251" s="68">
        <v>15</v>
      </c>
      <c r="AR251" s="68">
        <v>21</v>
      </c>
      <c r="AS251" s="68">
        <v>17</v>
      </c>
      <c r="AT251" s="68">
        <v>36</v>
      </c>
      <c r="AU251" s="100">
        <v>37</v>
      </c>
      <c r="AV251" s="68">
        <v>12</v>
      </c>
      <c r="AW251" s="68">
        <v>12</v>
      </c>
      <c r="AX251" s="68">
        <v>11</v>
      </c>
      <c r="AY251" s="68">
        <v>9</v>
      </c>
      <c r="AZ251" s="68">
        <v>15</v>
      </c>
      <c r="BA251" s="68">
        <v>16</v>
      </c>
      <c r="BB251" s="68">
        <v>8</v>
      </c>
      <c r="BC251" s="68">
        <v>10</v>
      </c>
      <c r="BD251" s="68">
        <v>10</v>
      </c>
      <c r="BE251" s="68">
        <v>8</v>
      </c>
      <c r="BF251" s="68">
        <v>10</v>
      </c>
      <c r="BG251" s="68">
        <v>10</v>
      </c>
      <c r="BH251" s="68">
        <v>12</v>
      </c>
      <c r="BI251" s="68">
        <v>21</v>
      </c>
      <c r="BJ251" s="68">
        <v>23</v>
      </c>
      <c r="BK251" s="68">
        <v>16</v>
      </c>
      <c r="BL251" s="68">
        <v>10</v>
      </c>
      <c r="BM251" s="68">
        <v>12</v>
      </c>
      <c r="BN251" s="68">
        <v>12</v>
      </c>
      <c r="BO251" s="68">
        <v>15</v>
      </c>
      <c r="BP251" s="68">
        <v>8</v>
      </c>
      <c r="BQ251" s="68">
        <v>12</v>
      </c>
      <c r="BR251" s="68">
        <v>24</v>
      </c>
      <c r="BS251" s="68">
        <v>20</v>
      </c>
      <c r="BT251" s="68">
        <v>13</v>
      </c>
      <c r="BU251" s="68">
        <v>12</v>
      </c>
      <c r="BV251" s="68">
        <v>11</v>
      </c>
      <c r="BW251" s="68">
        <v>13</v>
      </c>
      <c r="BX251" s="68">
        <v>11</v>
      </c>
      <c r="BY251" s="68">
        <v>11</v>
      </c>
      <c r="BZ251" s="68">
        <v>12</v>
      </c>
      <c r="CA251" s="68">
        <v>12</v>
      </c>
      <c r="CB251" s="149">
        <f>(2.71828^(-8.3291+4.4859*K251-2.1583*L251))/(1+(2.71828^(-8.3291+4.4859*K251-2.1583*L251)))</f>
        <v>5.4886217470317757E-5</v>
      </c>
      <c r="CC251" s="107" t="s">
        <v>781</v>
      </c>
      <c r="CD251" s="86" t="s">
        <v>53</v>
      </c>
      <c r="CE251" s="38" t="s">
        <v>2</v>
      </c>
      <c r="CF251" s="86" t="s">
        <v>705</v>
      </c>
      <c r="CG251" s="49"/>
      <c r="CH251" s="59">
        <f>COUNTIF($M251,"=13")+COUNTIF($N251,"=24")+COUNTIF($O251,"=14")+COUNTIF($P251,"=11")+COUNTIF($Q251,"=11")+COUNTIF($R251,"=14")+COUNTIF($S251,"=12")+COUNTIF($T251,"=12")+COUNTIF($U251,"=12")+COUNTIF($V251,"=13")+COUNTIF($W251,"=13")+COUNTIF($X251,"=16")</f>
        <v>10</v>
      </c>
      <c r="CI251" s="59">
        <f>COUNTIF($Y251,"=18")+COUNTIF($Z251,"=9")+COUNTIF($AA251,"=10")+COUNTIF($AB251,"=11")+COUNTIF($AC251,"=11")+COUNTIF($AD251,"=25")+COUNTIF($AE251,"=15")+COUNTIF($AF251,"=19")+COUNTIF($AG251,"=31")+COUNTIF($AH251,"=15")+COUNTIF($AI251,"=15")+COUNTIF($AJ251,"=17")+COUNTIF($AK251,"=17")</f>
        <v>11</v>
      </c>
      <c r="CJ251" s="59">
        <f>COUNTIF($AL251,"=11")+COUNTIF($AM251,"=11")+COUNTIF($AN251,"=19")+COUNTIF($AO251,"=23")+COUNTIF($AP251,"=15")+COUNTIF($AQ251,"=15")+COUNTIF($AR251,"=19")+COUNTIF($AS251,"=17")+COUNTIF($AV251,"=12")+COUNTIF($AW251,"=12")</f>
        <v>7</v>
      </c>
      <c r="CK251" s="59">
        <f>COUNTIF($AX251,"=11")+COUNTIF($AY251,"=9")+COUNTIF($AZ251,"=15")+COUNTIF($BA251,"=16")+COUNTIF($BB251,"=8")+COUNTIF($BC251,"=10")+COUNTIF($BD251,"=10")+COUNTIF($BE251,"=8")+COUNTIF($BF251,"=10")+COUNTIF($BG251,"=11")</f>
        <v>9</v>
      </c>
      <c r="CL251" s="59">
        <f>COUNTIF($BH251,"=12")+COUNTIF($BI251,"=21")+COUNTIF($BJ251,"=23")+COUNTIF($BK251,"=16")+COUNTIF($BL251,"=10")+COUNTIF($BM251,"=12")+COUNTIF($BN251,"=12")+COUNTIF($BO251,"=15")+COUNTIF($BP251,"=8")+COUNTIF($BQ251,"=12")+COUNTIF($BR251,"=24")+COUNTIF($BS251,"=20")+COUNTIF($BT251,"=13")</f>
        <v>13</v>
      </c>
      <c r="CM251" s="59">
        <f>COUNTIF($BU251,"=12")+COUNTIF($BV251,"=11")+COUNTIF($BW251,"=13")+COUNTIF($BX251,"=11")+COUNTIF($BY251,"=11")+COUNTIF($BZ251,"=12")+COUNTIF($CA251,"=11")</f>
        <v>6</v>
      </c>
      <c r="CN251" s="86"/>
      <c r="CO251" s="86"/>
      <c r="CP251" s="86"/>
      <c r="CQ251" s="86"/>
      <c r="CR251" s="86"/>
      <c r="CS251" s="86"/>
      <c r="CT251" s="86"/>
      <c r="CU251" s="86"/>
      <c r="CV251" s="86"/>
      <c r="CW251" s="86"/>
      <c r="CX251" s="86"/>
      <c r="CY251" s="86"/>
      <c r="CZ251" s="86"/>
      <c r="DA251" s="86"/>
      <c r="DB251" s="86"/>
      <c r="DC251" s="86"/>
      <c r="DD251" s="86"/>
      <c r="DE251" s="86"/>
      <c r="DF251" s="86"/>
      <c r="DG251" s="86"/>
      <c r="DH251" s="86"/>
      <c r="DI251" s="86"/>
      <c r="DJ251" s="86"/>
      <c r="DK251" s="86"/>
      <c r="DL251" s="86"/>
      <c r="DM251" s="86"/>
      <c r="DN251" s="86"/>
      <c r="DO251" s="86"/>
      <c r="DP251" s="86"/>
      <c r="DQ251" s="86"/>
      <c r="DR251" s="86"/>
      <c r="DS251" s="86"/>
      <c r="DT251" s="86"/>
      <c r="DU251" s="86"/>
      <c r="DV251" s="86"/>
      <c r="DW251" s="86"/>
      <c r="DX251" s="86"/>
      <c r="DY251" s="86"/>
      <c r="DZ251" s="86"/>
      <c r="EA251" s="85"/>
      <c r="EB251" s="85"/>
      <c r="EC251" s="85"/>
      <c r="ED251" s="85"/>
      <c r="EE251" s="85"/>
    </row>
    <row r="252" spans="1:135" ht="15" customHeight="1" x14ac:dyDescent="0.25">
      <c r="A252" s="27">
        <v>112635</v>
      </c>
      <c r="B252" s="3" t="s">
        <v>510</v>
      </c>
      <c r="C252" s="86" t="s">
        <v>2</v>
      </c>
      <c r="D252" s="138" t="s">
        <v>78</v>
      </c>
      <c r="E252" s="38" t="s">
        <v>10</v>
      </c>
      <c r="F252" s="3" t="s">
        <v>228</v>
      </c>
      <c r="G252" s="7">
        <v>41493.196527777778</v>
      </c>
      <c r="H252" s="88" t="s">
        <v>2</v>
      </c>
      <c r="I252" s="88" t="s">
        <v>779</v>
      </c>
      <c r="J252" s="87">
        <v>41277.888888888891</v>
      </c>
      <c r="K252" s="143">
        <f>+COUNTIF($Y252,"&gt;=18")+COUNTIF($AG252,"&gt;=31")+COUNTIF($AP252,"&lt;=15")+COUNTIF($AR252,"&gt;=19")+COUNTIF($BG252,"&gt;=11")+COUNTIF($BI252,"&lt;=21")+COUNTIF($BK252,"&gt;=17")+COUNTIF($BR252,"&gt;=24")+COUNTIF($CA252,"&lt;=11")</f>
        <v>4</v>
      </c>
      <c r="L252" s="140">
        <f>65-(+CH252+CI252+CJ252+CK252+CL252+CM252)</f>
        <v>9</v>
      </c>
      <c r="M252" s="68">
        <v>13</v>
      </c>
      <c r="N252" s="68">
        <v>24</v>
      </c>
      <c r="O252" s="68">
        <v>14</v>
      </c>
      <c r="P252" s="68">
        <v>11</v>
      </c>
      <c r="Q252" s="68">
        <v>11</v>
      </c>
      <c r="R252" s="68">
        <v>14</v>
      </c>
      <c r="S252" s="68">
        <v>12</v>
      </c>
      <c r="T252" s="68">
        <v>12</v>
      </c>
      <c r="U252" s="68">
        <v>12</v>
      </c>
      <c r="V252" s="68">
        <v>12</v>
      </c>
      <c r="W252" s="68">
        <v>12</v>
      </c>
      <c r="X252" s="68">
        <v>16</v>
      </c>
      <c r="Y252" s="68">
        <v>16</v>
      </c>
      <c r="Z252" s="100">
        <v>9</v>
      </c>
      <c r="AA252" s="100">
        <v>10</v>
      </c>
      <c r="AB252" s="68">
        <v>11</v>
      </c>
      <c r="AC252" s="68">
        <v>11</v>
      </c>
      <c r="AD252" s="68">
        <v>25</v>
      </c>
      <c r="AE252" s="68">
        <v>15</v>
      </c>
      <c r="AF252" s="68">
        <v>19</v>
      </c>
      <c r="AG252" s="68">
        <v>31</v>
      </c>
      <c r="AH252" s="68">
        <v>15</v>
      </c>
      <c r="AI252" s="68">
        <v>15</v>
      </c>
      <c r="AJ252" s="100">
        <v>17</v>
      </c>
      <c r="AK252" s="100">
        <v>17</v>
      </c>
      <c r="AL252" s="68">
        <v>11</v>
      </c>
      <c r="AM252" s="68">
        <v>10</v>
      </c>
      <c r="AN252" s="68">
        <v>19</v>
      </c>
      <c r="AO252" s="68">
        <v>23</v>
      </c>
      <c r="AP252" s="68">
        <v>16</v>
      </c>
      <c r="AQ252" s="68">
        <v>16</v>
      </c>
      <c r="AR252" s="68">
        <v>19</v>
      </c>
      <c r="AS252" s="68">
        <v>17</v>
      </c>
      <c r="AT252" s="100">
        <v>35</v>
      </c>
      <c r="AU252" s="100">
        <v>37</v>
      </c>
      <c r="AV252" s="68">
        <v>12</v>
      </c>
      <c r="AW252" s="68">
        <v>12</v>
      </c>
      <c r="AX252" s="68">
        <v>11</v>
      </c>
      <c r="AY252" s="68">
        <v>9</v>
      </c>
      <c r="AZ252" s="68">
        <v>15</v>
      </c>
      <c r="BA252" s="68">
        <v>16</v>
      </c>
      <c r="BB252" s="68">
        <v>8</v>
      </c>
      <c r="BC252" s="68">
        <v>10</v>
      </c>
      <c r="BD252" s="68">
        <v>10</v>
      </c>
      <c r="BE252" s="68">
        <v>8</v>
      </c>
      <c r="BF252" s="68">
        <v>10</v>
      </c>
      <c r="BG252" s="68">
        <v>10</v>
      </c>
      <c r="BH252" s="68">
        <v>12</v>
      </c>
      <c r="BI252" s="68">
        <v>21</v>
      </c>
      <c r="BJ252" s="68">
        <v>23</v>
      </c>
      <c r="BK252" s="68">
        <v>15</v>
      </c>
      <c r="BL252" s="68">
        <v>10</v>
      </c>
      <c r="BM252" s="68">
        <v>12</v>
      </c>
      <c r="BN252" s="68">
        <v>12</v>
      </c>
      <c r="BO252" s="68">
        <v>15</v>
      </c>
      <c r="BP252" s="68">
        <v>8</v>
      </c>
      <c r="BQ252" s="68">
        <v>12</v>
      </c>
      <c r="BR252" s="68">
        <v>24</v>
      </c>
      <c r="BS252" s="68">
        <v>20</v>
      </c>
      <c r="BT252" s="68">
        <v>13</v>
      </c>
      <c r="BU252" s="68">
        <v>12</v>
      </c>
      <c r="BV252" s="68">
        <v>11</v>
      </c>
      <c r="BW252" s="68">
        <v>13</v>
      </c>
      <c r="BX252" s="68">
        <v>11</v>
      </c>
      <c r="BY252" s="68">
        <v>11</v>
      </c>
      <c r="BZ252" s="68">
        <v>12</v>
      </c>
      <c r="CA252" s="68">
        <v>12</v>
      </c>
      <c r="CB252" s="149">
        <f>(2.71828^(-8.3291+4.4859*K252-2.1583*L252))/(1+(2.71828^(-8.3291+4.4859*K252-2.1583*L252)))</f>
        <v>5.4886217470317757E-5</v>
      </c>
      <c r="CC252" s="107" t="s">
        <v>781</v>
      </c>
      <c r="CD252" s="49" t="s">
        <v>53</v>
      </c>
      <c r="CE252" s="3" t="s">
        <v>2</v>
      </c>
      <c r="CF252" s="49" t="s">
        <v>510</v>
      </c>
      <c r="CG252" s="86"/>
      <c r="CH252" s="59">
        <f>COUNTIF($M252,"=13")+COUNTIF($N252,"=24")+COUNTIF($O252,"=14")+COUNTIF($P252,"=11")+COUNTIF($Q252,"=11")+COUNTIF($R252,"=14")+COUNTIF($S252,"=12")+COUNTIF($T252,"=12")+COUNTIF($U252,"=12")+COUNTIF($V252,"=13")+COUNTIF($W252,"=13")+COUNTIF($X252,"=16")</f>
        <v>10</v>
      </c>
      <c r="CI252" s="59">
        <f>COUNTIF($Y252,"=18")+COUNTIF($Z252,"=9")+COUNTIF($AA252,"=10")+COUNTIF($AB252,"=11")+COUNTIF($AC252,"=11")+COUNTIF($AD252,"=25")+COUNTIF($AE252,"=15")+COUNTIF($AF252,"=19")+COUNTIF($AG252,"=31")+COUNTIF($AH252,"=15")+COUNTIF($AI252,"=15")+COUNTIF($AJ252,"=17")+COUNTIF($AK252,"=17")</f>
        <v>12</v>
      </c>
      <c r="CJ252" s="59">
        <f>COUNTIF($AL252,"=11")+COUNTIF($AM252,"=11")+COUNTIF($AN252,"=19")+COUNTIF($AO252,"=23")+COUNTIF($AP252,"=15")+COUNTIF($AQ252,"=15")+COUNTIF($AR252,"=19")+COUNTIF($AS252,"=17")+COUNTIF($AV252,"=12")+COUNTIF($AW252,"=12")</f>
        <v>7</v>
      </c>
      <c r="CK252" s="59">
        <f>COUNTIF($AX252,"=11")+COUNTIF($AY252,"=9")+COUNTIF($AZ252,"=15")+COUNTIF($BA252,"=16")+COUNTIF($BB252,"=8")+COUNTIF($BC252,"=10")+COUNTIF($BD252,"=10")+COUNTIF($BE252,"=8")+COUNTIF($BF252,"=10")+COUNTIF($BG252,"=11")</f>
        <v>9</v>
      </c>
      <c r="CL252" s="59">
        <f>COUNTIF($BH252,"=12")+COUNTIF($BI252,"=21")+COUNTIF($BJ252,"=23")+COUNTIF($BK252,"=16")+COUNTIF($BL252,"=10")+COUNTIF($BM252,"=12")+COUNTIF($BN252,"=12")+COUNTIF($BO252,"=15")+COUNTIF($BP252,"=8")+COUNTIF($BQ252,"=12")+COUNTIF($BR252,"=24")+COUNTIF($BS252,"=20")+COUNTIF($BT252,"=13")</f>
        <v>12</v>
      </c>
      <c r="CM252" s="59">
        <f>COUNTIF($BU252,"=12")+COUNTIF($BV252,"=11")+COUNTIF($BW252,"=13")+COUNTIF($BX252,"=11")+COUNTIF($BY252,"=11")+COUNTIF($BZ252,"=12")+COUNTIF($CA252,"=11")</f>
        <v>6</v>
      </c>
      <c r="CN252" s="86"/>
      <c r="CO252" s="86"/>
      <c r="CP252" s="86"/>
      <c r="CQ252" s="86"/>
      <c r="CR252" s="86"/>
      <c r="CS252" s="86"/>
      <c r="CT252" s="86"/>
      <c r="CU252" s="86"/>
      <c r="CV252" s="86"/>
      <c r="CW252" s="86"/>
      <c r="CX252" s="86"/>
      <c r="CY252" s="86"/>
      <c r="CZ252" s="86"/>
      <c r="DA252" s="86"/>
      <c r="DB252" s="86"/>
      <c r="DC252" s="86"/>
      <c r="DD252" s="86"/>
      <c r="DE252" s="86"/>
      <c r="DF252" s="86"/>
      <c r="DG252" s="86"/>
      <c r="DH252" s="86"/>
      <c r="DI252" s="86"/>
      <c r="DJ252" s="86"/>
      <c r="DK252" s="86"/>
      <c r="DL252" s="86"/>
      <c r="DM252" s="86"/>
      <c r="DN252" s="86"/>
      <c r="DO252" s="86"/>
      <c r="DP252" s="86"/>
      <c r="DQ252" s="86"/>
      <c r="DR252" s="86"/>
      <c r="DS252" s="86"/>
      <c r="DT252" s="86"/>
      <c r="DU252" s="86"/>
      <c r="DV252" s="86"/>
      <c r="DW252" s="86"/>
      <c r="DX252" s="86"/>
      <c r="DY252" s="86"/>
      <c r="DZ252" s="86"/>
      <c r="EA252" s="85"/>
      <c r="EB252" s="85"/>
      <c r="EC252" s="85"/>
      <c r="ED252" s="85"/>
      <c r="EE252" s="85"/>
    </row>
    <row r="253" spans="1:135" ht="15" customHeight="1" x14ac:dyDescent="0.25">
      <c r="A253" s="169">
        <v>113954</v>
      </c>
      <c r="B253" s="46" t="s">
        <v>113</v>
      </c>
      <c r="C253" s="86" t="s">
        <v>2</v>
      </c>
      <c r="D253" s="138" t="s">
        <v>78</v>
      </c>
      <c r="E253" s="29" t="s">
        <v>23</v>
      </c>
      <c r="F253" s="10" t="s">
        <v>113</v>
      </c>
      <c r="G253" s="87">
        <v>41522.199305555558</v>
      </c>
      <c r="H253" s="88" t="s">
        <v>2</v>
      </c>
      <c r="I253" s="88" t="s">
        <v>779</v>
      </c>
      <c r="J253" s="87">
        <v>41277.888888888891</v>
      </c>
      <c r="K253" s="143">
        <f>+COUNTIF($Y253,"&gt;=18")+COUNTIF($AG253,"&gt;=31")+COUNTIF($AP253,"&lt;=15")+COUNTIF($AR253,"&gt;=19")+COUNTIF($BG253,"&gt;=11")+COUNTIF($BI253,"&lt;=21")+COUNTIF($BK253,"&gt;=17")+COUNTIF($BR253,"&gt;=24")+COUNTIF($CA253,"&lt;=11")</f>
        <v>4</v>
      </c>
      <c r="L253" s="140">
        <f>65-(+CH253+CI253+CJ253+CK253+CL253+CM253)</f>
        <v>9</v>
      </c>
      <c r="M253" s="28">
        <v>13</v>
      </c>
      <c r="N253" s="28">
        <v>25</v>
      </c>
      <c r="O253" s="28">
        <v>14</v>
      </c>
      <c r="P253" s="28">
        <v>11</v>
      </c>
      <c r="Q253" s="28">
        <v>11</v>
      </c>
      <c r="R253" s="28">
        <v>16</v>
      </c>
      <c r="S253" s="28">
        <v>12</v>
      </c>
      <c r="T253" s="28">
        <v>12</v>
      </c>
      <c r="U253" s="28">
        <v>11</v>
      </c>
      <c r="V253" s="28">
        <v>13</v>
      </c>
      <c r="W253" s="28">
        <v>13</v>
      </c>
      <c r="X253" s="28">
        <v>16</v>
      </c>
      <c r="Y253" s="28">
        <v>17</v>
      </c>
      <c r="Z253" s="28">
        <v>9</v>
      </c>
      <c r="AA253" s="28">
        <v>10</v>
      </c>
      <c r="AB253" s="28">
        <v>11</v>
      </c>
      <c r="AC253" s="28">
        <v>11</v>
      </c>
      <c r="AD253" s="28">
        <v>24</v>
      </c>
      <c r="AE253" s="28">
        <v>15</v>
      </c>
      <c r="AF253" s="28">
        <v>19</v>
      </c>
      <c r="AG253" s="28">
        <v>30</v>
      </c>
      <c r="AH253" s="28">
        <v>15</v>
      </c>
      <c r="AI253" s="28">
        <v>15</v>
      </c>
      <c r="AJ253" s="6">
        <v>17</v>
      </c>
      <c r="AK253" s="6">
        <v>17</v>
      </c>
      <c r="AL253" s="28">
        <v>11</v>
      </c>
      <c r="AM253" s="28">
        <v>11</v>
      </c>
      <c r="AN253" s="28">
        <v>19</v>
      </c>
      <c r="AO253" s="28">
        <v>23</v>
      </c>
      <c r="AP253" s="28">
        <v>15</v>
      </c>
      <c r="AQ253" s="28">
        <v>15</v>
      </c>
      <c r="AR253" s="28">
        <v>19</v>
      </c>
      <c r="AS253" s="28">
        <v>17</v>
      </c>
      <c r="AT253" s="6">
        <v>36</v>
      </c>
      <c r="AU253" s="6">
        <v>37</v>
      </c>
      <c r="AV253" s="28">
        <v>13</v>
      </c>
      <c r="AW253" s="28">
        <v>12</v>
      </c>
      <c r="AX253" s="28">
        <v>11</v>
      </c>
      <c r="AY253" s="28">
        <v>9</v>
      </c>
      <c r="AZ253" s="28">
        <v>15</v>
      </c>
      <c r="BA253" s="28">
        <v>16</v>
      </c>
      <c r="BB253" s="28">
        <v>8</v>
      </c>
      <c r="BC253" s="28">
        <v>10</v>
      </c>
      <c r="BD253" s="28">
        <v>10</v>
      </c>
      <c r="BE253" s="28">
        <v>8</v>
      </c>
      <c r="BF253" s="28">
        <v>10</v>
      </c>
      <c r="BG253" s="28">
        <v>11</v>
      </c>
      <c r="BH253" s="28">
        <v>12</v>
      </c>
      <c r="BI253" s="28">
        <v>23</v>
      </c>
      <c r="BJ253" s="28">
        <v>23</v>
      </c>
      <c r="BK253" s="28">
        <v>16</v>
      </c>
      <c r="BL253" s="28">
        <v>10</v>
      </c>
      <c r="BM253" s="28">
        <v>12</v>
      </c>
      <c r="BN253" s="28">
        <v>12</v>
      </c>
      <c r="BO253" s="28">
        <v>15</v>
      </c>
      <c r="BP253" s="28">
        <v>8</v>
      </c>
      <c r="BQ253" s="28">
        <v>12</v>
      </c>
      <c r="BR253" s="28">
        <v>23</v>
      </c>
      <c r="BS253" s="28">
        <v>20</v>
      </c>
      <c r="BT253" s="28">
        <v>13</v>
      </c>
      <c r="BU253" s="28">
        <v>12</v>
      </c>
      <c r="BV253" s="28">
        <v>11</v>
      </c>
      <c r="BW253" s="28">
        <v>13</v>
      </c>
      <c r="BX253" s="28">
        <v>11</v>
      </c>
      <c r="BY253" s="28">
        <v>11</v>
      </c>
      <c r="BZ253" s="28">
        <v>12</v>
      </c>
      <c r="CA253" s="28">
        <v>11</v>
      </c>
      <c r="CB253" s="149">
        <f>(2.71828^(-8.3291+4.4859*K253-2.1583*L253))/(1+(2.71828^(-8.3291+4.4859*K253-2.1583*L253)))</f>
        <v>5.4886217470317757E-5</v>
      </c>
      <c r="CC253" s="107" t="s">
        <v>781</v>
      </c>
      <c r="CD253" s="86" t="s">
        <v>53</v>
      </c>
      <c r="CE253" s="10" t="s">
        <v>511</v>
      </c>
      <c r="CF253" s="86" t="s">
        <v>113</v>
      </c>
      <c r="CG253" s="39"/>
      <c r="CH253" s="59">
        <f>COUNTIF($M253,"=13")+COUNTIF($N253,"=24")+COUNTIF($O253,"=14")+COUNTIF($P253,"=11")+COUNTIF($Q253,"=11")+COUNTIF($R253,"=14")+COUNTIF($S253,"=12")+COUNTIF($T253,"=12")+COUNTIF($U253,"=12")+COUNTIF($V253,"=13")+COUNTIF($W253,"=13")+COUNTIF($X253,"=16")</f>
        <v>9</v>
      </c>
      <c r="CI253" s="59">
        <f>COUNTIF($Y253,"=18")+COUNTIF($Z253,"=9")+COUNTIF($AA253,"=10")+COUNTIF($AB253,"=11")+COUNTIF($AC253,"=11")+COUNTIF($AD253,"=25")+COUNTIF($AE253,"=15")+COUNTIF($AF253,"=19")+COUNTIF($AG253,"=31")+COUNTIF($AH253,"=15")+COUNTIF($AI253,"=15")+COUNTIF($AJ253,"=17")+COUNTIF($AK253,"=17")</f>
        <v>10</v>
      </c>
      <c r="CJ253" s="59">
        <f>COUNTIF($AL253,"=11")+COUNTIF($AM253,"=11")+COUNTIF($AN253,"=19")+COUNTIF($AO253,"=23")+COUNTIF($AP253,"=15")+COUNTIF($AQ253,"=15")+COUNTIF($AR253,"=19")+COUNTIF($AS253,"=17")+COUNTIF($AV253,"=12")+COUNTIF($AW253,"=12")</f>
        <v>9</v>
      </c>
      <c r="CK253" s="59">
        <f>COUNTIF($AX253,"=11")+COUNTIF($AY253,"=9")+COUNTIF($AZ253,"=15")+COUNTIF($BA253,"=16")+COUNTIF($BB253,"=8")+COUNTIF($BC253,"=10")+COUNTIF($BD253,"=10")+COUNTIF($BE253,"=8")+COUNTIF($BF253,"=10")+COUNTIF($BG253,"=11")</f>
        <v>10</v>
      </c>
      <c r="CL253" s="59">
        <f>COUNTIF($BH253,"=12")+COUNTIF($BI253,"=21")+COUNTIF($BJ253,"=23")+COUNTIF($BK253,"=16")+COUNTIF($BL253,"=10")+COUNTIF($BM253,"=12")+COUNTIF($BN253,"=12")+COUNTIF($BO253,"=15")+COUNTIF($BP253,"=8")+COUNTIF($BQ253,"=12")+COUNTIF($BR253,"=24")+COUNTIF($BS253,"=20")+COUNTIF($BT253,"=13")</f>
        <v>11</v>
      </c>
      <c r="CM253" s="59">
        <f>COUNTIF($BU253,"=12")+COUNTIF($BV253,"=11")+COUNTIF($BW253,"=13")+COUNTIF($BX253,"=11")+COUNTIF($BY253,"=11")+COUNTIF($BZ253,"=12")+COUNTIF($CA253,"=11")</f>
        <v>7</v>
      </c>
      <c r="CN253" s="86"/>
      <c r="CO253" s="86"/>
      <c r="CP253" s="86"/>
      <c r="CQ253" s="86"/>
      <c r="CR253" s="86"/>
      <c r="CS253" s="86"/>
      <c r="CT253" s="86"/>
      <c r="CU253" s="86"/>
      <c r="CV253" s="86"/>
      <c r="CW253" s="86"/>
      <c r="CX253" s="86"/>
      <c r="CY253" s="86"/>
      <c r="CZ253" s="86"/>
      <c r="DA253" s="86"/>
      <c r="DB253" s="86"/>
      <c r="DC253" s="86"/>
      <c r="DD253" s="86"/>
      <c r="DE253" s="86"/>
      <c r="DF253" s="86"/>
      <c r="DG253" s="86"/>
      <c r="DH253" s="86"/>
      <c r="DI253" s="86"/>
      <c r="DJ253" s="86"/>
      <c r="DK253" s="86"/>
      <c r="DL253" s="86"/>
      <c r="DM253" s="86"/>
      <c r="DN253" s="86"/>
      <c r="DO253" s="86"/>
      <c r="DP253" s="86"/>
      <c r="DQ253" s="86"/>
      <c r="DR253" s="86"/>
      <c r="DS253" s="86"/>
      <c r="DT253" s="86"/>
      <c r="DU253" s="86"/>
      <c r="DV253" s="86"/>
      <c r="DW253" s="86"/>
      <c r="DX253" s="86"/>
      <c r="DY253" s="86"/>
      <c r="DZ253" s="86"/>
      <c r="EA253" s="85"/>
      <c r="EB253" s="85"/>
      <c r="EC253" s="85"/>
      <c r="ED253" s="85"/>
      <c r="EE253" s="85"/>
    </row>
    <row r="254" spans="1:135" ht="15" customHeight="1" x14ac:dyDescent="0.25">
      <c r="A254" s="169">
        <v>114579</v>
      </c>
      <c r="B254" s="12" t="s">
        <v>113</v>
      </c>
      <c r="C254" s="86" t="s">
        <v>2</v>
      </c>
      <c r="D254" s="138" t="s">
        <v>78</v>
      </c>
      <c r="E254" s="29" t="s">
        <v>23</v>
      </c>
      <c r="F254" s="10" t="s">
        <v>113</v>
      </c>
      <c r="G254" s="87">
        <v>41522.199305555558</v>
      </c>
      <c r="H254" s="88" t="s">
        <v>2</v>
      </c>
      <c r="I254" s="88" t="s">
        <v>779</v>
      </c>
      <c r="J254" s="87">
        <v>41277.888888888891</v>
      </c>
      <c r="K254" s="143">
        <f>+COUNTIF($Y254,"&gt;=18")+COUNTIF($AG254,"&gt;=31")+COUNTIF($AP254,"&lt;=15")+COUNTIF($AR254,"&gt;=19")+COUNTIF($BG254,"&gt;=11")+COUNTIF($BI254,"&lt;=21")+COUNTIF($BK254,"&gt;=17")+COUNTIF($BR254,"&gt;=24")+COUNTIF($CA254,"&lt;=11")</f>
        <v>4</v>
      </c>
      <c r="L254" s="140">
        <f>65-(+CH254+CI254+CJ254+CK254+CL254+CM254)</f>
        <v>9</v>
      </c>
      <c r="M254" s="6">
        <v>13</v>
      </c>
      <c r="N254" s="6">
        <v>24</v>
      </c>
      <c r="O254" s="6">
        <v>14</v>
      </c>
      <c r="P254" s="28">
        <v>10</v>
      </c>
      <c r="Q254" s="6">
        <v>11</v>
      </c>
      <c r="R254" s="6">
        <v>16</v>
      </c>
      <c r="S254" s="6">
        <v>12</v>
      </c>
      <c r="T254" s="6">
        <v>12</v>
      </c>
      <c r="U254" s="6">
        <v>11</v>
      </c>
      <c r="V254" s="6">
        <v>13</v>
      </c>
      <c r="W254" s="6">
        <v>13</v>
      </c>
      <c r="X254" s="6">
        <v>16</v>
      </c>
      <c r="Y254" s="6">
        <v>17</v>
      </c>
      <c r="Z254" s="6">
        <v>9</v>
      </c>
      <c r="AA254" s="6">
        <v>10</v>
      </c>
      <c r="AB254" s="6">
        <v>11</v>
      </c>
      <c r="AC254" s="6">
        <v>11</v>
      </c>
      <c r="AD254" s="6">
        <v>24</v>
      </c>
      <c r="AE254" s="6">
        <v>15</v>
      </c>
      <c r="AF254" s="6">
        <v>19</v>
      </c>
      <c r="AG254" s="6">
        <v>29</v>
      </c>
      <c r="AH254" s="28">
        <v>15</v>
      </c>
      <c r="AI254" s="28">
        <v>15</v>
      </c>
      <c r="AJ254" s="6">
        <v>17</v>
      </c>
      <c r="AK254" s="6">
        <v>17</v>
      </c>
      <c r="AL254" s="6">
        <v>11</v>
      </c>
      <c r="AM254" s="6">
        <v>11</v>
      </c>
      <c r="AN254" s="28">
        <v>19</v>
      </c>
      <c r="AO254" s="28">
        <v>23</v>
      </c>
      <c r="AP254" s="28">
        <v>15</v>
      </c>
      <c r="AQ254" s="28">
        <v>15</v>
      </c>
      <c r="AR254" s="28">
        <v>19</v>
      </c>
      <c r="AS254" s="28">
        <v>17</v>
      </c>
      <c r="AT254" s="6">
        <v>36</v>
      </c>
      <c r="AU254" s="28">
        <v>38</v>
      </c>
      <c r="AV254" s="6">
        <v>13</v>
      </c>
      <c r="AW254" s="28">
        <v>12</v>
      </c>
      <c r="AX254" s="28">
        <v>11</v>
      </c>
      <c r="AY254" s="28">
        <v>9</v>
      </c>
      <c r="AZ254" s="28">
        <v>15</v>
      </c>
      <c r="BA254" s="28">
        <v>16</v>
      </c>
      <c r="BB254" s="6">
        <v>8</v>
      </c>
      <c r="BC254" s="6">
        <v>10</v>
      </c>
      <c r="BD254" s="6">
        <v>10</v>
      </c>
      <c r="BE254" s="6">
        <v>8</v>
      </c>
      <c r="BF254" s="6">
        <v>10</v>
      </c>
      <c r="BG254" s="6">
        <v>10</v>
      </c>
      <c r="BH254" s="6">
        <v>12</v>
      </c>
      <c r="BI254" s="6">
        <v>23</v>
      </c>
      <c r="BJ254" s="6">
        <v>23</v>
      </c>
      <c r="BK254" s="6">
        <v>16</v>
      </c>
      <c r="BL254" s="6">
        <v>10</v>
      </c>
      <c r="BM254" s="6">
        <v>12</v>
      </c>
      <c r="BN254" s="6">
        <v>12</v>
      </c>
      <c r="BO254" s="6">
        <v>15</v>
      </c>
      <c r="BP254" s="6">
        <v>8</v>
      </c>
      <c r="BQ254" s="6">
        <v>12</v>
      </c>
      <c r="BR254" s="6">
        <v>24</v>
      </c>
      <c r="BS254" s="6">
        <v>20</v>
      </c>
      <c r="BT254" s="6">
        <v>13</v>
      </c>
      <c r="BU254" s="6">
        <v>12</v>
      </c>
      <c r="BV254" s="6">
        <v>11</v>
      </c>
      <c r="BW254" s="6">
        <v>13</v>
      </c>
      <c r="BX254" s="6">
        <v>11</v>
      </c>
      <c r="BY254" s="6">
        <v>11</v>
      </c>
      <c r="BZ254" s="6">
        <v>12</v>
      </c>
      <c r="CA254" s="6">
        <v>11</v>
      </c>
      <c r="CB254" s="149">
        <f>(2.71828^(-8.3291+4.4859*K254-2.1583*L254))/(1+(2.71828^(-8.3291+4.4859*K254-2.1583*L254)))</f>
        <v>5.4886217470317757E-5</v>
      </c>
      <c r="CC254" s="107" t="s">
        <v>781</v>
      </c>
      <c r="CD254" s="86" t="s">
        <v>53</v>
      </c>
      <c r="CE254" s="14" t="s">
        <v>2</v>
      </c>
      <c r="CF254" s="86" t="s">
        <v>113</v>
      </c>
      <c r="CG254" s="11"/>
      <c r="CH254" s="59">
        <f>COUNTIF($M254,"=13")+COUNTIF($N254,"=24")+COUNTIF($O254,"=14")+COUNTIF($P254,"=11")+COUNTIF($Q254,"=11")+COUNTIF($R254,"=14")+COUNTIF($S254,"=12")+COUNTIF($T254,"=12")+COUNTIF($U254,"=12")+COUNTIF($V254,"=13")+COUNTIF($W254,"=13")+COUNTIF($X254,"=16")</f>
        <v>9</v>
      </c>
      <c r="CI254" s="59">
        <f>COUNTIF($Y254,"=18")+COUNTIF($Z254,"=9")+COUNTIF($AA254,"=10")+COUNTIF($AB254,"=11")+COUNTIF($AC254,"=11")+COUNTIF($AD254,"=25")+COUNTIF($AE254,"=15")+COUNTIF($AF254,"=19")+COUNTIF($AG254,"=31")+COUNTIF($AH254,"=15")+COUNTIF($AI254,"=15")+COUNTIF($AJ254,"=17")+COUNTIF($AK254,"=17")</f>
        <v>10</v>
      </c>
      <c r="CJ254" s="59">
        <f>COUNTIF($AL254,"=11")+COUNTIF($AM254,"=11")+COUNTIF($AN254,"=19")+COUNTIF($AO254,"=23")+COUNTIF($AP254,"=15")+COUNTIF($AQ254,"=15")+COUNTIF($AR254,"=19")+COUNTIF($AS254,"=17")+COUNTIF($AV254,"=12")+COUNTIF($AW254,"=12")</f>
        <v>9</v>
      </c>
      <c r="CK254" s="59">
        <f>COUNTIF($AX254,"=11")+COUNTIF($AY254,"=9")+COUNTIF($AZ254,"=15")+COUNTIF($BA254,"=16")+COUNTIF($BB254,"=8")+COUNTIF($BC254,"=10")+COUNTIF($BD254,"=10")+COUNTIF($BE254,"=8")+COUNTIF($BF254,"=10")+COUNTIF($BG254,"=11")</f>
        <v>9</v>
      </c>
      <c r="CL254" s="59">
        <f>COUNTIF($BH254,"=12")+COUNTIF($BI254,"=21")+COUNTIF($BJ254,"=23")+COUNTIF($BK254,"=16")+COUNTIF($BL254,"=10")+COUNTIF($BM254,"=12")+COUNTIF($BN254,"=12")+COUNTIF($BO254,"=15")+COUNTIF($BP254,"=8")+COUNTIF($BQ254,"=12")+COUNTIF($BR254,"=24")+COUNTIF($BS254,"=20")+COUNTIF($BT254,"=13")</f>
        <v>12</v>
      </c>
      <c r="CM254" s="59">
        <f>COUNTIF($BU254,"=12")+COUNTIF($BV254,"=11")+COUNTIF($BW254,"=13")+COUNTIF($BX254,"=11")+COUNTIF($BY254,"=11")+COUNTIF($BZ254,"=12")+COUNTIF($CA254,"=11")</f>
        <v>7</v>
      </c>
      <c r="CN254" s="86"/>
      <c r="CO254" s="86"/>
      <c r="CP254" s="86"/>
      <c r="CQ254" s="86"/>
      <c r="CR254" s="86"/>
      <c r="CS254" s="86"/>
      <c r="CT254" s="86"/>
      <c r="CU254" s="86"/>
      <c r="CV254" s="86"/>
      <c r="CW254" s="86"/>
      <c r="CX254" s="86"/>
      <c r="CY254" s="86"/>
      <c r="CZ254" s="86"/>
      <c r="DA254" s="86"/>
      <c r="DB254" s="86"/>
      <c r="DC254" s="86"/>
      <c r="DD254" s="86"/>
      <c r="DE254" s="86"/>
      <c r="DF254" s="86"/>
      <c r="DG254" s="86"/>
      <c r="DH254" s="86"/>
      <c r="DI254" s="86"/>
      <c r="DJ254" s="86"/>
      <c r="DK254" s="86"/>
      <c r="DL254" s="86"/>
      <c r="DM254" s="86"/>
      <c r="DN254" s="86"/>
      <c r="DO254" s="86"/>
      <c r="DP254" s="86"/>
      <c r="DQ254" s="86"/>
      <c r="DR254" s="86"/>
      <c r="DS254" s="86"/>
      <c r="DT254" s="86"/>
      <c r="DU254" s="86"/>
      <c r="DV254" s="86"/>
      <c r="DW254" s="86"/>
      <c r="DX254" s="86"/>
      <c r="DY254" s="86"/>
      <c r="DZ254" s="86"/>
      <c r="EA254" s="85"/>
      <c r="EB254" s="85"/>
      <c r="EC254" s="85"/>
      <c r="ED254" s="85"/>
      <c r="EE254" s="85"/>
    </row>
    <row r="255" spans="1:135" ht="15" customHeight="1" x14ac:dyDescent="0.25">
      <c r="A255" s="27">
        <v>131666</v>
      </c>
      <c r="B255" s="86" t="s">
        <v>335</v>
      </c>
      <c r="C255" s="86" t="s">
        <v>2</v>
      </c>
      <c r="D255" s="138" t="s">
        <v>78</v>
      </c>
      <c r="E255" s="86" t="s">
        <v>314</v>
      </c>
      <c r="F255" s="49" t="s">
        <v>335</v>
      </c>
      <c r="G255" s="87">
        <v>42695.620833333334</v>
      </c>
      <c r="H255" s="86" t="s">
        <v>785</v>
      </c>
      <c r="I255" s="86" t="s">
        <v>779</v>
      </c>
      <c r="J255" s="87">
        <v>41277.888888888891</v>
      </c>
      <c r="K255" s="143">
        <f>+COUNTIF($Y255,"&gt;=18")+COUNTIF($AG255,"&gt;=31")+COUNTIF($AP255,"&lt;=15")+COUNTIF($AR255,"&gt;=19")+COUNTIF($BG255,"&gt;=11")+COUNTIF($BI255,"&lt;=21")+COUNTIF($BK255,"&gt;=17")+COUNTIF($BR255,"&gt;=24")+COUNTIF($CA255,"&lt;=11")</f>
        <v>4</v>
      </c>
      <c r="L255" s="140">
        <f>65-(+CH255+CI255+CJ255+CK255+CL255+CM255)</f>
        <v>9</v>
      </c>
      <c r="M255" s="68">
        <v>13</v>
      </c>
      <c r="N255" s="68">
        <v>24</v>
      </c>
      <c r="O255" s="68">
        <v>15</v>
      </c>
      <c r="P255" s="68">
        <v>11</v>
      </c>
      <c r="Q255" s="68">
        <v>11</v>
      </c>
      <c r="R255" s="68">
        <v>14</v>
      </c>
      <c r="S255" s="68">
        <v>12</v>
      </c>
      <c r="T255" s="68">
        <v>12</v>
      </c>
      <c r="U255" s="68">
        <v>12</v>
      </c>
      <c r="V255" s="68">
        <v>13</v>
      </c>
      <c r="W255" s="68">
        <v>13</v>
      </c>
      <c r="X255" s="68">
        <v>17</v>
      </c>
      <c r="Y255" s="68">
        <v>18</v>
      </c>
      <c r="Z255" s="68">
        <v>9</v>
      </c>
      <c r="AA255" s="68">
        <v>10</v>
      </c>
      <c r="AB255" s="68">
        <v>11</v>
      </c>
      <c r="AC255" s="68">
        <v>11</v>
      </c>
      <c r="AD255" s="68">
        <v>25</v>
      </c>
      <c r="AE255" s="68">
        <v>15</v>
      </c>
      <c r="AF255" s="68">
        <v>19</v>
      </c>
      <c r="AG255" s="68">
        <v>29</v>
      </c>
      <c r="AH255" s="100">
        <v>15</v>
      </c>
      <c r="AI255" s="100">
        <v>15</v>
      </c>
      <c r="AJ255" s="68">
        <v>17</v>
      </c>
      <c r="AK255" s="68">
        <v>17</v>
      </c>
      <c r="AL255" s="68">
        <v>11</v>
      </c>
      <c r="AM255" s="68">
        <v>11</v>
      </c>
      <c r="AN255" s="68">
        <v>18</v>
      </c>
      <c r="AO255" s="68">
        <v>23</v>
      </c>
      <c r="AP255" s="68">
        <v>16</v>
      </c>
      <c r="AQ255" s="68">
        <v>15</v>
      </c>
      <c r="AR255" s="68">
        <v>19</v>
      </c>
      <c r="AS255" s="68">
        <v>17</v>
      </c>
      <c r="AT255" s="68">
        <v>38</v>
      </c>
      <c r="AU255" s="68">
        <v>39</v>
      </c>
      <c r="AV255" s="68">
        <v>12</v>
      </c>
      <c r="AW255" s="68">
        <v>12</v>
      </c>
      <c r="AX255" s="68">
        <v>11</v>
      </c>
      <c r="AY255" s="68">
        <v>9</v>
      </c>
      <c r="AZ255" s="68">
        <v>15</v>
      </c>
      <c r="BA255" s="68">
        <v>16</v>
      </c>
      <c r="BB255" s="68">
        <v>8</v>
      </c>
      <c r="BC255" s="68">
        <v>10</v>
      </c>
      <c r="BD255" s="68">
        <v>10</v>
      </c>
      <c r="BE255" s="68">
        <v>8</v>
      </c>
      <c r="BF255" s="68">
        <v>10</v>
      </c>
      <c r="BG255" s="68">
        <v>10</v>
      </c>
      <c r="BH255" s="68">
        <v>12</v>
      </c>
      <c r="BI255" s="68">
        <v>21</v>
      </c>
      <c r="BJ255" s="68">
        <v>23</v>
      </c>
      <c r="BK255" s="68">
        <v>16</v>
      </c>
      <c r="BL255" s="68">
        <v>10</v>
      </c>
      <c r="BM255" s="68">
        <v>12</v>
      </c>
      <c r="BN255" s="68">
        <v>12</v>
      </c>
      <c r="BO255" s="68">
        <v>14</v>
      </c>
      <c r="BP255" s="68">
        <v>8</v>
      </c>
      <c r="BQ255" s="68">
        <v>12</v>
      </c>
      <c r="BR255" s="68">
        <v>24</v>
      </c>
      <c r="BS255" s="68">
        <v>20</v>
      </c>
      <c r="BT255" s="68">
        <v>13</v>
      </c>
      <c r="BU255" s="68">
        <v>12</v>
      </c>
      <c r="BV255" s="68">
        <v>11</v>
      </c>
      <c r="BW255" s="68">
        <v>15</v>
      </c>
      <c r="BX255" s="68">
        <v>11</v>
      </c>
      <c r="BY255" s="68">
        <v>11</v>
      </c>
      <c r="BZ255" s="68">
        <v>12</v>
      </c>
      <c r="CA255" s="68">
        <v>12</v>
      </c>
      <c r="CB255" s="149">
        <f>(2.71828^(-8.3291+4.4859*K255-2.1583*L255))/(1+(2.71828^(-8.3291+4.4859*K255-2.1583*L255)))</f>
        <v>5.4886217470317757E-5</v>
      </c>
      <c r="CC255" s="112" t="s">
        <v>781</v>
      </c>
      <c r="CD255" s="86" t="s">
        <v>53</v>
      </c>
      <c r="CE255" s="86" t="s">
        <v>782</v>
      </c>
      <c r="CF255" s="86" t="s">
        <v>50</v>
      </c>
      <c r="CG255" s="86"/>
      <c r="CH255" s="59">
        <f>COUNTIF($M255,"=13")+COUNTIF($N255,"=24")+COUNTIF($O255,"=14")+COUNTIF($P255,"=11")+COUNTIF($Q255,"=11")+COUNTIF($R255,"=14")+COUNTIF($S255,"=12")+COUNTIF($T255,"=12")+COUNTIF($U255,"=12")+COUNTIF($V255,"=13")+COUNTIF($W255,"=13")+COUNTIF($X255,"=16")</f>
        <v>10</v>
      </c>
      <c r="CI255" s="59">
        <f>COUNTIF($Y255,"=18")+COUNTIF($Z255,"=9")+COUNTIF($AA255,"=10")+COUNTIF($AB255,"=11")+COUNTIF($AC255,"=11")+COUNTIF($AD255,"=25")+COUNTIF($AE255,"=15")+COUNTIF($AF255,"=19")+COUNTIF($AG255,"=31")+COUNTIF($AH255,"=15")+COUNTIF($AI255,"=15")+COUNTIF($AJ255,"=17")+COUNTIF($AK255,"=17")</f>
        <v>12</v>
      </c>
      <c r="CJ255" s="59">
        <f>COUNTIF($AL255,"=11")+COUNTIF($AM255,"=11")+COUNTIF($AN255,"=19")+COUNTIF($AO255,"=23")+COUNTIF($AP255,"=15")+COUNTIF($AQ255,"=15")+COUNTIF($AR255,"=19")+COUNTIF($AS255,"=17")+COUNTIF($AV255,"=12")+COUNTIF($AW255,"=12")</f>
        <v>8</v>
      </c>
      <c r="CK255" s="59">
        <f>COUNTIF($AX255,"=11")+COUNTIF($AY255,"=9")+COUNTIF($AZ255,"=15")+COUNTIF($BA255,"=16")+COUNTIF($BB255,"=8")+COUNTIF($BC255,"=10")+COUNTIF($BD255,"=10")+COUNTIF($BE255,"=8")+COUNTIF($BF255,"=10")+COUNTIF($BG255,"=11")</f>
        <v>9</v>
      </c>
      <c r="CL255" s="59">
        <f>COUNTIF($BH255,"=12")+COUNTIF($BI255,"=21")+COUNTIF($BJ255,"=23")+COUNTIF($BK255,"=16")+COUNTIF($BL255,"=10")+COUNTIF($BM255,"=12")+COUNTIF($BN255,"=12")+COUNTIF($BO255,"=15")+COUNTIF($BP255,"=8")+COUNTIF($BQ255,"=12")+COUNTIF($BR255,"=24")+COUNTIF($BS255,"=20")+COUNTIF($BT255,"=13")</f>
        <v>12</v>
      </c>
      <c r="CM255" s="59">
        <f>COUNTIF($BU255,"=12")+COUNTIF($BV255,"=11")+COUNTIF($BW255,"=13")+COUNTIF($BX255,"=11")+COUNTIF($BY255,"=11")+COUNTIF($BZ255,"=12")+COUNTIF($CA255,"=11")</f>
        <v>5</v>
      </c>
      <c r="CN255" s="86"/>
      <c r="CO255" s="86"/>
      <c r="CP255" s="86"/>
      <c r="CQ255" s="86"/>
      <c r="CR255" s="86"/>
      <c r="CS255" s="86"/>
      <c r="CT255" s="86"/>
      <c r="CU255" s="86"/>
      <c r="CV255" s="86"/>
      <c r="CW255" s="86"/>
      <c r="CX255" s="86"/>
      <c r="CY255" s="86"/>
      <c r="CZ255" s="86"/>
      <c r="DA255" s="86"/>
      <c r="DB255" s="86"/>
      <c r="DC255" s="86"/>
      <c r="DD255" s="86"/>
      <c r="DE255" s="86"/>
      <c r="DF255" s="86"/>
      <c r="DG255" s="86"/>
      <c r="DH255" s="86"/>
      <c r="DI255" s="86"/>
      <c r="DJ255" s="86"/>
      <c r="DK255" s="86"/>
      <c r="DL255" s="86"/>
      <c r="DM255" s="86"/>
      <c r="DN255" s="86"/>
      <c r="DO255" s="86"/>
      <c r="DP255" s="86"/>
      <c r="DQ255" s="86"/>
      <c r="DR255" s="86"/>
      <c r="DS255" s="86"/>
      <c r="DT255" s="86"/>
      <c r="DU255" s="86"/>
      <c r="DV255" s="86"/>
      <c r="DW255" s="86"/>
      <c r="DX255" s="86"/>
      <c r="DY255" s="86"/>
      <c r="DZ255" s="86"/>
      <c r="EA255" s="85"/>
      <c r="EB255" s="85"/>
      <c r="EC255" s="85"/>
      <c r="ED255" s="85"/>
      <c r="EE255" s="85"/>
    </row>
    <row r="256" spans="1:135" ht="15" customHeight="1" x14ac:dyDescent="0.25">
      <c r="A256" s="77">
        <v>135127</v>
      </c>
      <c r="B256" s="24" t="s">
        <v>287</v>
      </c>
      <c r="C256" s="86" t="s">
        <v>2</v>
      </c>
      <c r="D256" s="138" t="s">
        <v>78</v>
      </c>
      <c r="E256" s="10" t="s">
        <v>23</v>
      </c>
      <c r="F256" s="10" t="s">
        <v>287</v>
      </c>
      <c r="G256" s="87">
        <v>41522.20208333333</v>
      </c>
      <c r="H256" s="88" t="s">
        <v>2</v>
      </c>
      <c r="I256" s="88" t="s">
        <v>779</v>
      </c>
      <c r="J256" s="87">
        <v>41277.888888888891</v>
      </c>
      <c r="K256" s="143">
        <f>+COUNTIF($Y256,"&gt;=18")+COUNTIF($AG256,"&gt;=31")+COUNTIF($AP256,"&lt;=15")+COUNTIF($AR256,"&gt;=19")+COUNTIF($BG256,"&gt;=11")+COUNTIF($BI256,"&lt;=21")+COUNTIF($BK256,"&gt;=17")+COUNTIF($BR256,"&gt;=24")+COUNTIF($CA256,"&lt;=11")</f>
        <v>4</v>
      </c>
      <c r="L256" s="140">
        <f>65-(+CH256+CI256+CJ256+CK256+CL256+CM256)</f>
        <v>9</v>
      </c>
      <c r="M256" s="114">
        <v>13</v>
      </c>
      <c r="N256" s="62">
        <v>24</v>
      </c>
      <c r="O256" s="114">
        <v>14</v>
      </c>
      <c r="P256" s="114">
        <v>11</v>
      </c>
      <c r="Q256" s="114">
        <v>11</v>
      </c>
      <c r="R256" s="114">
        <v>14</v>
      </c>
      <c r="S256" s="114">
        <v>12</v>
      </c>
      <c r="T256" s="114">
        <v>12</v>
      </c>
      <c r="U256" s="114">
        <v>12</v>
      </c>
      <c r="V256" s="114">
        <v>13</v>
      </c>
      <c r="W256" s="114">
        <v>13</v>
      </c>
      <c r="X256" s="114">
        <v>16</v>
      </c>
      <c r="Y256" s="114">
        <v>18</v>
      </c>
      <c r="Z256" s="62">
        <v>9</v>
      </c>
      <c r="AA256" s="62">
        <v>10</v>
      </c>
      <c r="AB256" s="114">
        <v>11</v>
      </c>
      <c r="AC256" s="114">
        <v>11</v>
      </c>
      <c r="AD256" s="114">
        <v>26</v>
      </c>
      <c r="AE256" s="114">
        <v>15</v>
      </c>
      <c r="AF256" s="114">
        <v>19</v>
      </c>
      <c r="AG256" s="114">
        <v>29</v>
      </c>
      <c r="AH256" s="114">
        <v>15</v>
      </c>
      <c r="AI256" s="114">
        <v>15</v>
      </c>
      <c r="AJ256" s="62">
        <v>17</v>
      </c>
      <c r="AK256" s="62">
        <v>17</v>
      </c>
      <c r="AL256" s="114">
        <v>11</v>
      </c>
      <c r="AM256" s="114">
        <v>11</v>
      </c>
      <c r="AN256" s="114">
        <v>18</v>
      </c>
      <c r="AO256" s="114">
        <v>23</v>
      </c>
      <c r="AP256" s="114">
        <v>15</v>
      </c>
      <c r="AQ256" s="114">
        <v>15</v>
      </c>
      <c r="AR256" s="114">
        <v>19</v>
      </c>
      <c r="AS256" s="114">
        <v>17</v>
      </c>
      <c r="AT256" s="114">
        <v>36</v>
      </c>
      <c r="AU256" s="114">
        <v>40</v>
      </c>
      <c r="AV256" s="62">
        <v>11</v>
      </c>
      <c r="AW256" s="114">
        <v>12</v>
      </c>
      <c r="AX256" s="114">
        <v>11</v>
      </c>
      <c r="AY256" s="114">
        <v>9</v>
      </c>
      <c r="AZ256" s="114">
        <v>15</v>
      </c>
      <c r="BA256" s="114">
        <v>16</v>
      </c>
      <c r="BB256" s="114">
        <v>9</v>
      </c>
      <c r="BC256" s="114">
        <v>10</v>
      </c>
      <c r="BD256" s="114">
        <v>10</v>
      </c>
      <c r="BE256" s="114">
        <v>8</v>
      </c>
      <c r="BF256" s="114">
        <v>10</v>
      </c>
      <c r="BG256" s="114">
        <v>10</v>
      </c>
      <c r="BH256" s="114">
        <v>12</v>
      </c>
      <c r="BI256" s="114">
        <v>21</v>
      </c>
      <c r="BJ256" s="114">
        <v>23</v>
      </c>
      <c r="BK256" s="114">
        <v>16</v>
      </c>
      <c r="BL256" s="114">
        <v>10</v>
      </c>
      <c r="BM256" s="114">
        <v>12</v>
      </c>
      <c r="BN256" s="114">
        <v>12</v>
      </c>
      <c r="BO256" s="114">
        <v>15</v>
      </c>
      <c r="BP256" s="114">
        <v>8</v>
      </c>
      <c r="BQ256" s="114">
        <v>12</v>
      </c>
      <c r="BR256" s="114">
        <v>22</v>
      </c>
      <c r="BS256" s="114">
        <v>20</v>
      </c>
      <c r="BT256" s="114">
        <v>13</v>
      </c>
      <c r="BU256" s="114">
        <v>13</v>
      </c>
      <c r="BV256" s="114">
        <v>11</v>
      </c>
      <c r="BW256" s="114">
        <v>13</v>
      </c>
      <c r="BX256" s="114">
        <v>11</v>
      </c>
      <c r="BY256" s="114">
        <v>11</v>
      </c>
      <c r="BZ256" s="114">
        <v>12</v>
      </c>
      <c r="CA256" s="114">
        <v>12</v>
      </c>
      <c r="CB256" s="149">
        <f>(2.71828^(-8.3291+4.4859*K256-2.1583*L256))/(1+(2.71828^(-8.3291+4.4859*K256-2.1583*L256)))</f>
        <v>5.4886217470317757E-5</v>
      </c>
      <c r="CC256" s="107" t="s">
        <v>781</v>
      </c>
      <c r="CD256" s="86" t="s">
        <v>53</v>
      </c>
      <c r="CE256" s="10" t="s">
        <v>528</v>
      </c>
      <c r="CF256" s="86" t="s">
        <v>50</v>
      </c>
      <c r="CG256" s="11"/>
      <c r="CH256" s="59">
        <f>COUNTIF($M256,"=13")+COUNTIF($N256,"=24")+COUNTIF($O256,"=14")+COUNTIF($P256,"=11")+COUNTIF($Q256,"=11")+COUNTIF($R256,"=14")+COUNTIF($S256,"=12")+COUNTIF($T256,"=12")+COUNTIF($U256,"=12")+COUNTIF($V256,"=13")+COUNTIF($W256,"=13")+COUNTIF($X256,"=16")</f>
        <v>12</v>
      </c>
      <c r="CI256" s="59">
        <f>COUNTIF($Y256,"=18")+COUNTIF($Z256,"=9")+COUNTIF($AA256,"=10")+COUNTIF($AB256,"=11")+COUNTIF($AC256,"=11")+COUNTIF($AD256,"=25")+COUNTIF($AE256,"=15")+COUNTIF($AF256,"=19")+COUNTIF($AG256,"=31")+COUNTIF($AH256,"=15")+COUNTIF($AI256,"=15")+COUNTIF($AJ256,"=17")+COUNTIF($AK256,"=17")</f>
        <v>11</v>
      </c>
      <c r="CJ256" s="59">
        <f>COUNTIF($AL256,"=11")+COUNTIF($AM256,"=11")+COUNTIF($AN256,"=19")+COUNTIF($AO256,"=23")+COUNTIF($AP256,"=15")+COUNTIF($AQ256,"=15")+COUNTIF($AR256,"=19")+COUNTIF($AS256,"=17")+COUNTIF($AV256,"=12")+COUNTIF($AW256,"=12")</f>
        <v>8</v>
      </c>
      <c r="CK256" s="59">
        <f>COUNTIF($AX256,"=11")+COUNTIF($AY256,"=9")+COUNTIF($AZ256,"=15")+COUNTIF($BA256,"=16")+COUNTIF($BB256,"=8")+COUNTIF($BC256,"=10")+COUNTIF($BD256,"=10")+COUNTIF($BE256,"=8")+COUNTIF($BF256,"=10")+COUNTIF($BG256,"=11")</f>
        <v>8</v>
      </c>
      <c r="CL256" s="59">
        <f>COUNTIF($BH256,"=12")+COUNTIF($BI256,"=21")+COUNTIF($BJ256,"=23")+COUNTIF($BK256,"=16")+COUNTIF($BL256,"=10")+COUNTIF($BM256,"=12")+COUNTIF($BN256,"=12")+COUNTIF($BO256,"=15")+COUNTIF($BP256,"=8")+COUNTIF($BQ256,"=12")+COUNTIF($BR256,"=24")+COUNTIF($BS256,"=20")+COUNTIF($BT256,"=13")</f>
        <v>12</v>
      </c>
      <c r="CM256" s="59">
        <f>COUNTIF($BU256,"=12")+COUNTIF($BV256,"=11")+COUNTIF($BW256,"=13")+COUNTIF($BX256,"=11")+COUNTIF($BY256,"=11")+COUNTIF($BZ256,"=12")+COUNTIF($CA256,"=11")</f>
        <v>5</v>
      </c>
      <c r="CN256" s="86"/>
      <c r="CO256" s="86"/>
      <c r="CP256" s="86"/>
      <c r="CQ256" s="86"/>
      <c r="CR256" s="86"/>
      <c r="CS256" s="86"/>
      <c r="CT256" s="86"/>
      <c r="CU256" s="86"/>
      <c r="CV256" s="86"/>
      <c r="CW256" s="86"/>
      <c r="CX256" s="86"/>
      <c r="CY256" s="86"/>
      <c r="CZ256" s="86"/>
      <c r="DA256" s="86"/>
      <c r="DB256" s="86"/>
      <c r="DC256" s="86"/>
      <c r="DD256" s="86"/>
      <c r="DE256" s="86"/>
      <c r="DF256" s="86"/>
      <c r="DG256" s="86"/>
      <c r="DH256" s="86"/>
      <c r="DI256" s="86"/>
      <c r="DJ256" s="86"/>
      <c r="DK256" s="86"/>
      <c r="DL256" s="86"/>
      <c r="DM256" s="86"/>
      <c r="DN256" s="86"/>
      <c r="DO256" s="86"/>
      <c r="DP256" s="86"/>
      <c r="DQ256" s="86"/>
      <c r="DR256" s="86"/>
      <c r="DS256" s="86"/>
      <c r="DT256" s="86"/>
      <c r="DU256" s="86"/>
      <c r="DV256" s="86"/>
      <c r="DW256" s="86"/>
      <c r="DX256" s="86"/>
      <c r="DY256" s="86"/>
      <c r="DZ256" s="86"/>
      <c r="EA256" s="85"/>
      <c r="EB256" s="85"/>
      <c r="EC256" s="85"/>
      <c r="ED256" s="85"/>
      <c r="EE256" s="85"/>
    </row>
    <row r="257" spans="1:135" ht="15" customHeight="1" x14ac:dyDescent="0.25">
      <c r="A257" s="22">
        <v>155883</v>
      </c>
      <c r="B257" s="91" t="s">
        <v>192</v>
      </c>
      <c r="C257" s="86" t="s">
        <v>2</v>
      </c>
      <c r="D257" s="138" t="s">
        <v>78</v>
      </c>
      <c r="E257" s="91" t="s">
        <v>20</v>
      </c>
      <c r="F257" s="91" t="s">
        <v>192</v>
      </c>
      <c r="G257" s="16">
        <v>41622</v>
      </c>
      <c r="H257" s="88" t="s">
        <v>2</v>
      </c>
      <c r="I257" s="88" t="s">
        <v>779</v>
      </c>
      <c r="J257" s="87">
        <v>41277.888888888891</v>
      </c>
      <c r="K257" s="143">
        <f>+COUNTIF($Y257,"&gt;=18")+COUNTIF($AG257,"&gt;=31")+COUNTIF($AP257,"&lt;=15")+COUNTIF($AR257,"&gt;=19")+COUNTIF($BG257,"&gt;=11")+COUNTIF($BI257,"&lt;=21")+COUNTIF($BK257,"&gt;=17")+COUNTIF($BR257,"&gt;=24")+COUNTIF($CA257,"&lt;=11")</f>
        <v>4</v>
      </c>
      <c r="L257" s="140">
        <f>65-(+CH257+CI257+CJ257+CK257+CL257+CM257)</f>
        <v>9</v>
      </c>
      <c r="M257" s="114">
        <v>13</v>
      </c>
      <c r="N257" s="114">
        <v>24</v>
      </c>
      <c r="O257" s="114">
        <v>14</v>
      </c>
      <c r="P257" s="114">
        <v>11</v>
      </c>
      <c r="Q257" s="114">
        <v>11</v>
      </c>
      <c r="R257" s="114">
        <v>15</v>
      </c>
      <c r="S257" s="114">
        <v>12</v>
      </c>
      <c r="T257" s="114">
        <v>12</v>
      </c>
      <c r="U257" s="114">
        <v>12</v>
      </c>
      <c r="V257" s="114">
        <v>13</v>
      </c>
      <c r="W257" s="114">
        <v>13</v>
      </c>
      <c r="X257" s="114">
        <v>16</v>
      </c>
      <c r="Y257" s="114">
        <v>16</v>
      </c>
      <c r="Z257" s="114">
        <v>9</v>
      </c>
      <c r="AA257" s="114">
        <v>10</v>
      </c>
      <c r="AB257" s="114">
        <v>11</v>
      </c>
      <c r="AC257" s="114">
        <v>11</v>
      </c>
      <c r="AD257" s="114">
        <v>24</v>
      </c>
      <c r="AE257" s="114">
        <v>15</v>
      </c>
      <c r="AF257" s="114">
        <v>19</v>
      </c>
      <c r="AG257" s="114">
        <v>31</v>
      </c>
      <c r="AH257" s="62">
        <v>15</v>
      </c>
      <c r="AI257" s="62">
        <v>15</v>
      </c>
      <c r="AJ257" s="114">
        <v>17</v>
      </c>
      <c r="AK257" s="114">
        <v>17</v>
      </c>
      <c r="AL257" s="114">
        <v>11</v>
      </c>
      <c r="AM257" s="62">
        <v>10</v>
      </c>
      <c r="AN257" s="114">
        <v>19</v>
      </c>
      <c r="AO257" s="114">
        <v>23</v>
      </c>
      <c r="AP257" s="114">
        <v>15</v>
      </c>
      <c r="AQ257" s="114">
        <v>15</v>
      </c>
      <c r="AR257" s="114">
        <v>18</v>
      </c>
      <c r="AS257" s="114">
        <v>16</v>
      </c>
      <c r="AT257" s="62">
        <v>35</v>
      </c>
      <c r="AU257" s="114">
        <v>38</v>
      </c>
      <c r="AV257" s="62">
        <v>12</v>
      </c>
      <c r="AW257" s="114">
        <v>12</v>
      </c>
      <c r="AX257" s="114">
        <v>11</v>
      </c>
      <c r="AY257" s="114">
        <v>9</v>
      </c>
      <c r="AZ257" s="114">
        <v>15</v>
      </c>
      <c r="BA257" s="114">
        <v>16</v>
      </c>
      <c r="BB257" s="114">
        <v>8</v>
      </c>
      <c r="BC257" s="114">
        <v>10</v>
      </c>
      <c r="BD257" s="114">
        <v>10</v>
      </c>
      <c r="BE257" s="114">
        <v>8</v>
      </c>
      <c r="BF257" s="114">
        <v>10</v>
      </c>
      <c r="BG257" s="114">
        <v>11</v>
      </c>
      <c r="BH257" s="114">
        <v>12</v>
      </c>
      <c r="BI257" s="114">
        <v>23</v>
      </c>
      <c r="BJ257" s="114">
        <v>23</v>
      </c>
      <c r="BK257" s="114">
        <v>16</v>
      </c>
      <c r="BL257" s="114">
        <v>10</v>
      </c>
      <c r="BM257" s="114">
        <v>12</v>
      </c>
      <c r="BN257" s="114">
        <v>12</v>
      </c>
      <c r="BO257" s="114">
        <v>15</v>
      </c>
      <c r="BP257" s="114">
        <v>8</v>
      </c>
      <c r="BQ257" s="114">
        <v>12</v>
      </c>
      <c r="BR257" s="114">
        <v>23</v>
      </c>
      <c r="BS257" s="114">
        <v>20</v>
      </c>
      <c r="BT257" s="114">
        <v>13</v>
      </c>
      <c r="BU257" s="114">
        <v>12</v>
      </c>
      <c r="BV257" s="114">
        <v>11</v>
      </c>
      <c r="BW257" s="114">
        <v>13</v>
      </c>
      <c r="BX257" s="114">
        <v>11</v>
      </c>
      <c r="BY257" s="114">
        <v>11</v>
      </c>
      <c r="BZ257" s="114">
        <v>13</v>
      </c>
      <c r="CA257" s="114">
        <v>11</v>
      </c>
      <c r="CB257" s="149">
        <f>(2.71828^(-8.3291+4.4859*K257-2.1583*L257))/(1+(2.71828^(-8.3291+4.4859*K257-2.1583*L257)))</f>
        <v>5.4886217470317757E-5</v>
      </c>
      <c r="CC257" s="107" t="s">
        <v>781</v>
      </c>
      <c r="CD257" s="9" t="s">
        <v>53</v>
      </c>
      <c r="CE257" s="8" t="s">
        <v>2</v>
      </c>
      <c r="CF257" s="9" t="s">
        <v>192</v>
      </c>
      <c r="CG257" s="9"/>
      <c r="CH257" s="59">
        <f>COUNTIF($M257,"=13")+COUNTIF($N257,"=24")+COUNTIF($O257,"=14")+COUNTIF($P257,"=11")+COUNTIF($Q257,"=11")+COUNTIF($R257,"=14")+COUNTIF($S257,"=12")+COUNTIF($T257,"=12")+COUNTIF($U257,"=12")+COUNTIF($V257,"=13")+COUNTIF($W257,"=13")+COUNTIF($X257,"=16")</f>
        <v>11</v>
      </c>
      <c r="CI257" s="59">
        <f>COUNTIF($Y257,"=18")+COUNTIF($Z257,"=9")+COUNTIF($AA257,"=10")+COUNTIF($AB257,"=11")+COUNTIF($AC257,"=11")+COUNTIF($AD257,"=25")+COUNTIF($AE257,"=15")+COUNTIF($AF257,"=19")+COUNTIF($AG257,"=31")+COUNTIF($AH257,"=15")+COUNTIF($AI257,"=15")+COUNTIF($AJ257,"=17")+COUNTIF($AK257,"=17")</f>
        <v>11</v>
      </c>
      <c r="CJ257" s="59">
        <f>COUNTIF($AL257,"=11")+COUNTIF($AM257,"=11")+COUNTIF($AN257,"=19")+COUNTIF($AO257,"=23")+COUNTIF($AP257,"=15")+COUNTIF($AQ257,"=15")+COUNTIF($AR257,"=19")+COUNTIF($AS257,"=17")+COUNTIF($AV257,"=12")+COUNTIF($AW257,"=12")</f>
        <v>7</v>
      </c>
      <c r="CK257" s="59">
        <f>COUNTIF($AX257,"=11")+COUNTIF($AY257,"=9")+COUNTIF($AZ257,"=15")+COUNTIF($BA257,"=16")+COUNTIF($BB257,"=8")+COUNTIF($BC257,"=10")+COUNTIF($BD257,"=10")+COUNTIF($BE257,"=8")+COUNTIF($BF257,"=10")+COUNTIF($BG257,"=11")</f>
        <v>10</v>
      </c>
      <c r="CL257" s="59">
        <f>COUNTIF($BH257,"=12")+COUNTIF($BI257,"=21")+COUNTIF($BJ257,"=23")+COUNTIF($BK257,"=16")+COUNTIF($BL257,"=10")+COUNTIF($BM257,"=12")+COUNTIF($BN257,"=12")+COUNTIF($BO257,"=15")+COUNTIF($BP257,"=8")+COUNTIF($BQ257,"=12")+COUNTIF($BR257,"=24")+COUNTIF($BS257,"=20")+COUNTIF($BT257,"=13")</f>
        <v>11</v>
      </c>
      <c r="CM257" s="59">
        <f>COUNTIF($BU257,"=12")+COUNTIF($BV257,"=11")+COUNTIF($BW257,"=13")+COUNTIF($BX257,"=11")+COUNTIF($BY257,"=11")+COUNTIF($BZ257,"=12")+COUNTIF($CA257,"=11")</f>
        <v>6</v>
      </c>
      <c r="CN257" s="86"/>
      <c r="CO257" s="86"/>
      <c r="CP257" s="86"/>
      <c r="CQ257" s="86"/>
      <c r="CR257" s="86"/>
      <c r="CS257" s="86"/>
      <c r="CT257" s="86"/>
      <c r="CU257" s="86"/>
      <c r="CV257" s="86"/>
      <c r="CW257" s="86"/>
      <c r="CX257" s="86"/>
      <c r="CY257" s="86"/>
      <c r="CZ257" s="86"/>
      <c r="DA257" s="86"/>
      <c r="DB257" s="86"/>
      <c r="DC257" s="86"/>
      <c r="DD257" s="86"/>
      <c r="DE257" s="86"/>
      <c r="DF257" s="86"/>
      <c r="DG257" s="86"/>
      <c r="DH257" s="86"/>
      <c r="DI257" s="86"/>
      <c r="DJ257" s="86"/>
      <c r="DK257" s="86"/>
      <c r="DL257" s="86"/>
      <c r="DM257" s="86"/>
      <c r="DN257" s="86"/>
      <c r="DO257" s="86"/>
      <c r="DP257" s="86"/>
      <c r="DQ257" s="86"/>
      <c r="DR257" s="86"/>
      <c r="DS257" s="86"/>
      <c r="DT257" s="86"/>
      <c r="DU257" s="86"/>
      <c r="DV257" s="86"/>
      <c r="DW257" s="86"/>
      <c r="DX257" s="86"/>
      <c r="DY257" s="86"/>
      <c r="DZ257" s="86"/>
    </row>
    <row r="258" spans="1:135" ht="15" customHeight="1" x14ac:dyDescent="0.25">
      <c r="A258" s="27">
        <v>201857</v>
      </c>
      <c r="B258" s="3" t="s">
        <v>361</v>
      </c>
      <c r="C258" s="86" t="s">
        <v>2</v>
      </c>
      <c r="D258" s="138" t="s">
        <v>78</v>
      </c>
      <c r="E258" s="3" t="s">
        <v>314</v>
      </c>
      <c r="F258" s="3" t="s">
        <v>361</v>
      </c>
      <c r="G258" s="7">
        <v>41429.09375</v>
      </c>
      <c r="H258" s="88" t="s">
        <v>2</v>
      </c>
      <c r="I258" s="88" t="s">
        <v>779</v>
      </c>
      <c r="J258" s="87">
        <v>41277.888888888891</v>
      </c>
      <c r="K258" s="143">
        <f>+COUNTIF($Y258,"&gt;=18")+COUNTIF($AG258,"&gt;=31")+COUNTIF($AP258,"&lt;=15")+COUNTIF($AR258,"&gt;=19")+COUNTIF($BG258,"&gt;=11")+COUNTIF($BI258,"&lt;=21")+COUNTIF($BK258,"&gt;=17")+COUNTIF($BR258,"&gt;=24")+COUNTIF($CA258,"&lt;=11")</f>
        <v>4</v>
      </c>
      <c r="L258" s="140">
        <f>65-(+CH258+CI258+CJ258+CK258+CL258+CM258)</f>
        <v>9</v>
      </c>
      <c r="M258" s="68">
        <v>13</v>
      </c>
      <c r="N258" s="68">
        <v>24</v>
      </c>
      <c r="O258" s="68">
        <v>14</v>
      </c>
      <c r="P258" s="68">
        <v>11</v>
      </c>
      <c r="Q258" s="68">
        <v>11</v>
      </c>
      <c r="R258" s="68">
        <v>14</v>
      </c>
      <c r="S258" s="68">
        <v>12</v>
      </c>
      <c r="T258" s="68">
        <v>12</v>
      </c>
      <c r="U258" s="68">
        <v>11</v>
      </c>
      <c r="V258" s="68">
        <v>13</v>
      </c>
      <c r="W258" s="68">
        <v>13</v>
      </c>
      <c r="X258" s="68">
        <v>16</v>
      </c>
      <c r="Y258" s="68">
        <v>18</v>
      </c>
      <c r="Z258" s="100">
        <v>9</v>
      </c>
      <c r="AA258" s="100">
        <v>10</v>
      </c>
      <c r="AB258" s="68">
        <v>11</v>
      </c>
      <c r="AC258" s="68">
        <v>11</v>
      </c>
      <c r="AD258" s="68">
        <v>25</v>
      </c>
      <c r="AE258" s="68">
        <v>15</v>
      </c>
      <c r="AF258" s="68">
        <v>19</v>
      </c>
      <c r="AG258" s="68">
        <v>31</v>
      </c>
      <c r="AH258" s="100">
        <v>15</v>
      </c>
      <c r="AI258" s="100">
        <v>15</v>
      </c>
      <c r="AJ258" s="100">
        <v>16</v>
      </c>
      <c r="AK258" s="100">
        <v>17</v>
      </c>
      <c r="AL258" s="68">
        <v>11</v>
      </c>
      <c r="AM258" s="68">
        <v>11</v>
      </c>
      <c r="AN258" s="68">
        <v>19</v>
      </c>
      <c r="AO258" s="68">
        <v>23</v>
      </c>
      <c r="AP258" s="68">
        <v>15</v>
      </c>
      <c r="AQ258" s="68">
        <v>15</v>
      </c>
      <c r="AR258" s="68">
        <v>17</v>
      </c>
      <c r="AS258" s="68">
        <v>17</v>
      </c>
      <c r="AT258" s="68">
        <v>39</v>
      </c>
      <c r="AU258" s="68">
        <v>39</v>
      </c>
      <c r="AV258" s="68">
        <v>12</v>
      </c>
      <c r="AW258" s="68">
        <v>12</v>
      </c>
      <c r="AX258" s="68">
        <v>11</v>
      </c>
      <c r="AY258" s="68">
        <v>9</v>
      </c>
      <c r="AZ258" s="68">
        <v>15</v>
      </c>
      <c r="BA258" s="68">
        <v>16</v>
      </c>
      <c r="BB258" s="68">
        <v>8</v>
      </c>
      <c r="BC258" s="68">
        <v>10</v>
      </c>
      <c r="BD258" s="68">
        <v>10</v>
      </c>
      <c r="BE258" s="68">
        <v>8</v>
      </c>
      <c r="BF258" s="68">
        <v>10</v>
      </c>
      <c r="BG258" s="68">
        <v>10</v>
      </c>
      <c r="BH258" s="68">
        <v>12</v>
      </c>
      <c r="BI258" s="68">
        <v>23</v>
      </c>
      <c r="BJ258" s="68">
        <v>23</v>
      </c>
      <c r="BK258" s="68">
        <v>15</v>
      </c>
      <c r="BL258" s="68">
        <v>10</v>
      </c>
      <c r="BM258" s="68">
        <v>12</v>
      </c>
      <c r="BN258" s="68">
        <v>12</v>
      </c>
      <c r="BO258" s="68">
        <v>15</v>
      </c>
      <c r="BP258" s="68">
        <v>8</v>
      </c>
      <c r="BQ258" s="68">
        <v>12</v>
      </c>
      <c r="BR258" s="68">
        <v>24</v>
      </c>
      <c r="BS258" s="68">
        <v>20</v>
      </c>
      <c r="BT258" s="68">
        <v>14</v>
      </c>
      <c r="BU258" s="68">
        <v>12</v>
      </c>
      <c r="BV258" s="68">
        <v>11</v>
      </c>
      <c r="BW258" s="68">
        <v>15</v>
      </c>
      <c r="BX258" s="68">
        <v>11</v>
      </c>
      <c r="BY258" s="68">
        <v>11</v>
      </c>
      <c r="BZ258" s="68">
        <v>12</v>
      </c>
      <c r="CA258" s="68">
        <v>12</v>
      </c>
      <c r="CB258" s="149">
        <f>(2.71828^(-8.3291+4.4859*K258-2.1583*L258))/(1+(2.71828^(-8.3291+4.4859*K258-2.1583*L258)))</f>
        <v>5.4886217470317757E-5</v>
      </c>
      <c r="CC258" s="107" t="s">
        <v>781</v>
      </c>
      <c r="CD258" s="86" t="s">
        <v>53</v>
      </c>
      <c r="CE258" s="3" t="s">
        <v>2</v>
      </c>
      <c r="CF258" s="86" t="s">
        <v>50</v>
      </c>
      <c r="CG258" s="86"/>
      <c r="CH258" s="59">
        <f>COUNTIF($M258,"=13")+COUNTIF($N258,"=24")+COUNTIF($O258,"=14")+COUNTIF($P258,"=11")+COUNTIF($Q258,"=11")+COUNTIF($R258,"=14")+COUNTIF($S258,"=12")+COUNTIF($T258,"=12")+COUNTIF($U258,"=12")+COUNTIF($V258,"=13")+COUNTIF($W258,"=13")+COUNTIF($X258,"=16")</f>
        <v>11</v>
      </c>
      <c r="CI258" s="59">
        <f>COUNTIF($Y258,"=18")+COUNTIF($Z258,"=9")+COUNTIF($AA258,"=10")+COUNTIF($AB258,"=11")+COUNTIF($AC258,"=11")+COUNTIF($AD258,"=25")+COUNTIF($AE258,"=15")+COUNTIF($AF258,"=19")+COUNTIF($AG258,"=31")+COUNTIF($AH258,"=15")+COUNTIF($AI258,"=15")+COUNTIF($AJ258,"=17")+COUNTIF($AK258,"=17")</f>
        <v>12</v>
      </c>
      <c r="CJ258" s="59">
        <f>COUNTIF($AL258,"=11")+COUNTIF($AM258,"=11")+COUNTIF($AN258,"=19")+COUNTIF($AO258,"=23")+COUNTIF($AP258,"=15")+COUNTIF($AQ258,"=15")+COUNTIF($AR258,"=19")+COUNTIF($AS258,"=17")+COUNTIF($AV258,"=12")+COUNTIF($AW258,"=12")</f>
        <v>9</v>
      </c>
      <c r="CK258" s="59">
        <f>COUNTIF($AX258,"=11")+COUNTIF($AY258,"=9")+COUNTIF($AZ258,"=15")+COUNTIF($BA258,"=16")+COUNTIF($BB258,"=8")+COUNTIF($BC258,"=10")+COUNTIF($BD258,"=10")+COUNTIF($BE258,"=8")+COUNTIF($BF258,"=10")+COUNTIF($BG258,"=11")</f>
        <v>9</v>
      </c>
      <c r="CL258" s="59">
        <f>COUNTIF($BH258,"=12")+COUNTIF($BI258,"=21")+COUNTIF($BJ258,"=23")+COUNTIF($BK258,"=16")+COUNTIF($BL258,"=10")+COUNTIF($BM258,"=12")+COUNTIF($BN258,"=12")+COUNTIF($BO258,"=15")+COUNTIF($BP258,"=8")+COUNTIF($BQ258,"=12")+COUNTIF($BR258,"=24")+COUNTIF($BS258,"=20")+COUNTIF($BT258,"=13")</f>
        <v>10</v>
      </c>
      <c r="CM258" s="59">
        <f>COUNTIF($BU258,"=12")+COUNTIF($BV258,"=11")+COUNTIF($BW258,"=13")+COUNTIF($BX258,"=11")+COUNTIF($BY258,"=11")+COUNTIF($BZ258,"=12")+COUNTIF($CA258,"=11")</f>
        <v>5</v>
      </c>
      <c r="CN258" s="86"/>
      <c r="CO258" s="86"/>
      <c r="CP258" s="86"/>
      <c r="CQ258" s="86"/>
      <c r="CR258" s="86"/>
      <c r="CS258" s="86"/>
      <c r="CT258" s="86"/>
      <c r="CU258" s="86"/>
      <c r="CV258" s="86"/>
      <c r="CW258" s="86"/>
      <c r="CX258" s="86"/>
      <c r="CY258" s="86"/>
      <c r="CZ258" s="86"/>
      <c r="DA258" s="86"/>
      <c r="DB258" s="86"/>
      <c r="DC258" s="86"/>
      <c r="DD258" s="86"/>
      <c r="DE258" s="86"/>
      <c r="DF258" s="86"/>
      <c r="DG258" s="86"/>
      <c r="DH258" s="86"/>
      <c r="DI258" s="86"/>
      <c r="DJ258" s="86"/>
      <c r="DK258" s="86"/>
      <c r="DL258" s="86"/>
      <c r="DM258" s="86"/>
      <c r="DN258" s="86"/>
      <c r="DO258" s="86"/>
      <c r="DP258" s="86"/>
      <c r="DQ258" s="86"/>
      <c r="DR258" s="86"/>
      <c r="DS258" s="86"/>
      <c r="DT258" s="86"/>
      <c r="DU258" s="86"/>
      <c r="DV258" s="86"/>
      <c r="DW258" s="86"/>
      <c r="DX258" s="86"/>
      <c r="DY258" s="86"/>
      <c r="DZ258" s="86"/>
      <c r="EA258" s="85"/>
      <c r="EB258" s="85"/>
      <c r="EC258" s="85"/>
      <c r="ED258" s="85"/>
      <c r="EE258" s="85"/>
    </row>
    <row r="259" spans="1:135" ht="15" customHeight="1" x14ac:dyDescent="0.25">
      <c r="A259" s="33">
        <v>229066</v>
      </c>
      <c r="B259" s="24" t="s">
        <v>276</v>
      </c>
      <c r="C259" s="86" t="s">
        <v>2</v>
      </c>
      <c r="D259" s="138" t="s">
        <v>78</v>
      </c>
      <c r="E259" s="10" t="s">
        <v>23</v>
      </c>
      <c r="F259" s="10" t="s">
        <v>276</v>
      </c>
      <c r="G259" s="87">
        <v>41522.199999999997</v>
      </c>
      <c r="H259" s="88" t="s">
        <v>2</v>
      </c>
      <c r="I259" s="88" t="s">
        <v>779</v>
      </c>
      <c r="J259" s="87">
        <v>41277.888888888891</v>
      </c>
      <c r="K259" s="143">
        <f>+COUNTIF($Y259,"&gt;=18")+COUNTIF($AG259,"&gt;=31")+COUNTIF($AP259,"&lt;=15")+COUNTIF($AR259,"&gt;=19")+COUNTIF($BG259,"&gt;=11")+COUNTIF($BI259,"&lt;=21")+COUNTIF($BK259,"&gt;=17")+COUNTIF($BR259,"&gt;=24")+COUNTIF($CA259,"&lt;=11")</f>
        <v>4</v>
      </c>
      <c r="L259" s="140">
        <f>65-(+CH259+CI259+CJ259+CK259+CL259+CM259)</f>
        <v>9</v>
      </c>
      <c r="M259" s="114">
        <v>13</v>
      </c>
      <c r="N259" s="114">
        <v>24</v>
      </c>
      <c r="O259" s="114">
        <v>14</v>
      </c>
      <c r="P259" s="62">
        <v>11</v>
      </c>
      <c r="Q259" s="114">
        <v>11</v>
      </c>
      <c r="R259" s="114">
        <v>14</v>
      </c>
      <c r="S259" s="114">
        <v>12</v>
      </c>
      <c r="T259" s="114">
        <v>12</v>
      </c>
      <c r="U259" s="114">
        <v>12</v>
      </c>
      <c r="V259" s="114">
        <v>13</v>
      </c>
      <c r="W259" s="114">
        <v>13</v>
      </c>
      <c r="X259" s="114">
        <v>16</v>
      </c>
      <c r="Y259" s="114">
        <v>16</v>
      </c>
      <c r="Z259" s="62">
        <v>9</v>
      </c>
      <c r="AA259" s="62">
        <v>10</v>
      </c>
      <c r="AB259" s="114">
        <v>11</v>
      </c>
      <c r="AC259" s="114">
        <v>11</v>
      </c>
      <c r="AD259" s="114">
        <v>25</v>
      </c>
      <c r="AE259" s="114">
        <v>15</v>
      </c>
      <c r="AF259" s="114">
        <v>19</v>
      </c>
      <c r="AG259" s="114">
        <v>28</v>
      </c>
      <c r="AH259" s="114">
        <v>15</v>
      </c>
      <c r="AI259" s="114">
        <v>15</v>
      </c>
      <c r="AJ259" s="62">
        <v>17</v>
      </c>
      <c r="AK259" s="62">
        <v>17</v>
      </c>
      <c r="AL259" s="114">
        <v>11</v>
      </c>
      <c r="AM259" s="114">
        <v>11</v>
      </c>
      <c r="AN259" s="62">
        <v>19</v>
      </c>
      <c r="AO259" s="62">
        <v>23</v>
      </c>
      <c r="AP259" s="62">
        <v>15</v>
      </c>
      <c r="AQ259" s="62">
        <v>15</v>
      </c>
      <c r="AR259" s="62">
        <v>20</v>
      </c>
      <c r="AS259" s="62">
        <v>16</v>
      </c>
      <c r="AT259" s="114">
        <v>36</v>
      </c>
      <c r="AU259" s="114">
        <v>38</v>
      </c>
      <c r="AV259" s="114">
        <v>12</v>
      </c>
      <c r="AW259" s="62">
        <v>12</v>
      </c>
      <c r="AX259" s="62">
        <v>11</v>
      </c>
      <c r="AY259" s="62">
        <v>9</v>
      </c>
      <c r="AZ259" s="62">
        <v>15</v>
      </c>
      <c r="BA259" s="62">
        <v>16</v>
      </c>
      <c r="BB259" s="114">
        <v>8</v>
      </c>
      <c r="BC259" s="114">
        <v>10</v>
      </c>
      <c r="BD259" s="114">
        <v>10</v>
      </c>
      <c r="BE259" s="114">
        <v>8</v>
      </c>
      <c r="BF259" s="114">
        <v>10</v>
      </c>
      <c r="BG259" s="114">
        <v>10</v>
      </c>
      <c r="BH259" s="114">
        <v>12</v>
      </c>
      <c r="BI259" s="114">
        <v>21</v>
      </c>
      <c r="BJ259" s="114">
        <v>23</v>
      </c>
      <c r="BK259" s="114">
        <v>16</v>
      </c>
      <c r="BL259" s="114">
        <v>10</v>
      </c>
      <c r="BM259" s="114">
        <v>12</v>
      </c>
      <c r="BN259" s="114">
        <v>12</v>
      </c>
      <c r="BO259" s="114">
        <v>16</v>
      </c>
      <c r="BP259" s="114">
        <v>8</v>
      </c>
      <c r="BQ259" s="114">
        <v>11</v>
      </c>
      <c r="BR259" s="114">
        <v>22</v>
      </c>
      <c r="BS259" s="114">
        <v>20</v>
      </c>
      <c r="BT259" s="114">
        <v>13</v>
      </c>
      <c r="BU259" s="114">
        <v>12</v>
      </c>
      <c r="BV259" s="114">
        <v>11</v>
      </c>
      <c r="BW259" s="114">
        <v>13</v>
      </c>
      <c r="BX259" s="114">
        <v>11</v>
      </c>
      <c r="BY259" s="114">
        <v>11</v>
      </c>
      <c r="BZ259" s="114">
        <v>11</v>
      </c>
      <c r="CA259" s="114">
        <v>11</v>
      </c>
      <c r="CB259" s="149">
        <f>(2.71828^(-8.3291+4.4859*K259-2.1583*L259))/(1+(2.71828^(-8.3291+4.4859*K259-2.1583*L259)))</f>
        <v>5.4886217470317757E-5</v>
      </c>
      <c r="CC259" s="107" t="s">
        <v>781</v>
      </c>
      <c r="CD259" s="25" t="s">
        <v>53</v>
      </c>
      <c r="CE259" s="10" t="s">
        <v>599</v>
      </c>
      <c r="CF259" s="25" t="s">
        <v>276</v>
      </c>
      <c r="CG259" s="11"/>
      <c r="CH259" s="59">
        <f>COUNTIF($M259,"=13")+COUNTIF($N259,"=24")+COUNTIF($O259,"=14")+COUNTIF($P259,"=11")+COUNTIF($Q259,"=11")+COUNTIF($R259,"=14")+COUNTIF($S259,"=12")+COUNTIF($T259,"=12")+COUNTIF($U259,"=12")+COUNTIF($V259,"=13")+COUNTIF($W259,"=13")+COUNTIF($X259,"=16")</f>
        <v>12</v>
      </c>
      <c r="CI259" s="59">
        <f>COUNTIF($Y259,"=18")+COUNTIF($Z259,"=9")+COUNTIF($AA259,"=10")+COUNTIF($AB259,"=11")+COUNTIF($AC259,"=11")+COUNTIF($AD259,"=25")+COUNTIF($AE259,"=15")+COUNTIF($AF259,"=19")+COUNTIF($AG259,"=31")+COUNTIF($AH259,"=15")+COUNTIF($AI259,"=15")+COUNTIF($AJ259,"=17")+COUNTIF($AK259,"=17")</f>
        <v>11</v>
      </c>
      <c r="CJ259" s="59">
        <f>COUNTIF($AL259,"=11")+COUNTIF($AM259,"=11")+COUNTIF($AN259,"=19")+COUNTIF($AO259,"=23")+COUNTIF($AP259,"=15")+COUNTIF($AQ259,"=15")+COUNTIF($AR259,"=19")+COUNTIF($AS259,"=17")+COUNTIF($AV259,"=12")+COUNTIF($AW259,"=12")</f>
        <v>8</v>
      </c>
      <c r="CK259" s="59">
        <f>COUNTIF($AX259,"=11")+COUNTIF($AY259,"=9")+COUNTIF($AZ259,"=15")+COUNTIF($BA259,"=16")+COUNTIF($BB259,"=8")+COUNTIF($BC259,"=10")+COUNTIF($BD259,"=10")+COUNTIF($BE259,"=8")+COUNTIF($BF259,"=10")+COUNTIF($BG259,"=11")</f>
        <v>9</v>
      </c>
      <c r="CL259" s="59">
        <f>COUNTIF($BH259,"=12")+COUNTIF($BI259,"=21")+COUNTIF($BJ259,"=23")+COUNTIF($BK259,"=16")+COUNTIF($BL259,"=10")+COUNTIF($BM259,"=12")+COUNTIF($BN259,"=12")+COUNTIF($BO259,"=15")+COUNTIF($BP259,"=8")+COUNTIF($BQ259,"=12")+COUNTIF($BR259,"=24")+COUNTIF($BS259,"=20")+COUNTIF($BT259,"=13")</f>
        <v>10</v>
      </c>
      <c r="CM259" s="59">
        <f>COUNTIF($BU259,"=12")+COUNTIF($BV259,"=11")+COUNTIF($BW259,"=13")+COUNTIF($BX259,"=11")+COUNTIF($BY259,"=11")+COUNTIF($BZ259,"=12")+COUNTIF($CA259,"=11")</f>
        <v>6</v>
      </c>
      <c r="CN259" s="86"/>
      <c r="CO259" s="86"/>
      <c r="CP259" s="86"/>
      <c r="CQ259" s="86"/>
      <c r="CR259" s="86"/>
      <c r="CS259" s="86"/>
      <c r="CT259" s="86"/>
      <c r="CU259" s="86"/>
      <c r="CV259" s="86"/>
      <c r="CW259" s="86"/>
      <c r="CX259" s="86"/>
      <c r="CY259" s="86"/>
      <c r="CZ259" s="86"/>
      <c r="DA259" s="86"/>
      <c r="DB259" s="86"/>
      <c r="DC259" s="86"/>
      <c r="DD259" s="86"/>
      <c r="DE259" s="86"/>
      <c r="DF259" s="86"/>
      <c r="DG259" s="86"/>
      <c r="DH259" s="86"/>
      <c r="DI259" s="86"/>
      <c r="DJ259" s="86"/>
      <c r="DK259" s="86"/>
      <c r="DL259" s="86"/>
      <c r="DM259" s="86"/>
      <c r="DN259" s="86"/>
      <c r="DO259" s="86"/>
      <c r="DP259" s="86"/>
      <c r="DQ259" s="86"/>
      <c r="DR259" s="86"/>
      <c r="DS259" s="86"/>
      <c r="DT259" s="86"/>
      <c r="DU259" s="86"/>
      <c r="DV259" s="86"/>
      <c r="DW259" s="86"/>
      <c r="DX259" s="86"/>
      <c r="DY259" s="86"/>
      <c r="DZ259" s="86"/>
      <c r="EA259" s="85"/>
      <c r="EB259" s="85"/>
      <c r="EC259" s="85"/>
      <c r="ED259" s="85"/>
      <c r="EE259" s="85"/>
    </row>
    <row r="260" spans="1:135" ht="15" customHeight="1" x14ac:dyDescent="0.25">
      <c r="A260" s="27">
        <v>241592</v>
      </c>
      <c r="B260" s="49" t="s">
        <v>227</v>
      </c>
      <c r="C260" s="86" t="s">
        <v>2</v>
      </c>
      <c r="D260" s="138" t="s">
        <v>108</v>
      </c>
      <c r="E260" s="86" t="s">
        <v>23</v>
      </c>
      <c r="F260" s="86" t="s">
        <v>45</v>
      </c>
      <c r="G260" s="87">
        <v>42396.279861111114</v>
      </c>
      <c r="H260" s="88" t="s">
        <v>2</v>
      </c>
      <c r="I260" s="88" t="s">
        <v>779</v>
      </c>
      <c r="J260" s="87">
        <v>41277.888888888891</v>
      </c>
      <c r="K260" s="143">
        <f>+COUNTIF($Y260,"&gt;=18")+COUNTIF($AG260,"&gt;=31")+COUNTIF($AP260,"&lt;=15")+COUNTIF($AR260,"&gt;=19")+COUNTIF($BG260,"&gt;=11")+COUNTIF($BI260,"&lt;=21")+COUNTIF($BK260,"&gt;=17")+COUNTIF($BR260,"&gt;=24")+COUNTIF($CA260,"&lt;=11")</f>
        <v>4</v>
      </c>
      <c r="L260" s="140">
        <f>65-(+CH260+CI260+CJ260+CK260+CL260+CM260)</f>
        <v>9</v>
      </c>
      <c r="M260" s="68">
        <v>13</v>
      </c>
      <c r="N260" s="68">
        <v>24</v>
      </c>
      <c r="O260" s="68">
        <v>14</v>
      </c>
      <c r="P260" s="68">
        <v>11</v>
      </c>
      <c r="Q260" s="68">
        <v>11</v>
      </c>
      <c r="R260" s="68">
        <v>14</v>
      </c>
      <c r="S260" s="68">
        <v>12</v>
      </c>
      <c r="T260" s="68">
        <v>12</v>
      </c>
      <c r="U260" s="68">
        <v>12</v>
      </c>
      <c r="V260" s="68">
        <v>14</v>
      </c>
      <c r="W260" s="68">
        <v>13</v>
      </c>
      <c r="X260" s="68">
        <v>16</v>
      </c>
      <c r="Y260" s="68">
        <v>16</v>
      </c>
      <c r="Z260" s="68">
        <v>9</v>
      </c>
      <c r="AA260" s="68">
        <v>10</v>
      </c>
      <c r="AB260" s="68">
        <v>11</v>
      </c>
      <c r="AC260" s="68">
        <v>11</v>
      </c>
      <c r="AD260" s="68">
        <v>24</v>
      </c>
      <c r="AE260" s="68">
        <v>15</v>
      </c>
      <c r="AF260" s="68">
        <v>19</v>
      </c>
      <c r="AG260" s="68">
        <v>31</v>
      </c>
      <c r="AH260" s="68">
        <v>14</v>
      </c>
      <c r="AI260" s="68">
        <v>15</v>
      </c>
      <c r="AJ260" s="68">
        <v>16</v>
      </c>
      <c r="AK260" s="68">
        <v>17</v>
      </c>
      <c r="AL260" s="68">
        <v>11</v>
      </c>
      <c r="AM260" s="68">
        <v>11</v>
      </c>
      <c r="AN260" s="68">
        <v>19</v>
      </c>
      <c r="AO260" s="68">
        <v>22</v>
      </c>
      <c r="AP260" s="68">
        <v>16</v>
      </c>
      <c r="AQ260" s="68">
        <v>15</v>
      </c>
      <c r="AR260" s="68">
        <v>19</v>
      </c>
      <c r="AS260" s="68">
        <v>17</v>
      </c>
      <c r="AT260" s="68">
        <v>36</v>
      </c>
      <c r="AU260" s="68">
        <v>37</v>
      </c>
      <c r="AV260" s="68">
        <v>12</v>
      </c>
      <c r="AW260" s="68">
        <v>12</v>
      </c>
      <c r="AX260" s="68">
        <v>11</v>
      </c>
      <c r="AY260" s="68">
        <v>9</v>
      </c>
      <c r="AZ260" s="68">
        <v>15</v>
      </c>
      <c r="BA260" s="68">
        <v>16</v>
      </c>
      <c r="BB260" s="68">
        <v>8</v>
      </c>
      <c r="BC260" s="68">
        <v>10</v>
      </c>
      <c r="BD260" s="68">
        <v>10</v>
      </c>
      <c r="BE260" s="68">
        <v>8</v>
      </c>
      <c r="BF260" s="68">
        <v>10</v>
      </c>
      <c r="BG260" s="68">
        <v>10</v>
      </c>
      <c r="BH260" s="68">
        <v>12</v>
      </c>
      <c r="BI260" s="68">
        <v>21</v>
      </c>
      <c r="BJ260" s="68">
        <v>23</v>
      </c>
      <c r="BK260" s="68">
        <v>16</v>
      </c>
      <c r="BL260" s="68">
        <v>10</v>
      </c>
      <c r="BM260" s="68">
        <v>12</v>
      </c>
      <c r="BN260" s="68">
        <v>12</v>
      </c>
      <c r="BO260" s="68">
        <v>15</v>
      </c>
      <c r="BP260" s="68">
        <v>8</v>
      </c>
      <c r="BQ260" s="68">
        <v>12</v>
      </c>
      <c r="BR260" s="68">
        <v>24</v>
      </c>
      <c r="BS260" s="68">
        <v>20</v>
      </c>
      <c r="BT260" s="68">
        <v>13</v>
      </c>
      <c r="BU260" s="68">
        <v>12</v>
      </c>
      <c r="BV260" s="68">
        <v>11</v>
      </c>
      <c r="BW260" s="68">
        <v>13</v>
      </c>
      <c r="BX260" s="68">
        <v>11</v>
      </c>
      <c r="BY260" s="68">
        <v>11</v>
      </c>
      <c r="BZ260" s="68">
        <v>12</v>
      </c>
      <c r="CA260" s="68">
        <v>12</v>
      </c>
      <c r="CB260" s="149">
        <f>(2.71828^(-8.3291+4.4859*K260-2.1583*L260))/(1+(2.71828^(-8.3291+4.4859*K260-2.1583*L260)))</f>
        <v>5.4886217470317757E-5</v>
      </c>
      <c r="CC260" s="107" t="s">
        <v>781</v>
      </c>
      <c r="CD260" s="86" t="s">
        <v>56</v>
      </c>
      <c r="CE260" s="86" t="s">
        <v>2</v>
      </c>
      <c r="CF260" s="86" t="s">
        <v>45</v>
      </c>
      <c r="CG260" s="86"/>
      <c r="CH260" s="59">
        <f>COUNTIF($M260,"=13")+COUNTIF($N260,"=24")+COUNTIF($O260,"=14")+COUNTIF($P260,"=11")+COUNTIF($Q260,"=11")+COUNTIF($R260,"=14")+COUNTIF($S260,"=12")+COUNTIF($T260,"=12")+COUNTIF($U260,"=12")+COUNTIF($V260,"=13")+COUNTIF($W260,"=13")+COUNTIF($X260,"=16")</f>
        <v>11</v>
      </c>
      <c r="CI260" s="59">
        <f>COUNTIF($Y260,"=18")+COUNTIF($Z260,"=9")+COUNTIF($AA260,"=10")+COUNTIF($AB260,"=11")+COUNTIF($AC260,"=11")+COUNTIF($AD260,"=25")+COUNTIF($AE260,"=15")+COUNTIF($AF260,"=19")+COUNTIF($AG260,"=31")+COUNTIF($AH260,"=15")+COUNTIF($AI260,"=15")+COUNTIF($AJ260,"=17")+COUNTIF($AK260,"=17")</f>
        <v>9</v>
      </c>
      <c r="CJ260" s="59">
        <f>COUNTIF($AL260,"=11")+COUNTIF($AM260,"=11")+COUNTIF($AN260,"=19")+COUNTIF($AO260,"=23")+COUNTIF($AP260,"=15")+COUNTIF($AQ260,"=15")+COUNTIF($AR260,"=19")+COUNTIF($AS260,"=17")+COUNTIF($AV260,"=12")+COUNTIF($AW260,"=12")</f>
        <v>8</v>
      </c>
      <c r="CK260" s="59">
        <f>COUNTIF($AX260,"=11")+COUNTIF($AY260,"=9")+COUNTIF($AZ260,"=15")+COUNTIF($BA260,"=16")+COUNTIF($BB260,"=8")+COUNTIF($BC260,"=10")+COUNTIF($BD260,"=10")+COUNTIF($BE260,"=8")+COUNTIF($BF260,"=10")+COUNTIF($BG260,"=11")</f>
        <v>9</v>
      </c>
      <c r="CL260" s="59">
        <f>COUNTIF($BH260,"=12")+COUNTIF($BI260,"=21")+COUNTIF($BJ260,"=23")+COUNTIF($BK260,"=16")+COUNTIF($BL260,"=10")+COUNTIF($BM260,"=12")+COUNTIF($BN260,"=12")+COUNTIF($BO260,"=15")+COUNTIF($BP260,"=8")+COUNTIF($BQ260,"=12")+COUNTIF($BR260,"=24")+COUNTIF($BS260,"=20")+COUNTIF($BT260,"=13")</f>
        <v>13</v>
      </c>
      <c r="CM260" s="59">
        <f>COUNTIF($BU260,"=12")+COUNTIF($BV260,"=11")+COUNTIF($BW260,"=13")+COUNTIF($BX260,"=11")+COUNTIF($BY260,"=11")+COUNTIF($BZ260,"=12")+COUNTIF($CA260,"=11")</f>
        <v>6</v>
      </c>
      <c r="CN260" s="86"/>
      <c r="CO260" s="86"/>
      <c r="CP260" s="86"/>
      <c r="CQ260" s="86"/>
      <c r="CR260" s="86"/>
      <c r="CS260" s="86"/>
      <c r="CT260" s="86"/>
      <c r="CU260" s="86"/>
      <c r="CV260" s="86"/>
      <c r="CW260" s="86"/>
      <c r="CX260" s="86"/>
      <c r="CY260" s="86"/>
      <c r="CZ260" s="86"/>
      <c r="DA260" s="86"/>
      <c r="DB260" s="86"/>
      <c r="DC260" s="86"/>
      <c r="DD260" s="86"/>
      <c r="DE260" s="86"/>
      <c r="DF260" s="86"/>
      <c r="DG260" s="86"/>
      <c r="DH260" s="86"/>
      <c r="DI260" s="86"/>
      <c r="DJ260" s="86"/>
      <c r="DK260" s="86"/>
      <c r="DL260" s="86"/>
      <c r="DM260" s="86"/>
      <c r="DN260" s="86"/>
      <c r="DO260" s="86"/>
      <c r="DP260" s="86"/>
      <c r="DQ260" s="86"/>
      <c r="DR260" s="86"/>
      <c r="DS260" s="86"/>
      <c r="DT260" s="86"/>
      <c r="DU260" s="86"/>
      <c r="DV260" s="86"/>
      <c r="DW260" s="86"/>
      <c r="DX260" s="86"/>
      <c r="DY260" s="86"/>
      <c r="DZ260" s="86"/>
      <c r="EA260" s="85"/>
      <c r="EB260" s="85"/>
      <c r="EC260" s="85"/>
      <c r="ED260" s="85"/>
      <c r="EE260" s="85"/>
    </row>
    <row r="261" spans="1:135" ht="15" customHeight="1" x14ac:dyDescent="0.25">
      <c r="A261" s="27">
        <v>300775</v>
      </c>
      <c r="B261" s="49" t="s">
        <v>19</v>
      </c>
      <c r="C261" s="86" t="s">
        <v>2</v>
      </c>
      <c r="D261" s="138" t="s">
        <v>78</v>
      </c>
      <c r="E261" s="86" t="s">
        <v>314</v>
      </c>
      <c r="F261" s="86" t="s">
        <v>19</v>
      </c>
      <c r="G261" s="87">
        <v>42396.810416666667</v>
      </c>
      <c r="H261" s="88" t="s">
        <v>2</v>
      </c>
      <c r="I261" s="88" t="s">
        <v>779</v>
      </c>
      <c r="J261" s="87">
        <v>41277.888888888891</v>
      </c>
      <c r="K261" s="143">
        <f>+COUNTIF($Y261,"&gt;=18")+COUNTIF($AG261,"&gt;=31")+COUNTIF($AP261,"&lt;=15")+COUNTIF($AR261,"&gt;=19")+COUNTIF($BG261,"&gt;=11")+COUNTIF($BI261,"&lt;=21")+COUNTIF($BK261,"&gt;=17")+COUNTIF($BR261,"&gt;=24")+COUNTIF($CA261,"&lt;=11")</f>
        <v>4</v>
      </c>
      <c r="L261" s="140">
        <f>65-(+CH261+CI261+CJ261+CK261+CL261+CM261)</f>
        <v>9</v>
      </c>
      <c r="M261" s="68">
        <v>13</v>
      </c>
      <c r="N261" s="68">
        <v>24</v>
      </c>
      <c r="O261" s="68">
        <v>14</v>
      </c>
      <c r="P261" s="100">
        <v>10</v>
      </c>
      <c r="Q261" s="68">
        <v>11</v>
      </c>
      <c r="R261" s="68">
        <v>14</v>
      </c>
      <c r="S261" s="68">
        <v>12</v>
      </c>
      <c r="T261" s="68">
        <v>12</v>
      </c>
      <c r="U261" s="68">
        <v>12</v>
      </c>
      <c r="V261" s="68">
        <v>13</v>
      </c>
      <c r="W261" s="68">
        <v>13</v>
      </c>
      <c r="X261" s="68">
        <v>16</v>
      </c>
      <c r="Y261" s="68">
        <v>18</v>
      </c>
      <c r="Z261" s="100">
        <v>9</v>
      </c>
      <c r="AA261" s="100">
        <v>10</v>
      </c>
      <c r="AB261" s="68">
        <v>11</v>
      </c>
      <c r="AC261" s="68">
        <v>11</v>
      </c>
      <c r="AD261" s="68">
        <v>25</v>
      </c>
      <c r="AE261" s="68">
        <v>14</v>
      </c>
      <c r="AF261" s="68">
        <v>19</v>
      </c>
      <c r="AG261" s="68">
        <v>31</v>
      </c>
      <c r="AH261" s="68">
        <v>15</v>
      </c>
      <c r="AI261" s="68">
        <v>15</v>
      </c>
      <c r="AJ261" s="68">
        <v>17</v>
      </c>
      <c r="AK261" s="100">
        <v>17</v>
      </c>
      <c r="AL261" s="68">
        <v>11</v>
      </c>
      <c r="AM261" s="68">
        <v>11</v>
      </c>
      <c r="AN261" s="100">
        <v>19</v>
      </c>
      <c r="AO261" s="100">
        <v>23</v>
      </c>
      <c r="AP261" s="100">
        <v>15</v>
      </c>
      <c r="AQ261" s="100">
        <v>15</v>
      </c>
      <c r="AR261" s="100">
        <v>18</v>
      </c>
      <c r="AS261" s="100">
        <v>19</v>
      </c>
      <c r="AT261" s="68">
        <v>38</v>
      </c>
      <c r="AU261" s="68">
        <v>39</v>
      </c>
      <c r="AV261" s="100">
        <v>12</v>
      </c>
      <c r="AW261" s="100">
        <v>12</v>
      </c>
      <c r="AX261" s="100">
        <v>11</v>
      </c>
      <c r="AY261" s="100">
        <v>9</v>
      </c>
      <c r="AZ261" s="100">
        <v>15</v>
      </c>
      <c r="BA261" s="100">
        <v>16</v>
      </c>
      <c r="BB261" s="68">
        <v>8</v>
      </c>
      <c r="BC261" s="68">
        <v>10</v>
      </c>
      <c r="BD261" s="68">
        <v>10</v>
      </c>
      <c r="BE261" s="68">
        <v>8</v>
      </c>
      <c r="BF261" s="68">
        <v>10</v>
      </c>
      <c r="BG261" s="68">
        <v>10</v>
      </c>
      <c r="BH261" s="68">
        <v>12</v>
      </c>
      <c r="BI261" s="68">
        <v>23</v>
      </c>
      <c r="BJ261" s="68">
        <v>23</v>
      </c>
      <c r="BK261" s="68">
        <v>16</v>
      </c>
      <c r="BL261" s="68">
        <v>10</v>
      </c>
      <c r="BM261" s="68">
        <v>12</v>
      </c>
      <c r="BN261" s="68">
        <v>12</v>
      </c>
      <c r="BO261" s="68">
        <v>15</v>
      </c>
      <c r="BP261" s="68">
        <v>8</v>
      </c>
      <c r="BQ261" s="68">
        <v>12</v>
      </c>
      <c r="BR261" s="68">
        <v>24</v>
      </c>
      <c r="BS261" s="68">
        <v>20</v>
      </c>
      <c r="BT261" s="68">
        <v>12</v>
      </c>
      <c r="BU261" s="68">
        <v>12</v>
      </c>
      <c r="BV261" s="68">
        <v>10</v>
      </c>
      <c r="BW261" s="68">
        <v>13</v>
      </c>
      <c r="BX261" s="68">
        <v>11</v>
      </c>
      <c r="BY261" s="68">
        <v>11</v>
      </c>
      <c r="BZ261" s="68">
        <v>12</v>
      </c>
      <c r="CA261" s="68">
        <v>12</v>
      </c>
      <c r="CB261" s="149">
        <f>(2.71828^(-8.3291+4.4859*K261-2.1583*L261))/(1+(2.71828^(-8.3291+4.4859*K261-2.1583*L261)))</f>
        <v>5.4886217470317757E-5</v>
      </c>
      <c r="CC261" s="107" t="s">
        <v>781</v>
      </c>
      <c r="CD261" s="49" t="s">
        <v>53</v>
      </c>
      <c r="CE261" s="49" t="s">
        <v>2</v>
      </c>
      <c r="CF261" s="49" t="s">
        <v>19</v>
      </c>
      <c r="CG261" s="49"/>
      <c r="CH261" s="59">
        <f>COUNTIF($M261,"=13")+COUNTIF($N261,"=24")+COUNTIF($O261,"=14")+COUNTIF($P261,"=11")+COUNTIF($Q261,"=11")+COUNTIF($R261,"=14")+COUNTIF($S261,"=12")+COUNTIF($T261,"=12")+COUNTIF($U261,"=12")+COUNTIF($V261,"=13")+COUNTIF($W261,"=13")+COUNTIF($X261,"=16")</f>
        <v>11</v>
      </c>
      <c r="CI261" s="59">
        <f>COUNTIF($Y261,"=18")+COUNTIF($Z261,"=9")+COUNTIF($AA261,"=10")+COUNTIF($AB261,"=11")+COUNTIF($AC261,"=11")+COUNTIF($AD261,"=25")+COUNTIF($AE261,"=15")+COUNTIF($AF261,"=19")+COUNTIF($AG261,"=31")+COUNTIF($AH261,"=15")+COUNTIF($AI261,"=15")+COUNTIF($AJ261,"=17")+COUNTIF($AK261,"=17")</f>
        <v>12</v>
      </c>
      <c r="CJ261" s="59">
        <f>COUNTIF($AL261,"=11")+COUNTIF($AM261,"=11")+COUNTIF($AN261,"=19")+COUNTIF($AO261,"=23")+COUNTIF($AP261,"=15")+COUNTIF($AQ261,"=15")+COUNTIF($AR261,"=19")+COUNTIF($AS261,"=17")+COUNTIF($AV261,"=12")+COUNTIF($AW261,"=12")</f>
        <v>8</v>
      </c>
      <c r="CK261" s="59">
        <f>COUNTIF($AX261,"=11")+COUNTIF($AY261,"=9")+COUNTIF($AZ261,"=15")+COUNTIF($BA261,"=16")+COUNTIF($BB261,"=8")+COUNTIF($BC261,"=10")+COUNTIF($BD261,"=10")+COUNTIF($BE261,"=8")+COUNTIF($BF261,"=10")+COUNTIF($BG261,"=11")</f>
        <v>9</v>
      </c>
      <c r="CL261" s="59">
        <f>COUNTIF($BH261,"=12")+COUNTIF($BI261,"=21")+COUNTIF($BJ261,"=23")+COUNTIF($BK261,"=16")+COUNTIF($BL261,"=10")+COUNTIF($BM261,"=12")+COUNTIF($BN261,"=12")+COUNTIF($BO261,"=15")+COUNTIF($BP261,"=8")+COUNTIF($BQ261,"=12")+COUNTIF($BR261,"=24")+COUNTIF($BS261,"=20")+COUNTIF($BT261,"=13")</f>
        <v>11</v>
      </c>
      <c r="CM261" s="59">
        <f>COUNTIF($BU261,"=12")+COUNTIF($BV261,"=11")+COUNTIF($BW261,"=13")+COUNTIF($BX261,"=11")+COUNTIF($BY261,"=11")+COUNTIF($BZ261,"=12")+COUNTIF($CA261,"=11")</f>
        <v>5</v>
      </c>
      <c r="CN261" s="86"/>
      <c r="CO261" s="86"/>
      <c r="CP261" s="86"/>
      <c r="CQ261" s="86"/>
      <c r="CR261" s="86"/>
      <c r="CS261" s="86"/>
      <c r="CT261" s="86"/>
      <c r="CU261" s="86"/>
      <c r="CV261" s="86"/>
      <c r="CW261" s="86"/>
      <c r="CX261" s="86"/>
      <c r="CY261" s="86"/>
      <c r="CZ261" s="86"/>
      <c r="DA261" s="86"/>
      <c r="DB261" s="86"/>
      <c r="DC261" s="86"/>
      <c r="DD261" s="86"/>
      <c r="DE261" s="86"/>
      <c r="DF261" s="86"/>
      <c r="DG261" s="86"/>
      <c r="DH261" s="86"/>
      <c r="DI261" s="86"/>
      <c r="DJ261" s="86"/>
      <c r="DK261" s="86"/>
      <c r="DL261" s="86"/>
      <c r="DM261" s="86"/>
      <c r="DN261" s="86"/>
      <c r="DO261" s="86"/>
      <c r="DP261" s="86"/>
      <c r="DQ261" s="86"/>
      <c r="DR261" s="86"/>
      <c r="DS261" s="86"/>
      <c r="DT261" s="86"/>
      <c r="DU261" s="86"/>
      <c r="DV261" s="86"/>
      <c r="DW261" s="86"/>
      <c r="DX261" s="86"/>
      <c r="DY261" s="86"/>
      <c r="DZ261" s="86"/>
      <c r="EA261" s="86"/>
      <c r="EB261" s="86"/>
      <c r="EC261" s="86"/>
      <c r="ED261" s="86"/>
      <c r="EE261" s="86"/>
    </row>
    <row r="262" spans="1:135" ht="15" customHeight="1" x14ac:dyDescent="0.25">
      <c r="A262" s="27">
        <v>305367</v>
      </c>
      <c r="B262" s="86" t="s">
        <v>433</v>
      </c>
      <c r="C262" s="86" t="s">
        <v>2</v>
      </c>
      <c r="D262" s="138" t="s">
        <v>330</v>
      </c>
      <c r="E262" s="86" t="s">
        <v>314</v>
      </c>
      <c r="F262" s="86" t="s">
        <v>432</v>
      </c>
      <c r="G262" s="87">
        <v>42406.849305555559</v>
      </c>
      <c r="H262" s="88" t="s">
        <v>2</v>
      </c>
      <c r="I262" s="88" t="s">
        <v>779</v>
      </c>
      <c r="J262" s="87">
        <v>41277.888888888891</v>
      </c>
      <c r="K262" s="143">
        <f>+COUNTIF($Y262,"&gt;=18")+COUNTIF($AG262,"&gt;=31")+COUNTIF($AP262,"&lt;=15")+COUNTIF($AR262,"&gt;=19")+COUNTIF($BG262,"&gt;=11")+COUNTIF($BI262,"&lt;=21")+COUNTIF($BK262,"&gt;=17")+COUNTIF($BR262,"&gt;=24")+COUNTIF($CA262,"&lt;=11")</f>
        <v>4</v>
      </c>
      <c r="L262" s="140">
        <f>65-(+CH262+CI262+CJ262+CK262+CL262+CM262)</f>
        <v>9</v>
      </c>
      <c r="M262" s="100">
        <v>13</v>
      </c>
      <c r="N262" s="100">
        <v>26</v>
      </c>
      <c r="O262" s="100">
        <v>14</v>
      </c>
      <c r="P262" s="100">
        <v>11</v>
      </c>
      <c r="Q262" s="100">
        <v>11</v>
      </c>
      <c r="R262" s="100">
        <v>14</v>
      </c>
      <c r="S262" s="100">
        <v>12</v>
      </c>
      <c r="T262" s="100">
        <v>12</v>
      </c>
      <c r="U262" s="100">
        <v>12</v>
      </c>
      <c r="V262" s="100">
        <v>13</v>
      </c>
      <c r="W262" s="100">
        <v>13</v>
      </c>
      <c r="X262" s="100">
        <v>16</v>
      </c>
      <c r="Y262" s="100">
        <v>17</v>
      </c>
      <c r="Z262" s="68">
        <v>9</v>
      </c>
      <c r="AA262" s="68">
        <v>10</v>
      </c>
      <c r="AB262" s="100">
        <v>11</v>
      </c>
      <c r="AC262" s="100">
        <v>11</v>
      </c>
      <c r="AD262" s="100">
        <v>25</v>
      </c>
      <c r="AE262" s="100">
        <v>15</v>
      </c>
      <c r="AF262" s="100">
        <v>19</v>
      </c>
      <c r="AG262" s="100">
        <v>29</v>
      </c>
      <c r="AH262" s="100">
        <v>15</v>
      </c>
      <c r="AI262" s="100">
        <v>15</v>
      </c>
      <c r="AJ262" s="100">
        <v>16</v>
      </c>
      <c r="AK262" s="100">
        <v>17</v>
      </c>
      <c r="AL262" s="100">
        <v>11</v>
      </c>
      <c r="AM262" s="100">
        <v>11</v>
      </c>
      <c r="AN262" s="100">
        <v>19</v>
      </c>
      <c r="AO262" s="100">
        <v>23</v>
      </c>
      <c r="AP262" s="100">
        <v>15</v>
      </c>
      <c r="AQ262" s="100">
        <v>15</v>
      </c>
      <c r="AR262" s="100">
        <v>20</v>
      </c>
      <c r="AS262" s="100">
        <v>17</v>
      </c>
      <c r="AT262" s="68">
        <v>31</v>
      </c>
      <c r="AU262" s="68">
        <v>36</v>
      </c>
      <c r="AV262" s="100">
        <v>12</v>
      </c>
      <c r="AW262" s="100">
        <v>12</v>
      </c>
      <c r="AX262" s="100">
        <v>11</v>
      </c>
      <c r="AY262" s="100">
        <v>9</v>
      </c>
      <c r="AZ262" s="100">
        <v>15</v>
      </c>
      <c r="BA262" s="100">
        <v>16</v>
      </c>
      <c r="BB262" s="100">
        <v>8</v>
      </c>
      <c r="BC262" s="100">
        <v>10</v>
      </c>
      <c r="BD262" s="100">
        <v>10</v>
      </c>
      <c r="BE262" s="100">
        <v>8</v>
      </c>
      <c r="BF262" s="100">
        <v>10</v>
      </c>
      <c r="BG262" s="100">
        <v>10</v>
      </c>
      <c r="BH262" s="100">
        <v>12</v>
      </c>
      <c r="BI262" s="100">
        <v>21</v>
      </c>
      <c r="BJ262" s="100">
        <v>23</v>
      </c>
      <c r="BK262" s="100">
        <v>16</v>
      </c>
      <c r="BL262" s="100">
        <v>10</v>
      </c>
      <c r="BM262" s="100">
        <v>12</v>
      </c>
      <c r="BN262" s="100">
        <v>12</v>
      </c>
      <c r="BO262" s="100">
        <v>16</v>
      </c>
      <c r="BP262" s="100">
        <v>8</v>
      </c>
      <c r="BQ262" s="100">
        <v>12</v>
      </c>
      <c r="BR262" s="100">
        <v>24</v>
      </c>
      <c r="BS262" s="100">
        <v>21</v>
      </c>
      <c r="BT262" s="100">
        <v>13</v>
      </c>
      <c r="BU262" s="100">
        <v>12</v>
      </c>
      <c r="BV262" s="100">
        <v>11</v>
      </c>
      <c r="BW262" s="100">
        <v>13</v>
      </c>
      <c r="BX262" s="100">
        <v>11</v>
      </c>
      <c r="BY262" s="100">
        <v>11</v>
      </c>
      <c r="BZ262" s="100">
        <v>12</v>
      </c>
      <c r="CA262" s="100">
        <v>12</v>
      </c>
      <c r="CB262" s="149">
        <f>(2.71828^(-8.3291+4.4859*K262-2.1583*L262))/(1+(2.71828^(-8.3291+4.4859*K262-2.1583*L262)))</f>
        <v>5.4886217470317757E-5</v>
      </c>
      <c r="CC262" s="107" t="s">
        <v>781</v>
      </c>
      <c r="CD262" s="86" t="s">
        <v>221</v>
      </c>
      <c r="CE262" s="49" t="s">
        <v>2</v>
      </c>
      <c r="CF262" s="86" t="s">
        <v>433</v>
      </c>
      <c r="CG262" s="86"/>
      <c r="CH262" s="59">
        <f>COUNTIF($M262,"=13")+COUNTIF($N262,"=24")+COUNTIF($O262,"=14")+COUNTIF($P262,"=11")+COUNTIF($Q262,"=11")+COUNTIF($R262,"=14")+COUNTIF($S262,"=12")+COUNTIF($T262,"=12")+COUNTIF($U262,"=12")+COUNTIF($V262,"=13")+COUNTIF($W262,"=13")+COUNTIF($X262,"=16")</f>
        <v>11</v>
      </c>
      <c r="CI262" s="59">
        <f>COUNTIF($Y262,"=18")+COUNTIF($Z262,"=9")+COUNTIF($AA262,"=10")+COUNTIF($AB262,"=11")+COUNTIF($AC262,"=11")+COUNTIF($AD262,"=25")+COUNTIF($AE262,"=15")+COUNTIF($AF262,"=19")+COUNTIF($AG262,"=31")+COUNTIF($AH262,"=15")+COUNTIF($AI262,"=15")+COUNTIF($AJ262,"=17")+COUNTIF($AK262,"=17")</f>
        <v>10</v>
      </c>
      <c r="CJ262" s="59">
        <f>COUNTIF($AL262,"=11")+COUNTIF($AM262,"=11")+COUNTIF($AN262,"=19")+COUNTIF($AO262,"=23")+COUNTIF($AP262,"=15")+COUNTIF($AQ262,"=15")+COUNTIF($AR262,"=19")+COUNTIF($AS262,"=17")+COUNTIF($AV262,"=12")+COUNTIF($AW262,"=12")</f>
        <v>9</v>
      </c>
      <c r="CK262" s="59">
        <f>COUNTIF($AX262,"=11")+COUNTIF($AY262,"=9")+COUNTIF($AZ262,"=15")+COUNTIF($BA262,"=16")+COUNTIF($BB262,"=8")+COUNTIF($BC262,"=10")+COUNTIF($BD262,"=10")+COUNTIF($BE262,"=8")+COUNTIF($BF262,"=10")+COUNTIF($BG262,"=11")</f>
        <v>9</v>
      </c>
      <c r="CL262" s="59">
        <f>COUNTIF($BH262,"=12")+COUNTIF($BI262,"=21")+COUNTIF($BJ262,"=23")+COUNTIF($BK262,"=16")+COUNTIF($BL262,"=10")+COUNTIF($BM262,"=12")+COUNTIF($BN262,"=12")+COUNTIF($BO262,"=15")+COUNTIF($BP262,"=8")+COUNTIF($BQ262,"=12")+COUNTIF($BR262,"=24")+COUNTIF($BS262,"=20")+COUNTIF($BT262,"=13")</f>
        <v>11</v>
      </c>
      <c r="CM262" s="59">
        <f>COUNTIF($BU262,"=12")+COUNTIF($BV262,"=11")+COUNTIF($BW262,"=13")+COUNTIF($BX262,"=11")+COUNTIF($BY262,"=11")+COUNTIF($BZ262,"=12")+COUNTIF($CA262,"=11")</f>
        <v>6</v>
      </c>
      <c r="CN262" s="86"/>
      <c r="CO262" s="86"/>
      <c r="CP262" s="86"/>
      <c r="CQ262" s="86"/>
      <c r="CR262" s="86"/>
      <c r="CS262" s="86"/>
      <c r="CT262" s="86"/>
      <c r="CU262" s="86"/>
      <c r="CV262" s="86"/>
      <c r="CW262" s="86"/>
      <c r="CX262" s="86"/>
      <c r="CY262" s="86"/>
      <c r="CZ262" s="86"/>
      <c r="DA262" s="86"/>
      <c r="DB262" s="86"/>
      <c r="DC262" s="86"/>
      <c r="DD262" s="86"/>
      <c r="DE262" s="86"/>
      <c r="DF262" s="86"/>
      <c r="DG262" s="86"/>
      <c r="DH262" s="86"/>
      <c r="DI262" s="86"/>
      <c r="DJ262" s="86"/>
      <c r="DK262" s="86"/>
      <c r="DL262" s="86"/>
      <c r="DM262" s="86"/>
      <c r="DN262" s="86"/>
      <c r="DO262" s="86"/>
      <c r="DP262" s="86"/>
      <c r="DQ262" s="86"/>
      <c r="DR262" s="86"/>
      <c r="DS262" s="86"/>
      <c r="DT262" s="86"/>
      <c r="DU262" s="86"/>
      <c r="DV262" s="86"/>
      <c r="DW262" s="86"/>
      <c r="DX262" s="86"/>
      <c r="DY262" s="86"/>
      <c r="DZ262" s="86"/>
      <c r="EA262" s="86"/>
      <c r="EB262" s="86"/>
      <c r="EC262" s="86"/>
      <c r="ED262" s="86"/>
      <c r="EE262" s="86"/>
    </row>
    <row r="263" spans="1:135" ht="15" customHeight="1" x14ac:dyDescent="0.25">
      <c r="A263" s="63">
        <v>318734</v>
      </c>
      <c r="B263" s="86" t="s">
        <v>18</v>
      </c>
      <c r="C263" s="86" t="s">
        <v>2</v>
      </c>
      <c r="D263" s="138" t="s">
        <v>78</v>
      </c>
      <c r="E263" s="49" t="s">
        <v>17</v>
      </c>
      <c r="F263" s="86" t="s">
        <v>13</v>
      </c>
      <c r="G263" s="87">
        <v>42386.885416666664</v>
      </c>
      <c r="H263" s="88" t="s">
        <v>2</v>
      </c>
      <c r="I263" s="88" t="s">
        <v>779</v>
      </c>
      <c r="J263" s="87">
        <v>41277.888888888891</v>
      </c>
      <c r="K263" s="143">
        <f>+COUNTIF($Y263,"&gt;=18")+COUNTIF($AG263,"&gt;=31")+COUNTIF($AP263,"&lt;=15")+COUNTIF($AR263,"&gt;=19")+COUNTIF($BG263,"&gt;=11")+COUNTIF($BI263,"&lt;=21")+COUNTIF($BK263,"&gt;=17")+COUNTIF($BR263,"&gt;=24")+COUNTIF($CA263,"&lt;=11")</f>
        <v>4</v>
      </c>
      <c r="L263" s="140">
        <f>65-(+CH263+CI263+CJ263+CK263+CL263+CM263)</f>
        <v>9</v>
      </c>
      <c r="M263" s="68">
        <v>13</v>
      </c>
      <c r="N263" s="68">
        <v>24</v>
      </c>
      <c r="O263" s="68">
        <v>14</v>
      </c>
      <c r="P263" s="68">
        <v>10</v>
      </c>
      <c r="Q263" s="68">
        <v>11</v>
      </c>
      <c r="R263" s="68">
        <v>14</v>
      </c>
      <c r="S263" s="68">
        <v>12</v>
      </c>
      <c r="T263" s="68">
        <v>12</v>
      </c>
      <c r="U263" s="68">
        <v>12</v>
      </c>
      <c r="V263" s="68">
        <v>13</v>
      </c>
      <c r="W263" s="68">
        <v>13</v>
      </c>
      <c r="X263" s="68">
        <v>16</v>
      </c>
      <c r="Y263" s="68">
        <v>19</v>
      </c>
      <c r="Z263" s="100">
        <v>9</v>
      </c>
      <c r="AA263" s="100">
        <v>10</v>
      </c>
      <c r="AB263" s="68">
        <v>11</v>
      </c>
      <c r="AC263" s="68">
        <v>11</v>
      </c>
      <c r="AD263" s="68">
        <v>25</v>
      </c>
      <c r="AE263" s="68">
        <v>15</v>
      </c>
      <c r="AF263" s="68">
        <v>19</v>
      </c>
      <c r="AG263" s="68">
        <v>29</v>
      </c>
      <c r="AH263" s="68">
        <v>15</v>
      </c>
      <c r="AI263" s="68">
        <v>15</v>
      </c>
      <c r="AJ263" s="100">
        <v>17</v>
      </c>
      <c r="AK263" s="100">
        <v>17</v>
      </c>
      <c r="AL263" s="68">
        <v>11</v>
      </c>
      <c r="AM263" s="68">
        <v>11</v>
      </c>
      <c r="AN263" s="68">
        <v>23</v>
      </c>
      <c r="AO263" s="68">
        <v>23</v>
      </c>
      <c r="AP263" s="68">
        <v>15</v>
      </c>
      <c r="AQ263" s="68">
        <v>15</v>
      </c>
      <c r="AR263" s="68">
        <v>19</v>
      </c>
      <c r="AS263" s="68">
        <v>18</v>
      </c>
      <c r="AT263" s="68">
        <v>35</v>
      </c>
      <c r="AU263" s="100">
        <v>38</v>
      </c>
      <c r="AV263" s="68">
        <v>12</v>
      </c>
      <c r="AW263" s="68">
        <v>12</v>
      </c>
      <c r="AX263" s="68">
        <v>11</v>
      </c>
      <c r="AY263" s="68">
        <v>9</v>
      </c>
      <c r="AZ263" s="68">
        <v>15</v>
      </c>
      <c r="BA263" s="68">
        <v>16</v>
      </c>
      <c r="BB263" s="68">
        <v>8</v>
      </c>
      <c r="BC263" s="68">
        <v>10</v>
      </c>
      <c r="BD263" s="68">
        <v>10</v>
      </c>
      <c r="BE263" s="68">
        <v>8</v>
      </c>
      <c r="BF263" s="68">
        <v>10</v>
      </c>
      <c r="BG263" s="68">
        <v>10</v>
      </c>
      <c r="BH263" s="68">
        <v>12</v>
      </c>
      <c r="BI263" s="68">
        <v>22</v>
      </c>
      <c r="BJ263" s="68">
        <v>23</v>
      </c>
      <c r="BK263" s="68">
        <v>16</v>
      </c>
      <c r="BL263" s="68">
        <v>10</v>
      </c>
      <c r="BM263" s="68">
        <v>12</v>
      </c>
      <c r="BN263" s="68">
        <v>12</v>
      </c>
      <c r="BO263" s="68">
        <v>15</v>
      </c>
      <c r="BP263" s="68">
        <v>8</v>
      </c>
      <c r="BQ263" s="68">
        <v>12</v>
      </c>
      <c r="BR263" s="68">
        <v>22</v>
      </c>
      <c r="BS263" s="68">
        <v>20</v>
      </c>
      <c r="BT263" s="68">
        <v>14</v>
      </c>
      <c r="BU263" s="68">
        <v>12</v>
      </c>
      <c r="BV263" s="68">
        <v>11</v>
      </c>
      <c r="BW263" s="68">
        <v>13</v>
      </c>
      <c r="BX263" s="68">
        <v>11</v>
      </c>
      <c r="BY263" s="68">
        <v>11</v>
      </c>
      <c r="BZ263" s="68">
        <v>12</v>
      </c>
      <c r="CA263" s="68">
        <v>11</v>
      </c>
      <c r="CB263" s="149">
        <f>(2.71828^(-8.3291+4.4859*K263-2.1583*L263))/(1+(2.71828^(-8.3291+4.4859*K263-2.1583*L263)))</f>
        <v>5.4886217470317757E-5</v>
      </c>
      <c r="CC263" s="107" t="s">
        <v>781</v>
      </c>
      <c r="CD263" s="86" t="s">
        <v>53</v>
      </c>
      <c r="CE263" s="86" t="s">
        <v>2</v>
      </c>
      <c r="CF263" s="86" t="s">
        <v>18</v>
      </c>
      <c r="CG263" s="86"/>
      <c r="CH263" s="59">
        <f>COUNTIF($M263,"=13")+COUNTIF($N263,"=24")+COUNTIF($O263,"=14")+COUNTIF($P263,"=11")+COUNTIF($Q263,"=11")+COUNTIF($R263,"=14")+COUNTIF($S263,"=12")+COUNTIF($T263,"=12")+COUNTIF($U263,"=12")+COUNTIF($V263,"=13")+COUNTIF($W263,"=13")+COUNTIF($X263,"=16")</f>
        <v>11</v>
      </c>
      <c r="CI263" s="59">
        <f>COUNTIF($Y263,"=18")+COUNTIF($Z263,"=9")+COUNTIF($AA263,"=10")+COUNTIF($AB263,"=11")+COUNTIF($AC263,"=11")+COUNTIF($AD263,"=25")+COUNTIF($AE263,"=15")+COUNTIF($AF263,"=19")+COUNTIF($AG263,"=31")+COUNTIF($AH263,"=15")+COUNTIF($AI263,"=15")+COUNTIF($AJ263,"=17")+COUNTIF($AK263,"=17")</f>
        <v>11</v>
      </c>
      <c r="CJ263" s="59">
        <f>COUNTIF($AL263,"=11")+COUNTIF($AM263,"=11")+COUNTIF($AN263,"=19")+COUNTIF($AO263,"=23")+COUNTIF($AP263,"=15")+COUNTIF($AQ263,"=15")+COUNTIF($AR263,"=19")+COUNTIF($AS263,"=17")+COUNTIF($AV263,"=12")+COUNTIF($AW263,"=12")</f>
        <v>8</v>
      </c>
      <c r="CK263" s="59">
        <f>COUNTIF($AX263,"=11")+COUNTIF($AY263,"=9")+COUNTIF($AZ263,"=15")+COUNTIF($BA263,"=16")+COUNTIF($BB263,"=8")+COUNTIF($BC263,"=10")+COUNTIF($BD263,"=10")+COUNTIF($BE263,"=8")+COUNTIF($BF263,"=10")+COUNTIF($BG263,"=11")</f>
        <v>9</v>
      </c>
      <c r="CL263" s="59">
        <f>COUNTIF($BH263,"=12")+COUNTIF($BI263,"=21")+COUNTIF($BJ263,"=23")+COUNTIF($BK263,"=16")+COUNTIF($BL263,"=10")+COUNTIF($BM263,"=12")+COUNTIF($BN263,"=12")+COUNTIF($BO263,"=15")+COUNTIF($BP263,"=8")+COUNTIF($BQ263,"=12")+COUNTIF($BR263,"=24")+COUNTIF($BS263,"=20")+COUNTIF($BT263,"=13")</f>
        <v>10</v>
      </c>
      <c r="CM263" s="59">
        <f>COUNTIF($BU263,"=12")+COUNTIF($BV263,"=11")+COUNTIF($BW263,"=13")+COUNTIF($BX263,"=11")+COUNTIF($BY263,"=11")+COUNTIF($BZ263,"=12")+COUNTIF($CA263,"=11")</f>
        <v>7</v>
      </c>
      <c r="CN263" s="86"/>
      <c r="CO263" s="86"/>
      <c r="CP263" s="86"/>
      <c r="CQ263" s="86"/>
      <c r="CR263" s="86"/>
      <c r="CS263" s="86"/>
      <c r="CT263" s="86"/>
      <c r="CU263" s="86"/>
      <c r="CV263" s="86"/>
      <c r="CW263" s="86"/>
      <c r="CX263" s="86"/>
      <c r="CY263" s="86"/>
      <c r="CZ263" s="86"/>
      <c r="DA263" s="86"/>
      <c r="DB263" s="86"/>
      <c r="DC263" s="86"/>
      <c r="DD263" s="86"/>
      <c r="DE263" s="86"/>
      <c r="DF263" s="86"/>
      <c r="DG263" s="86"/>
      <c r="DH263" s="86"/>
      <c r="DI263" s="86"/>
      <c r="DJ263" s="86"/>
      <c r="DK263" s="86"/>
      <c r="DL263" s="86"/>
      <c r="DM263" s="86"/>
      <c r="DN263" s="86"/>
      <c r="DO263" s="86"/>
      <c r="DP263" s="86"/>
      <c r="DQ263" s="86"/>
      <c r="DR263" s="86"/>
      <c r="DS263" s="86"/>
      <c r="DT263" s="86"/>
      <c r="DU263" s="86"/>
      <c r="DV263" s="86"/>
      <c r="DW263" s="86"/>
      <c r="DX263" s="86"/>
      <c r="DY263" s="86"/>
      <c r="DZ263" s="86"/>
      <c r="EA263" s="86"/>
      <c r="EB263" s="86"/>
      <c r="EC263" s="86"/>
      <c r="ED263" s="86"/>
      <c r="EE263" s="86"/>
    </row>
    <row r="264" spans="1:135" ht="15" customHeight="1" x14ac:dyDescent="0.25">
      <c r="A264" s="27">
        <v>331577</v>
      </c>
      <c r="B264" s="86" t="s">
        <v>93</v>
      </c>
      <c r="C264" s="86" t="s">
        <v>2</v>
      </c>
      <c r="D264" s="138" t="s">
        <v>78</v>
      </c>
      <c r="E264" s="49" t="s">
        <v>8</v>
      </c>
      <c r="F264" s="49" t="s">
        <v>202</v>
      </c>
      <c r="G264" s="87">
        <v>42392.19027777778</v>
      </c>
      <c r="H264" s="88" t="s">
        <v>2</v>
      </c>
      <c r="I264" s="88" t="s">
        <v>779</v>
      </c>
      <c r="J264" s="87">
        <v>41277.888888888891</v>
      </c>
      <c r="K264" s="143">
        <f>+COUNTIF($Y264,"&gt;=18")+COUNTIF($AG264,"&gt;=31")+COUNTIF($AP264,"&lt;=15")+COUNTIF($AR264,"&gt;=19")+COUNTIF($BG264,"&gt;=11")+COUNTIF($BI264,"&lt;=21")+COUNTIF($BK264,"&gt;=17")+COUNTIF($BR264,"&gt;=24")+COUNTIF($CA264,"&lt;=11")</f>
        <v>4</v>
      </c>
      <c r="L264" s="140">
        <f>65-(+CH264+CI264+CJ264+CK264+CL264+CM264)</f>
        <v>9</v>
      </c>
      <c r="M264" s="68">
        <v>13</v>
      </c>
      <c r="N264" s="68">
        <v>24</v>
      </c>
      <c r="O264" s="68">
        <v>14</v>
      </c>
      <c r="P264" s="68">
        <v>11</v>
      </c>
      <c r="Q264" s="68">
        <v>11</v>
      </c>
      <c r="R264" s="68">
        <v>14</v>
      </c>
      <c r="S264" s="68">
        <v>12</v>
      </c>
      <c r="T264" s="68">
        <v>12</v>
      </c>
      <c r="U264" s="68">
        <v>12</v>
      </c>
      <c r="V264" s="68">
        <v>13</v>
      </c>
      <c r="W264" s="68">
        <v>14</v>
      </c>
      <c r="X264" s="68">
        <v>16</v>
      </c>
      <c r="Y264" s="68">
        <v>18</v>
      </c>
      <c r="Z264" s="68">
        <v>9</v>
      </c>
      <c r="AA264" s="68">
        <v>10</v>
      </c>
      <c r="AB264" s="68">
        <v>11</v>
      </c>
      <c r="AC264" s="68">
        <v>11</v>
      </c>
      <c r="AD264" s="68">
        <v>26</v>
      </c>
      <c r="AE264" s="68">
        <v>15</v>
      </c>
      <c r="AF264" s="68">
        <v>19</v>
      </c>
      <c r="AG264" s="68">
        <v>34</v>
      </c>
      <c r="AH264" s="68">
        <v>15</v>
      </c>
      <c r="AI264" s="68">
        <v>15</v>
      </c>
      <c r="AJ264" s="68">
        <v>17</v>
      </c>
      <c r="AK264" s="68">
        <v>17</v>
      </c>
      <c r="AL264" s="68">
        <v>11</v>
      </c>
      <c r="AM264" s="100">
        <v>11</v>
      </c>
      <c r="AN264" s="68">
        <v>19</v>
      </c>
      <c r="AO264" s="68">
        <v>24</v>
      </c>
      <c r="AP264" s="68">
        <v>15</v>
      </c>
      <c r="AQ264" s="68">
        <v>15</v>
      </c>
      <c r="AR264" s="68">
        <v>18</v>
      </c>
      <c r="AS264" s="68">
        <v>17</v>
      </c>
      <c r="AT264" s="68">
        <v>37</v>
      </c>
      <c r="AU264" s="68">
        <v>38</v>
      </c>
      <c r="AV264" s="68">
        <v>12</v>
      </c>
      <c r="AW264" s="68">
        <v>12</v>
      </c>
      <c r="AX264" s="68">
        <v>11</v>
      </c>
      <c r="AY264" s="68">
        <v>9</v>
      </c>
      <c r="AZ264" s="68">
        <v>15</v>
      </c>
      <c r="BA264" s="68">
        <v>16</v>
      </c>
      <c r="BB264" s="68">
        <v>8</v>
      </c>
      <c r="BC264" s="68">
        <v>10</v>
      </c>
      <c r="BD264" s="68">
        <v>10</v>
      </c>
      <c r="BE264" s="68">
        <v>8</v>
      </c>
      <c r="BF264" s="68">
        <v>10</v>
      </c>
      <c r="BG264" s="68">
        <v>12</v>
      </c>
      <c r="BH264" s="68">
        <v>12</v>
      </c>
      <c r="BI264" s="68">
        <v>23</v>
      </c>
      <c r="BJ264" s="68">
        <v>23</v>
      </c>
      <c r="BK264" s="68">
        <v>16</v>
      </c>
      <c r="BL264" s="68">
        <v>10</v>
      </c>
      <c r="BM264" s="68">
        <v>12</v>
      </c>
      <c r="BN264" s="68">
        <v>12</v>
      </c>
      <c r="BO264" s="68">
        <v>15</v>
      </c>
      <c r="BP264" s="68">
        <v>8</v>
      </c>
      <c r="BQ264" s="68">
        <v>12</v>
      </c>
      <c r="BR264" s="100">
        <v>23</v>
      </c>
      <c r="BS264" s="68">
        <v>20</v>
      </c>
      <c r="BT264" s="68">
        <v>13</v>
      </c>
      <c r="BU264" s="68">
        <v>12</v>
      </c>
      <c r="BV264" s="68">
        <v>11</v>
      </c>
      <c r="BW264" s="68">
        <v>13</v>
      </c>
      <c r="BX264" s="68">
        <v>11</v>
      </c>
      <c r="BY264" s="68">
        <v>11</v>
      </c>
      <c r="BZ264" s="68">
        <v>12</v>
      </c>
      <c r="CA264" s="68">
        <v>13</v>
      </c>
      <c r="CB264" s="149">
        <f>(2.71828^(-8.3291+4.4859*K264-2.1583*L264))/(1+(2.71828^(-8.3291+4.4859*K264-2.1583*L264)))</f>
        <v>5.4886217470317757E-5</v>
      </c>
      <c r="CC264" s="107" t="s">
        <v>781</v>
      </c>
      <c r="CD264" s="86" t="s">
        <v>53</v>
      </c>
      <c r="CE264" s="49" t="s">
        <v>2</v>
      </c>
      <c r="CF264" s="86" t="s">
        <v>93</v>
      </c>
      <c r="CG264" s="86"/>
      <c r="CH264" s="59">
        <f>COUNTIF($M264,"=13")+COUNTIF($N264,"=24")+COUNTIF($O264,"=14")+COUNTIF($P264,"=11")+COUNTIF($Q264,"=11")+COUNTIF($R264,"=14")+COUNTIF($S264,"=12")+COUNTIF($T264,"=12")+COUNTIF($U264,"=12")+COUNTIF($V264,"=13")+COUNTIF($W264,"=13")+COUNTIF($X264,"=16")</f>
        <v>11</v>
      </c>
      <c r="CI264" s="59">
        <f>COUNTIF($Y264,"=18")+COUNTIF($Z264,"=9")+COUNTIF($AA264,"=10")+COUNTIF($AB264,"=11")+COUNTIF($AC264,"=11")+COUNTIF($AD264,"=25")+COUNTIF($AE264,"=15")+COUNTIF($AF264,"=19")+COUNTIF($AG264,"=31")+COUNTIF($AH264,"=15")+COUNTIF($AI264,"=15")+COUNTIF($AJ264,"=17")+COUNTIF($AK264,"=17")</f>
        <v>11</v>
      </c>
      <c r="CJ264" s="59">
        <f>COUNTIF($AL264,"=11")+COUNTIF($AM264,"=11")+COUNTIF($AN264,"=19")+COUNTIF($AO264,"=23")+COUNTIF($AP264,"=15")+COUNTIF($AQ264,"=15")+COUNTIF($AR264,"=19")+COUNTIF($AS264,"=17")+COUNTIF($AV264,"=12")+COUNTIF($AW264,"=12")</f>
        <v>8</v>
      </c>
      <c r="CK264" s="59">
        <f>COUNTIF($AX264,"=11")+COUNTIF($AY264,"=9")+COUNTIF($AZ264,"=15")+COUNTIF($BA264,"=16")+COUNTIF($BB264,"=8")+COUNTIF($BC264,"=10")+COUNTIF($BD264,"=10")+COUNTIF($BE264,"=8")+COUNTIF($BF264,"=10")+COUNTIF($BG264,"=11")</f>
        <v>9</v>
      </c>
      <c r="CL264" s="59">
        <f>COUNTIF($BH264,"=12")+COUNTIF($BI264,"=21")+COUNTIF($BJ264,"=23")+COUNTIF($BK264,"=16")+COUNTIF($BL264,"=10")+COUNTIF($BM264,"=12")+COUNTIF($BN264,"=12")+COUNTIF($BO264,"=15")+COUNTIF($BP264,"=8")+COUNTIF($BQ264,"=12")+COUNTIF($BR264,"=24")+COUNTIF($BS264,"=20")+COUNTIF($BT264,"=13")</f>
        <v>11</v>
      </c>
      <c r="CM264" s="59">
        <f>COUNTIF($BU264,"=12")+COUNTIF($BV264,"=11")+COUNTIF($BW264,"=13")+COUNTIF($BX264,"=11")+COUNTIF($BY264,"=11")+COUNTIF($BZ264,"=12")+COUNTIF($CA264,"=11")</f>
        <v>6</v>
      </c>
      <c r="CN264" s="86"/>
      <c r="CO264" s="86"/>
      <c r="CP264" s="86"/>
      <c r="CQ264" s="86"/>
      <c r="CR264" s="86"/>
      <c r="CS264" s="86"/>
      <c r="CT264" s="86"/>
      <c r="CU264" s="86"/>
      <c r="CV264" s="86"/>
      <c r="CW264" s="86"/>
      <c r="CX264" s="86"/>
      <c r="CY264" s="86"/>
      <c r="CZ264" s="86"/>
      <c r="DA264" s="86"/>
      <c r="DB264" s="86"/>
      <c r="DC264" s="86"/>
      <c r="DD264" s="86"/>
      <c r="DE264" s="86"/>
      <c r="DF264" s="86"/>
      <c r="DG264" s="86"/>
      <c r="DH264" s="86"/>
      <c r="DI264" s="86"/>
      <c r="DJ264" s="86"/>
      <c r="DK264" s="86"/>
      <c r="DL264" s="86"/>
      <c r="DM264" s="86"/>
      <c r="DN264" s="86"/>
      <c r="DO264" s="86"/>
      <c r="DP264" s="86"/>
      <c r="DQ264" s="86"/>
      <c r="DR264" s="86"/>
      <c r="DS264" s="86"/>
      <c r="DT264" s="86"/>
      <c r="DU264" s="86"/>
      <c r="DV264" s="86"/>
      <c r="DW264" s="86"/>
      <c r="DX264" s="86"/>
      <c r="DY264" s="86"/>
      <c r="DZ264" s="86"/>
      <c r="EA264" s="86"/>
      <c r="EB264" s="86"/>
      <c r="EC264" s="86"/>
      <c r="ED264" s="86"/>
      <c r="EE264" s="86"/>
    </row>
    <row r="265" spans="1:135" ht="15" customHeight="1" x14ac:dyDescent="0.25">
      <c r="A265" s="27">
        <v>353108</v>
      </c>
      <c r="B265" s="86" t="s">
        <v>132</v>
      </c>
      <c r="C265" s="86" t="s">
        <v>2</v>
      </c>
      <c r="D265" s="138" t="s">
        <v>78</v>
      </c>
      <c r="E265" s="86" t="s">
        <v>314</v>
      </c>
      <c r="F265" s="86" t="s">
        <v>132</v>
      </c>
      <c r="G265" s="87">
        <v>42400.37777777778</v>
      </c>
      <c r="H265" s="88" t="s">
        <v>2</v>
      </c>
      <c r="I265" s="88" t="s">
        <v>779</v>
      </c>
      <c r="J265" s="87">
        <v>41277.888888888891</v>
      </c>
      <c r="K265" s="143">
        <f>+COUNTIF($Y265,"&gt;=18")+COUNTIF($AG265,"&gt;=31")+COUNTIF($AP265,"&lt;=15")+COUNTIF($AR265,"&gt;=19")+COUNTIF($BG265,"&gt;=11")+COUNTIF($BI265,"&lt;=21")+COUNTIF($BK265,"&gt;=17")+COUNTIF($BR265,"&gt;=24")+COUNTIF($CA265,"&lt;=11")</f>
        <v>4</v>
      </c>
      <c r="L265" s="140">
        <f>65-(+CH265+CI265+CJ265+CK265+CL265+CM265)</f>
        <v>9</v>
      </c>
      <c r="M265" s="68">
        <v>13</v>
      </c>
      <c r="N265" s="68">
        <v>25</v>
      </c>
      <c r="O265" s="68">
        <v>14</v>
      </c>
      <c r="P265" s="100">
        <v>11</v>
      </c>
      <c r="Q265" s="68">
        <v>11</v>
      </c>
      <c r="R265" s="68">
        <v>13</v>
      </c>
      <c r="S265" s="68">
        <v>12</v>
      </c>
      <c r="T265" s="68">
        <v>12</v>
      </c>
      <c r="U265" s="68">
        <v>12</v>
      </c>
      <c r="V265" s="68">
        <v>13</v>
      </c>
      <c r="W265" s="68">
        <v>14</v>
      </c>
      <c r="X265" s="68">
        <v>16</v>
      </c>
      <c r="Y265" s="68">
        <v>16</v>
      </c>
      <c r="Z265" s="68">
        <v>9</v>
      </c>
      <c r="AA265" s="68">
        <v>10</v>
      </c>
      <c r="AB265" s="68">
        <v>11</v>
      </c>
      <c r="AC265" s="68">
        <v>11</v>
      </c>
      <c r="AD265" s="68">
        <v>25</v>
      </c>
      <c r="AE265" s="68">
        <v>15</v>
      </c>
      <c r="AF265" s="68">
        <v>18</v>
      </c>
      <c r="AG265" s="68">
        <v>30</v>
      </c>
      <c r="AH265" s="68">
        <v>15</v>
      </c>
      <c r="AI265" s="68">
        <v>15</v>
      </c>
      <c r="AJ265" s="68">
        <v>17</v>
      </c>
      <c r="AK265" s="68">
        <v>17</v>
      </c>
      <c r="AL265" s="68">
        <v>11</v>
      </c>
      <c r="AM265" s="68">
        <v>11</v>
      </c>
      <c r="AN265" s="100">
        <v>19</v>
      </c>
      <c r="AO265" s="100">
        <v>23</v>
      </c>
      <c r="AP265" s="100">
        <v>17</v>
      </c>
      <c r="AQ265" s="100">
        <v>15</v>
      </c>
      <c r="AR265" s="100">
        <v>19</v>
      </c>
      <c r="AS265" s="100">
        <v>17</v>
      </c>
      <c r="AT265" s="68">
        <v>38</v>
      </c>
      <c r="AU265" s="100">
        <v>38</v>
      </c>
      <c r="AV265" s="100">
        <v>12</v>
      </c>
      <c r="AW265" s="100">
        <v>12</v>
      </c>
      <c r="AX265" s="100">
        <v>11</v>
      </c>
      <c r="AY265" s="100">
        <v>9</v>
      </c>
      <c r="AZ265" s="100">
        <v>15</v>
      </c>
      <c r="BA265" s="100">
        <v>16</v>
      </c>
      <c r="BB265" s="68">
        <v>8</v>
      </c>
      <c r="BC265" s="68">
        <v>10</v>
      </c>
      <c r="BD265" s="68">
        <v>10</v>
      </c>
      <c r="BE265" s="68">
        <v>8</v>
      </c>
      <c r="BF265" s="68">
        <v>10</v>
      </c>
      <c r="BG265" s="68">
        <v>11</v>
      </c>
      <c r="BH265" s="68">
        <v>12</v>
      </c>
      <c r="BI265" s="68">
        <v>21</v>
      </c>
      <c r="BJ265" s="68">
        <v>23</v>
      </c>
      <c r="BK265" s="68">
        <v>16</v>
      </c>
      <c r="BL265" s="68">
        <v>10</v>
      </c>
      <c r="BM265" s="68">
        <v>12</v>
      </c>
      <c r="BN265" s="68">
        <v>12</v>
      </c>
      <c r="BO265" s="68">
        <v>17</v>
      </c>
      <c r="BP265" s="68">
        <v>8</v>
      </c>
      <c r="BQ265" s="68">
        <v>12</v>
      </c>
      <c r="BR265" s="68">
        <v>24</v>
      </c>
      <c r="BS265" s="68">
        <v>20</v>
      </c>
      <c r="BT265" s="68">
        <v>13</v>
      </c>
      <c r="BU265" s="68">
        <v>12</v>
      </c>
      <c r="BV265" s="68">
        <v>11</v>
      </c>
      <c r="BW265" s="68">
        <v>13</v>
      </c>
      <c r="BX265" s="68">
        <v>11</v>
      </c>
      <c r="BY265" s="68">
        <v>11</v>
      </c>
      <c r="BZ265" s="68">
        <v>12</v>
      </c>
      <c r="CA265" s="68">
        <v>12</v>
      </c>
      <c r="CB265" s="149">
        <f>(2.71828^(-8.3291+4.4859*K265-2.1583*L265))/(1+(2.71828^(-8.3291+4.4859*K265-2.1583*L265)))</f>
        <v>5.4886217470317757E-5</v>
      </c>
      <c r="CC265" s="107" t="s">
        <v>781</v>
      </c>
      <c r="CD265" s="49" t="s">
        <v>53</v>
      </c>
      <c r="CE265" s="49" t="s">
        <v>2</v>
      </c>
      <c r="CF265" s="49" t="s">
        <v>132</v>
      </c>
      <c r="CG265" s="86"/>
      <c r="CH265" s="59">
        <f>COUNTIF($M265,"=13")+COUNTIF($N265,"=24")+COUNTIF($O265,"=14")+COUNTIF($P265,"=11")+COUNTIF($Q265,"=11")+COUNTIF($R265,"=14")+COUNTIF($S265,"=12")+COUNTIF($T265,"=12")+COUNTIF($U265,"=12")+COUNTIF($V265,"=13")+COUNTIF($W265,"=13")+COUNTIF($X265,"=16")</f>
        <v>9</v>
      </c>
      <c r="CI265" s="59">
        <f>COUNTIF($Y265,"=18")+COUNTIF($Z265,"=9")+COUNTIF($AA265,"=10")+COUNTIF($AB265,"=11")+COUNTIF($AC265,"=11")+COUNTIF($AD265,"=25")+COUNTIF($AE265,"=15")+COUNTIF($AF265,"=19")+COUNTIF($AG265,"=31")+COUNTIF($AH265,"=15")+COUNTIF($AI265,"=15")+COUNTIF($AJ265,"=17")+COUNTIF($AK265,"=17")</f>
        <v>10</v>
      </c>
      <c r="CJ265" s="59">
        <f>COUNTIF($AL265,"=11")+COUNTIF($AM265,"=11")+COUNTIF($AN265,"=19")+COUNTIF($AO265,"=23")+COUNTIF($AP265,"=15")+COUNTIF($AQ265,"=15")+COUNTIF($AR265,"=19")+COUNTIF($AS265,"=17")+COUNTIF($AV265,"=12")+COUNTIF($AW265,"=12")</f>
        <v>9</v>
      </c>
      <c r="CK265" s="59">
        <f>COUNTIF($AX265,"=11")+COUNTIF($AY265,"=9")+COUNTIF($AZ265,"=15")+COUNTIF($BA265,"=16")+COUNTIF($BB265,"=8")+COUNTIF($BC265,"=10")+COUNTIF($BD265,"=10")+COUNTIF($BE265,"=8")+COUNTIF($BF265,"=10")+COUNTIF($BG265,"=11")</f>
        <v>10</v>
      </c>
      <c r="CL265" s="59">
        <f>COUNTIF($BH265,"=12")+COUNTIF($BI265,"=21")+COUNTIF($BJ265,"=23")+COUNTIF($BK265,"=16")+COUNTIF($BL265,"=10")+COUNTIF($BM265,"=12")+COUNTIF($BN265,"=12")+COUNTIF($BO265,"=15")+COUNTIF($BP265,"=8")+COUNTIF($BQ265,"=12")+COUNTIF($BR265,"=24")+COUNTIF($BS265,"=20")+COUNTIF($BT265,"=13")</f>
        <v>12</v>
      </c>
      <c r="CM265" s="59">
        <f>COUNTIF($BU265,"=12")+COUNTIF($BV265,"=11")+COUNTIF($BW265,"=13")+COUNTIF($BX265,"=11")+COUNTIF($BY265,"=11")+COUNTIF($BZ265,"=12")+COUNTIF($CA265,"=11")</f>
        <v>6</v>
      </c>
      <c r="CN265" s="86"/>
      <c r="CO265" s="86"/>
      <c r="CP265" s="86"/>
      <c r="CQ265" s="86"/>
      <c r="CR265" s="86"/>
      <c r="CS265" s="86"/>
      <c r="CT265" s="86"/>
      <c r="CU265" s="86"/>
      <c r="CV265" s="86"/>
      <c r="CW265" s="86"/>
      <c r="CX265" s="86"/>
      <c r="CY265" s="86"/>
      <c r="CZ265" s="86"/>
      <c r="DA265" s="86"/>
      <c r="DB265" s="86"/>
      <c r="DC265" s="86"/>
      <c r="DD265" s="86"/>
      <c r="DE265" s="86"/>
      <c r="DF265" s="86"/>
      <c r="DG265" s="86"/>
      <c r="DH265" s="86"/>
      <c r="DI265" s="86"/>
      <c r="DJ265" s="86"/>
      <c r="DK265" s="86"/>
      <c r="DL265" s="86"/>
      <c r="DM265" s="86"/>
      <c r="DN265" s="86"/>
      <c r="DO265" s="86"/>
      <c r="DP265" s="86"/>
      <c r="DQ265" s="86"/>
      <c r="DR265" s="86"/>
      <c r="DS265" s="86"/>
      <c r="DT265" s="86"/>
      <c r="DU265" s="86"/>
      <c r="DV265" s="86"/>
      <c r="DW265" s="86"/>
      <c r="DX265" s="86"/>
      <c r="DY265" s="86"/>
      <c r="DZ265" s="86"/>
      <c r="EA265" s="86"/>
      <c r="EB265" s="86"/>
      <c r="EC265" s="86"/>
      <c r="ED265" s="86"/>
      <c r="EE265" s="86"/>
    </row>
    <row r="266" spans="1:135" ht="15" customHeight="1" x14ac:dyDescent="0.25">
      <c r="A266" s="27">
        <v>370051</v>
      </c>
      <c r="B266" s="86" t="s">
        <v>45</v>
      </c>
      <c r="C266" s="86" t="s">
        <v>2</v>
      </c>
      <c r="D266" s="138" t="s">
        <v>78</v>
      </c>
      <c r="E266" s="86" t="s">
        <v>314</v>
      </c>
      <c r="F266" s="86" t="s">
        <v>45</v>
      </c>
      <c r="G266" s="87">
        <v>42396.279861111114</v>
      </c>
      <c r="H266" s="88" t="s">
        <v>2</v>
      </c>
      <c r="I266" s="88" t="s">
        <v>779</v>
      </c>
      <c r="J266" s="87">
        <v>41277.888888888891</v>
      </c>
      <c r="K266" s="143">
        <f>+COUNTIF($Y266,"&gt;=18")+COUNTIF($AG266,"&gt;=31")+COUNTIF($AP266,"&lt;=15")+COUNTIF($AR266,"&gt;=19")+COUNTIF($BG266,"&gt;=11")+COUNTIF($BI266,"&lt;=21")+COUNTIF($BK266,"&gt;=17")+COUNTIF($BR266,"&gt;=24")+COUNTIF($CA266,"&lt;=11")</f>
        <v>4</v>
      </c>
      <c r="L266" s="140">
        <f>65-(+CH266+CI266+CJ266+CK266+CL266+CM266)</f>
        <v>9</v>
      </c>
      <c r="M266" s="68">
        <v>13</v>
      </c>
      <c r="N266" s="68">
        <v>24</v>
      </c>
      <c r="O266" s="68">
        <v>14</v>
      </c>
      <c r="P266" s="68">
        <v>11</v>
      </c>
      <c r="Q266" s="68">
        <v>11</v>
      </c>
      <c r="R266" s="68">
        <v>14</v>
      </c>
      <c r="S266" s="68">
        <v>12</v>
      </c>
      <c r="T266" s="68">
        <v>12</v>
      </c>
      <c r="U266" s="68">
        <v>12</v>
      </c>
      <c r="V266" s="68">
        <v>14</v>
      </c>
      <c r="W266" s="68">
        <v>13</v>
      </c>
      <c r="X266" s="68">
        <v>16</v>
      </c>
      <c r="Y266" s="68">
        <v>16</v>
      </c>
      <c r="Z266" s="68">
        <v>9</v>
      </c>
      <c r="AA266" s="68">
        <v>10</v>
      </c>
      <c r="AB266" s="68">
        <v>11</v>
      </c>
      <c r="AC266" s="68">
        <v>11</v>
      </c>
      <c r="AD266" s="68">
        <v>24</v>
      </c>
      <c r="AE266" s="68">
        <v>15</v>
      </c>
      <c r="AF266" s="68">
        <v>19</v>
      </c>
      <c r="AG266" s="68">
        <v>31</v>
      </c>
      <c r="AH266" s="68">
        <v>14</v>
      </c>
      <c r="AI266" s="68">
        <v>15</v>
      </c>
      <c r="AJ266" s="68">
        <v>16</v>
      </c>
      <c r="AK266" s="100">
        <v>17</v>
      </c>
      <c r="AL266" s="68">
        <v>11</v>
      </c>
      <c r="AM266" s="68">
        <v>11</v>
      </c>
      <c r="AN266" s="68">
        <v>19</v>
      </c>
      <c r="AO266" s="68">
        <v>22</v>
      </c>
      <c r="AP266" s="68">
        <v>16</v>
      </c>
      <c r="AQ266" s="68">
        <v>15</v>
      </c>
      <c r="AR266" s="68">
        <v>19</v>
      </c>
      <c r="AS266" s="68">
        <v>17</v>
      </c>
      <c r="AT266" s="68">
        <v>36</v>
      </c>
      <c r="AU266" s="68">
        <v>37</v>
      </c>
      <c r="AV266" s="68">
        <v>12</v>
      </c>
      <c r="AW266" s="68">
        <v>12</v>
      </c>
      <c r="AX266" s="68">
        <v>11</v>
      </c>
      <c r="AY266" s="68">
        <v>9</v>
      </c>
      <c r="AZ266" s="68">
        <v>15</v>
      </c>
      <c r="BA266" s="68">
        <v>16</v>
      </c>
      <c r="BB266" s="68">
        <v>8</v>
      </c>
      <c r="BC266" s="68">
        <v>10</v>
      </c>
      <c r="BD266" s="68">
        <v>10</v>
      </c>
      <c r="BE266" s="68">
        <v>8</v>
      </c>
      <c r="BF266" s="68">
        <v>10</v>
      </c>
      <c r="BG266" s="68">
        <v>10</v>
      </c>
      <c r="BH266" s="68">
        <v>12</v>
      </c>
      <c r="BI266" s="68">
        <v>21</v>
      </c>
      <c r="BJ266" s="68">
        <v>23</v>
      </c>
      <c r="BK266" s="68">
        <v>16</v>
      </c>
      <c r="BL266" s="68">
        <v>10</v>
      </c>
      <c r="BM266" s="68">
        <v>12</v>
      </c>
      <c r="BN266" s="68">
        <v>12</v>
      </c>
      <c r="BO266" s="68">
        <v>15</v>
      </c>
      <c r="BP266" s="68">
        <v>8</v>
      </c>
      <c r="BQ266" s="68">
        <v>12</v>
      </c>
      <c r="BR266" s="68">
        <v>24</v>
      </c>
      <c r="BS266" s="68">
        <v>20</v>
      </c>
      <c r="BT266" s="68">
        <v>13</v>
      </c>
      <c r="BU266" s="68">
        <v>12</v>
      </c>
      <c r="BV266" s="68">
        <v>11</v>
      </c>
      <c r="BW266" s="68">
        <v>13</v>
      </c>
      <c r="BX266" s="68">
        <v>11</v>
      </c>
      <c r="BY266" s="68">
        <v>11</v>
      </c>
      <c r="BZ266" s="68">
        <v>12</v>
      </c>
      <c r="CA266" s="68">
        <v>12</v>
      </c>
      <c r="CB266" s="149">
        <f>(2.71828^(-8.3291+4.4859*K266-2.1583*L266))/(1+(2.71828^(-8.3291+4.4859*K266-2.1583*L266)))</f>
        <v>5.4886217470317757E-5</v>
      </c>
      <c r="CC266" s="107" t="s">
        <v>781</v>
      </c>
      <c r="CD266" s="86" t="s">
        <v>53</v>
      </c>
      <c r="CE266" s="86" t="s">
        <v>2</v>
      </c>
      <c r="CF266" s="86" t="s">
        <v>45</v>
      </c>
      <c r="CG266" s="86"/>
      <c r="CH266" s="59">
        <f>COUNTIF($M266,"=13")+COUNTIF($N266,"=24")+COUNTIF($O266,"=14")+COUNTIF($P266,"=11")+COUNTIF($Q266,"=11")+COUNTIF($R266,"=14")+COUNTIF($S266,"=12")+COUNTIF($T266,"=12")+COUNTIF($U266,"=12")+COUNTIF($V266,"=13")+COUNTIF($W266,"=13")+COUNTIF($X266,"=16")</f>
        <v>11</v>
      </c>
      <c r="CI266" s="59">
        <f>COUNTIF($Y266,"=18")+COUNTIF($Z266,"=9")+COUNTIF($AA266,"=10")+COUNTIF($AB266,"=11")+COUNTIF($AC266,"=11")+COUNTIF($AD266,"=25")+COUNTIF($AE266,"=15")+COUNTIF($AF266,"=19")+COUNTIF($AG266,"=31")+COUNTIF($AH266,"=15")+COUNTIF($AI266,"=15")+COUNTIF($AJ266,"=17")+COUNTIF($AK266,"=17")</f>
        <v>9</v>
      </c>
      <c r="CJ266" s="59">
        <f>COUNTIF($AL266,"=11")+COUNTIF($AM266,"=11")+COUNTIF($AN266,"=19")+COUNTIF($AO266,"=23")+COUNTIF($AP266,"=15")+COUNTIF($AQ266,"=15")+COUNTIF($AR266,"=19")+COUNTIF($AS266,"=17")+COUNTIF($AV266,"=12")+COUNTIF($AW266,"=12")</f>
        <v>8</v>
      </c>
      <c r="CK266" s="59">
        <f>COUNTIF($AX266,"=11")+COUNTIF($AY266,"=9")+COUNTIF($AZ266,"=15")+COUNTIF($BA266,"=16")+COUNTIF($BB266,"=8")+COUNTIF($BC266,"=10")+COUNTIF($BD266,"=10")+COUNTIF($BE266,"=8")+COUNTIF($BF266,"=10")+COUNTIF($BG266,"=11")</f>
        <v>9</v>
      </c>
      <c r="CL266" s="59">
        <f>COUNTIF($BH266,"=12")+COUNTIF($BI266,"=21")+COUNTIF($BJ266,"=23")+COUNTIF($BK266,"=16")+COUNTIF($BL266,"=10")+COUNTIF($BM266,"=12")+COUNTIF($BN266,"=12")+COUNTIF($BO266,"=15")+COUNTIF($BP266,"=8")+COUNTIF($BQ266,"=12")+COUNTIF($BR266,"=24")+COUNTIF($BS266,"=20")+COUNTIF($BT266,"=13")</f>
        <v>13</v>
      </c>
      <c r="CM266" s="59">
        <f>COUNTIF($BU266,"=12")+COUNTIF($BV266,"=11")+COUNTIF($BW266,"=13")+COUNTIF($BX266,"=11")+COUNTIF($BY266,"=11")+COUNTIF($BZ266,"=12")+COUNTIF($CA266,"=11")</f>
        <v>6</v>
      </c>
      <c r="CN266" s="86"/>
      <c r="CO266" s="86"/>
      <c r="CP266" s="86"/>
      <c r="CQ266" s="86"/>
      <c r="CR266" s="86"/>
      <c r="CS266" s="86"/>
      <c r="CT266" s="86"/>
      <c r="CU266" s="86"/>
      <c r="CV266" s="86"/>
      <c r="CW266" s="86"/>
      <c r="CX266" s="86"/>
      <c r="CY266" s="86"/>
      <c r="CZ266" s="86"/>
      <c r="DA266" s="86"/>
      <c r="DB266" s="86"/>
      <c r="DC266" s="86"/>
      <c r="DD266" s="86"/>
      <c r="DE266" s="86"/>
      <c r="DF266" s="86"/>
      <c r="DG266" s="86"/>
      <c r="DH266" s="86"/>
      <c r="DI266" s="86"/>
      <c r="DJ266" s="86"/>
      <c r="DK266" s="86"/>
      <c r="DL266" s="86"/>
      <c r="DM266" s="86"/>
      <c r="DN266" s="86"/>
      <c r="DO266" s="86"/>
      <c r="DP266" s="86"/>
      <c r="DQ266" s="86"/>
      <c r="DR266" s="86"/>
      <c r="DS266" s="86"/>
      <c r="DT266" s="86"/>
      <c r="DU266" s="86"/>
      <c r="DV266" s="86"/>
      <c r="DW266" s="86"/>
      <c r="DX266" s="86"/>
      <c r="DY266" s="86"/>
      <c r="DZ266" s="86"/>
      <c r="EA266" s="86"/>
      <c r="EB266" s="86"/>
      <c r="EC266" s="86"/>
      <c r="ED266" s="86"/>
      <c r="EE266" s="86"/>
    </row>
    <row r="267" spans="1:135" ht="15" customHeight="1" x14ac:dyDescent="0.25">
      <c r="A267" s="27">
        <v>486232</v>
      </c>
      <c r="B267" s="86" t="s">
        <v>164</v>
      </c>
      <c r="C267" s="86" t="s">
        <v>2</v>
      </c>
      <c r="D267" s="138" t="s">
        <v>78</v>
      </c>
      <c r="E267" s="49" t="s">
        <v>23</v>
      </c>
      <c r="F267" s="86" t="s">
        <v>88</v>
      </c>
      <c r="G267" s="87">
        <v>42545.866666666669</v>
      </c>
      <c r="H267" s="88" t="s">
        <v>2</v>
      </c>
      <c r="I267" s="88" t="s">
        <v>779</v>
      </c>
      <c r="J267" s="87">
        <v>41277.888888888891</v>
      </c>
      <c r="K267" s="143">
        <f>+COUNTIF($Y267,"&gt;=18")+COUNTIF($AG267,"&gt;=31")+COUNTIF($AP267,"&lt;=15")+COUNTIF($AR267,"&gt;=19")+COUNTIF($BG267,"&gt;=11")+COUNTIF($BI267,"&lt;=21")+COUNTIF($BK267,"&gt;=17")+COUNTIF($BR267,"&gt;=24")+COUNTIF($CA267,"&lt;=11")</f>
        <v>4</v>
      </c>
      <c r="L267" s="140">
        <f>65-(+CH267+CI267+CJ267+CK267+CL267+CM267)</f>
        <v>9</v>
      </c>
      <c r="M267" s="68">
        <v>13</v>
      </c>
      <c r="N267" s="100">
        <v>24</v>
      </c>
      <c r="O267" s="68">
        <v>14</v>
      </c>
      <c r="P267" s="68">
        <v>10</v>
      </c>
      <c r="Q267" s="68">
        <v>11</v>
      </c>
      <c r="R267" s="68">
        <v>15</v>
      </c>
      <c r="S267" s="68">
        <v>12</v>
      </c>
      <c r="T267" s="68">
        <v>12</v>
      </c>
      <c r="U267" s="68">
        <v>11</v>
      </c>
      <c r="V267" s="68">
        <v>13</v>
      </c>
      <c r="W267" s="68">
        <v>13</v>
      </c>
      <c r="X267" s="68">
        <v>16</v>
      </c>
      <c r="Y267" s="68">
        <v>17</v>
      </c>
      <c r="Z267" s="68">
        <v>9</v>
      </c>
      <c r="AA267" s="68">
        <v>10</v>
      </c>
      <c r="AB267" s="68">
        <v>11</v>
      </c>
      <c r="AC267" s="68">
        <v>11</v>
      </c>
      <c r="AD267" s="68">
        <v>22</v>
      </c>
      <c r="AE267" s="68">
        <v>15</v>
      </c>
      <c r="AF267" s="68">
        <v>19</v>
      </c>
      <c r="AG267" s="68">
        <v>30</v>
      </c>
      <c r="AH267" s="68">
        <v>15</v>
      </c>
      <c r="AI267" s="68">
        <v>15</v>
      </c>
      <c r="AJ267" s="68">
        <v>17</v>
      </c>
      <c r="AK267" s="100">
        <v>17</v>
      </c>
      <c r="AL267" s="68">
        <v>11</v>
      </c>
      <c r="AM267" s="68">
        <v>11</v>
      </c>
      <c r="AN267" s="68">
        <v>19</v>
      </c>
      <c r="AO267" s="68">
        <v>23</v>
      </c>
      <c r="AP267" s="68">
        <v>15</v>
      </c>
      <c r="AQ267" s="68">
        <v>15</v>
      </c>
      <c r="AR267" s="68">
        <v>19</v>
      </c>
      <c r="AS267" s="68">
        <v>17</v>
      </c>
      <c r="AT267" s="68">
        <v>36</v>
      </c>
      <c r="AU267" s="68">
        <v>37</v>
      </c>
      <c r="AV267" s="68">
        <v>13</v>
      </c>
      <c r="AW267" s="68">
        <v>12</v>
      </c>
      <c r="AX267" s="68">
        <v>11</v>
      </c>
      <c r="AY267" s="68">
        <v>9</v>
      </c>
      <c r="AZ267" s="68">
        <v>15</v>
      </c>
      <c r="BA267" s="68">
        <v>16</v>
      </c>
      <c r="BB267" s="68">
        <v>8</v>
      </c>
      <c r="BC267" s="68">
        <v>10</v>
      </c>
      <c r="BD267" s="68">
        <v>10</v>
      </c>
      <c r="BE267" s="68">
        <v>8</v>
      </c>
      <c r="BF267" s="68">
        <v>10</v>
      </c>
      <c r="BG267" s="68">
        <v>10</v>
      </c>
      <c r="BH267" s="68">
        <v>12</v>
      </c>
      <c r="BI267" s="68">
        <v>21</v>
      </c>
      <c r="BJ267" s="68">
        <v>23</v>
      </c>
      <c r="BK267" s="68">
        <v>16</v>
      </c>
      <c r="BL267" s="68">
        <v>10</v>
      </c>
      <c r="BM267" s="68">
        <v>12</v>
      </c>
      <c r="BN267" s="68">
        <v>12</v>
      </c>
      <c r="BO267" s="68">
        <v>15</v>
      </c>
      <c r="BP267" s="68">
        <v>8</v>
      </c>
      <c r="BQ267" s="68">
        <v>12</v>
      </c>
      <c r="BR267" s="100">
        <v>22</v>
      </c>
      <c r="BS267" s="68">
        <v>20</v>
      </c>
      <c r="BT267" s="68">
        <v>13</v>
      </c>
      <c r="BU267" s="68">
        <v>12</v>
      </c>
      <c r="BV267" s="68">
        <v>11</v>
      </c>
      <c r="BW267" s="68">
        <v>13</v>
      </c>
      <c r="BX267" s="68">
        <v>11</v>
      </c>
      <c r="BY267" s="68">
        <v>11</v>
      </c>
      <c r="BZ267" s="68">
        <v>12</v>
      </c>
      <c r="CA267" s="68">
        <v>11</v>
      </c>
      <c r="CB267" s="149">
        <f>(2.71828^(-8.3291+4.4859*K267-2.1583*L267))/(1+(2.71828^(-8.3291+4.4859*K267-2.1583*L267)))</f>
        <v>5.4886217470317757E-5</v>
      </c>
      <c r="CC267" s="112" t="s">
        <v>781</v>
      </c>
      <c r="CD267" s="86" t="s">
        <v>53</v>
      </c>
      <c r="CE267" s="86" t="s">
        <v>2</v>
      </c>
      <c r="CF267" s="82" t="s">
        <v>50</v>
      </c>
      <c r="CG267" s="86" t="s">
        <v>78</v>
      </c>
      <c r="CH267" s="59">
        <f>COUNTIF($M267,"=13")+COUNTIF($N267,"=24")+COUNTIF($O267,"=14")+COUNTIF($P267,"=11")+COUNTIF($Q267,"=11")+COUNTIF($R267,"=14")+COUNTIF($S267,"=12")+COUNTIF($T267,"=12")+COUNTIF($U267,"=12")+COUNTIF($V267,"=13")+COUNTIF($W267,"=13")+COUNTIF($X267,"=16")</f>
        <v>9</v>
      </c>
      <c r="CI267" s="59">
        <f>COUNTIF($Y267,"=18")+COUNTIF($Z267,"=9")+COUNTIF($AA267,"=10")+COUNTIF($AB267,"=11")+COUNTIF($AC267,"=11")+COUNTIF($AD267,"=25")+COUNTIF($AE267,"=15")+COUNTIF($AF267,"=19")+COUNTIF($AG267,"=31")+COUNTIF($AH267,"=15")+COUNTIF($AI267,"=15")+COUNTIF($AJ267,"=17")+COUNTIF($AK267,"=17")</f>
        <v>10</v>
      </c>
      <c r="CJ267" s="59">
        <f>COUNTIF($AL267,"=11")+COUNTIF($AM267,"=11")+COUNTIF($AN267,"=19")+COUNTIF($AO267,"=23")+COUNTIF($AP267,"=15")+COUNTIF($AQ267,"=15")+COUNTIF($AR267,"=19")+COUNTIF($AS267,"=17")+COUNTIF($AV267,"=12")+COUNTIF($AW267,"=12")</f>
        <v>9</v>
      </c>
      <c r="CK267" s="59">
        <f>COUNTIF($AX267,"=11")+COUNTIF($AY267,"=9")+COUNTIF($AZ267,"=15")+COUNTIF($BA267,"=16")+COUNTIF($BB267,"=8")+COUNTIF($BC267,"=10")+COUNTIF($BD267,"=10")+COUNTIF($BE267,"=8")+COUNTIF($BF267,"=10")+COUNTIF($BG267,"=11")</f>
        <v>9</v>
      </c>
      <c r="CL267" s="59">
        <f>COUNTIF($BH267,"=12")+COUNTIF($BI267,"=21")+COUNTIF($BJ267,"=23")+COUNTIF($BK267,"=16")+COUNTIF($BL267,"=10")+COUNTIF($BM267,"=12")+COUNTIF($BN267,"=12")+COUNTIF($BO267,"=15")+COUNTIF($BP267,"=8")+COUNTIF($BQ267,"=12")+COUNTIF($BR267,"=24")+COUNTIF($BS267,"=20")+COUNTIF($BT267,"=13")</f>
        <v>12</v>
      </c>
      <c r="CM267" s="59">
        <f>COUNTIF($BU267,"=12")+COUNTIF($BV267,"=11")+COUNTIF($BW267,"=13")+COUNTIF($BX267,"=11")+COUNTIF($BY267,"=11")+COUNTIF($BZ267,"=12")+COUNTIF($CA267,"=11")</f>
        <v>7</v>
      </c>
      <c r="CN267" s="86"/>
      <c r="CO267" s="86"/>
      <c r="CP267" s="86"/>
      <c r="CQ267" s="86"/>
      <c r="CR267" s="86"/>
      <c r="CS267" s="86"/>
      <c r="CT267" s="86"/>
      <c r="CU267" s="86"/>
      <c r="CV267" s="86"/>
      <c r="CW267" s="86"/>
      <c r="CX267" s="86"/>
      <c r="CY267" s="86"/>
      <c r="CZ267" s="86"/>
      <c r="DA267" s="86"/>
      <c r="DB267" s="86"/>
      <c r="DC267" s="86"/>
      <c r="DD267" s="86"/>
      <c r="DE267" s="86"/>
      <c r="DF267" s="86"/>
      <c r="DG267" s="86"/>
      <c r="DH267" s="86"/>
      <c r="DI267" s="86"/>
      <c r="DJ267" s="86"/>
      <c r="DK267" s="86"/>
      <c r="DL267" s="86"/>
      <c r="DM267" s="86"/>
      <c r="DN267" s="86"/>
      <c r="DO267" s="86"/>
      <c r="DP267" s="86"/>
      <c r="DQ267" s="86"/>
      <c r="DR267" s="86"/>
      <c r="DS267" s="86"/>
      <c r="DT267" s="86"/>
      <c r="DU267" s="86"/>
      <c r="DV267" s="86"/>
      <c r="DW267" s="86"/>
      <c r="DX267" s="86"/>
      <c r="DY267" s="86"/>
      <c r="DZ267" s="86"/>
      <c r="EA267" s="86"/>
      <c r="EB267" s="86"/>
      <c r="EC267" s="86"/>
      <c r="ED267" s="86"/>
      <c r="EE267" s="86"/>
    </row>
    <row r="268" spans="1:135" ht="15" customHeight="1" x14ac:dyDescent="0.25">
      <c r="A268" s="22" t="s">
        <v>992</v>
      </c>
      <c r="B268" s="8" t="s">
        <v>50</v>
      </c>
      <c r="C268" s="86" t="s">
        <v>2</v>
      </c>
      <c r="D268" s="138" t="s">
        <v>78</v>
      </c>
      <c r="E268" s="91" t="s">
        <v>20</v>
      </c>
      <c r="F268" s="91" t="s">
        <v>24</v>
      </c>
      <c r="G268" s="7">
        <v>41615</v>
      </c>
      <c r="H268" s="88" t="s">
        <v>2</v>
      </c>
      <c r="I268" s="88" t="s">
        <v>779</v>
      </c>
      <c r="J268" s="87">
        <v>41277.888888888891</v>
      </c>
      <c r="K268" s="143">
        <f>+COUNTIF($Y268,"&gt;=18")+COUNTIF($AG268,"&gt;=31")+COUNTIF($AP268,"&lt;=15")+COUNTIF($AR268,"&gt;=19")+COUNTIF($BG268,"&gt;=11")+COUNTIF($BI268,"&lt;=21")+COUNTIF($BK268,"&gt;=17")+COUNTIF($BR268,"&gt;=24")+COUNTIF($CA268,"&lt;=11")</f>
        <v>4</v>
      </c>
      <c r="L268" s="140">
        <f>65-(+CH268+CI268+CJ268+CK268+CL268+CM268)</f>
        <v>9</v>
      </c>
      <c r="M268" s="114">
        <v>13</v>
      </c>
      <c r="N268" s="62">
        <v>24</v>
      </c>
      <c r="O268" s="114">
        <v>14</v>
      </c>
      <c r="P268" s="114">
        <v>11</v>
      </c>
      <c r="Q268" s="114">
        <v>11</v>
      </c>
      <c r="R268" s="114">
        <v>14</v>
      </c>
      <c r="S268" s="114">
        <v>12</v>
      </c>
      <c r="T268" s="114">
        <v>12</v>
      </c>
      <c r="U268" s="62">
        <v>12</v>
      </c>
      <c r="V268" s="114">
        <v>13</v>
      </c>
      <c r="W268" s="114">
        <v>13</v>
      </c>
      <c r="X268" s="114">
        <v>16</v>
      </c>
      <c r="Y268" s="114">
        <v>18</v>
      </c>
      <c r="Z268" s="114">
        <v>9</v>
      </c>
      <c r="AA268" s="114">
        <v>10</v>
      </c>
      <c r="AB268" s="114">
        <v>11</v>
      </c>
      <c r="AC268" s="114">
        <v>11</v>
      </c>
      <c r="AD268" s="62">
        <v>25</v>
      </c>
      <c r="AE268" s="114">
        <v>15</v>
      </c>
      <c r="AF268" s="114">
        <v>19</v>
      </c>
      <c r="AG268" s="114">
        <v>31</v>
      </c>
      <c r="AH268" s="114">
        <v>16</v>
      </c>
      <c r="AI268" s="114">
        <v>17</v>
      </c>
      <c r="AJ268" s="114">
        <v>17</v>
      </c>
      <c r="AK268" s="114">
        <v>17</v>
      </c>
      <c r="AL268" s="114">
        <v>11</v>
      </c>
      <c r="AM268" s="114">
        <v>11</v>
      </c>
      <c r="AN268" s="114">
        <v>19</v>
      </c>
      <c r="AO268" s="114">
        <v>23</v>
      </c>
      <c r="AP268" s="114">
        <v>15</v>
      </c>
      <c r="AQ268" s="114">
        <v>15</v>
      </c>
      <c r="AR268" s="114">
        <v>19</v>
      </c>
      <c r="AS268" s="114">
        <v>17</v>
      </c>
      <c r="AT268" s="114">
        <v>36</v>
      </c>
      <c r="AU268" s="114">
        <v>39</v>
      </c>
      <c r="AV268" s="114">
        <v>11</v>
      </c>
      <c r="AW268" s="114">
        <v>12</v>
      </c>
      <c r="AX268" s="114">
        <v>11</v>
      </c>
      <c r="AY268" s="114">
        <v>9</v>
      </c>
      <c r="AZ268" s="114">
        <v>15</v>
      </c>
      <c r="BA268" s="114">
        <v>16</v>
      </c>
      <c r="BB268" s="114">
        <v>8</v>
      </c>
      <c r="BC268" s="114">
        <v>10</v>
      </c>
      <c r="BD268" s="114">
        <v>10</v>
      </c>
      <c r="BE268" s="114">
        <v>8</v>
      </c>
      <c r="BF268" s="114">
        <v>10</v>
      </c>
      <c r="BG268" s="114">
        <v>10</v>
      </c>
      <c r="BH268" s="114">
        <v>12</v>
      </c>
      <c r="BI268" s="114">
        <v>22</v>
      </c>
      <c r="BJ268" s="114">
        <v>23</v>
      </c>
      <c r="BK268" s="114">
        <v>14</v>
      </c>
      <c r="BL268" s="114">
        <v>10</v>
      </c>
      <c r="BM268" s="114">
        <v>12</v>
      </c>
      <c r="BN268" s="114">
        <v>12</v>
      </c>
      <c r="BO268" s="114">
        <v>17</v>
      </c>
      <c r="BP268" s="114">
        <v>8</v>
      </c>
      <c r="BQ268" s="62">
        <v>12</v>
      </c>
      <c r="BR268" s="114">
        <v>22</v>
      </c>
      <c r="BS268" s="114">
        <v>20</v>
      </c>
      <c r="BT268" s="114">
        <v>13</v>
      </c>
      <c r="BU268" s="114">
        <v>12</v>
      </c>
      <c r="BV268" s="114">
        <v>11</v>
      </c>
      <c r="BW268" s="114">
        <v>13</v>
      </c>
      <c r="BX268" s="114">
        <v>11</v>
      </c>
      <c r="BY268" s="114">
        <v>11</v>
      </c>
      <c r="BZ268" s="114">
        <v>12</v>
      </c>
      <c r="CA268" s="114">
        <v>12</v>
      </c>
      <c r="CB268" s="149">
        <f>(2.71828^(-8.3291+4.4859*K268-2.1583*L268))/(1+(2.71828^(-8.3291+4.4859*K268-2.1583*L268)))</f>
        <v>5.4886217470317757E-5</v>
      </c>
      <c r="CC268" s="107" t="s">
        <v>781</v>
      </c>
      <c r="CD268" s="9" t="s">
        <v>53</v>
      </c>
      <c r="CE268" s="91" t="s">
        <v>2</v>
      </c>
      <c r="CF268" s="9" t="s">
        <v>50</v>
      </c>
      <c r="CG268" s="15"/>
      <c r="CH268" s="59">
        <f>COUNTIF($M268,"=13")+COUNTIF($N268,"=24")+COUNTIF($O268,"=14")+COUNTIF($P268,"=11")+COUNTIF($Q268,"=11")+COUNTIF($R268,"=14")+COUNTIF($S268,"=12")+COUNTIF($T268,"=12")+COUNTIF($U268,"=12")+COUNTIF($V268,"=13")+COUNTIF($W268,"=13")+COUNTIF($X268,"=16")</f>
        <v>12</v>
      </c>
      <c r="CI268" s="59">
        <f>COUNTIF($Y268,"=18")+COUNTIF($Z268,"=9")+COUNTIF($AA268,"=10")+COUNTIF($AB268,"=11")+COUNTIF($AC268,"=11")+COUNTIF($AD268,"=25")+COUNTIF($AE268,"=15")+COUNTIF($AF268,"=19")+COUNTIF($AG268,"=31")+COUNTIF($AH268,"=15")+COUNTIF($AI268,"=15")+COUNTIF($AJ268,"=17")+COUNTIF($AK268,"=17")</f>
        <v>11</v>
      </c>
      <c r="CJ268" s="59">
        <f>COUNTIF($AL268,"=11")+COUNTIF($AM268,"=11")+COUNTIF($AN268,"=19")+COUNTIF($AO268,"=23")+COUNTIF($AP268,"=15")+COUNTIF($AQ268,"=15")+COUNTIF($AR268,"=19")+COUNTIF($AS268,"=17")+COUNTIF($AV268,"=12")+COUNTIF($AW268,"=12")</f>
        <v>9</v>
      </c>
      <c r="CK268" s="59">
        <f>COUNTIF($AX268,"=11")+COUNTIF($AY268,"=9")+COUNTIF($AZ268,"=15")+COUNTIF($BA268,"=16")+COUNTIF($BB268,"=8")+COUNTIF($BC268,"=10")+COUNTIF($BD268,"=10")+COUNTIF($BE268,"=8")+COUNTIF($BF268,"=10")+COUNTIF($BG268,"=11")</f>
        <v>9</v>
      </c>
      <c r="CL268" s="59">
        <f>COUNTIF($BH268,"=12")+COUNTIF($BI268,"=21")+COUNTIF($BJ268,"=23")+COUNTIF($BK268,"=16")+COUNTIF($BL268,"=10")+COUNTIF($BM268,"=12")+COUNTIF($BN268,"=12")+COUNTIF($BO268,"=15")+COUNTIF($BP268,"=8")+COUNTIF($BQ268,"=12")+COUNTIF($BR268,"=24")+COUNTIF($BS268,"=20")+COUNTIF($BT268,"=13")</f>
        <v>9</v>
      </c>
      <c r="CM268" s="59">
        <f>COUNTIF($BU268,"=12")+COUNTIF($BV268,"=11")+COUNTIF($BW268,"=13")+COUNTIF($BX268,"=11")+COUNTIF($BY268,"=11")+COUNTIF($BZ268,"=12")+COUNTIF($CA268,"=11")</f>
        <v>6</v>
      </c>
      <c r="CN268" s="86"/>
      <c r="CO268" s="86"/>
      <c r="CP268" s="86"/>
      <c r="CQ268" s="86"/>
      <c r="CR268" s="86"/>
      <c r="CS268" s="86"/>
      <c r="CT268" s="86"/>
      <c r="CU268" s="86"/>
      <c r="CV268" s="86"/>
      <c r="CW268" s="86"/>
      <c r="CX268" s="86"/>
      <c r="CY268" s="86"/>
      <c r="CZ268" s="86"/>
      <c r="DA268" s="86"/>
      <c r="DB268" s="86"/>
      <c r="DC268" s="86"/>
      <c r="DD268" s="86"/>
      <c r="DE268" s="86"/>
      <c r="DF268" s="86"/>
      <c r="DG268" s="86"/>
      <c r="DH268" s="86"/>
      <c r="DI268" s="86"/>
      <c r="DJ268" s="86"/>
      <c r="DK268" s="86"/>
      <c r="DL268" s="86"/>
      <c r="DM268" s="86"/>
      <c r="DN268" s="86"/>
      <c r="DO268" s="86"/>
      <c r="DP268" s="86"/>
      <c r="DQ268" s="86"/>
      <c r="DR268" s="86"/>
      <c r="DS268" s="86"/>
      <c r="DT268" s="86"/>
      <c r="DU268" s="86"/>
      <c r="DV268" s="86"/>
      <c r="DW268" s="86"/>
      <c r="DX268" s="86"/>
      <c r="DY268" s="86"/>
      <c r="DZ268" s="86"/>
      <c r="EA268" s="85"/>
      <c r="EB268" s="85"/>
      <c r="EC268" s="85"/>
      <c r="ED268" s="85"/>
      <c r="EE268" s="85"/>
    </row>
    <row r="269" spans="1:135" ht="15" customHeight="1" x14ac:dyDescent="0.25">
      <c r="A269" s="27" t="s">
        <v>991</v>
      </c>
      <c r="B269" s="38" t="s">
        <v>178</v>
      </c>
      <c r="C269" s="86" t="s">
        <v>2</v>
      </c>
      <c r="D269" s="138" t="s">
        <v>75</v>
      </c>
      <c r="E269" s="3" t="s">
        <v>20</v>
      </c>
      <c r="F269" s="3" t="s">
        <v>222</v>
      </c>
      <c r="G269" s="87">
        <v>41522.195138888892</v>
      </c>
      <c r="H269" s="88" t="s">
        <v>2</v>
      </c>
      <c r="I269" s="88" t="s">
        <v>779</v>
      </c>
      <c r="J269" s="87">
        <v>41277.888888888891</v>
      </c>
      <c r="K269" s="143">
        <f>+COUNTIF($Y269,"&gt;=18")+COUNTIF($AG269,"&gt;=31")+COUNTIF($AP269,"&lt;=15")+COUNTIF($AR269,"&gt;=19")+COUNTIF($BG269,"&gt;=11")+COUNTIF($BI269,"&lt;=21")+COUNTIF($BK269,"&gt;=17")+COUNTIF($BR269,"&gt;=24")+COUNTIF($CA269,"&lt;=11")</f>
        <v>4</v>
      </c>
      <c r="L269" s="140">
        <f>65-(+CH269+CI269+CJ269+CK269+CL269+CM269)</f>
        <v>9</v>
      </c>
      <c r="M269" s="68">
        <v>13</v>
      </c>
      <c r="N269" s="68">
        <v>24</v>
      </c>
      <c r="O269" s="68">
        <v>14</v>
      </c>
      <c r="P269" s="100">
        <v>11</v>
      </c>
      <c r="Q269" s="68">
        <v>11</v>
      </c>
      <c r="R269" s="68">
        <v>14</v>
      </c>
      <c r="S269" s="68">
        <v>12</v>
      </c>
      <c r="T269" s="68">
        <v>12</v>
      </c>
      <c r="U269" s="68">
        <v>12</v>
      </c>
      <c r="V269" s="68">
        <v>13</v>
      </c>
      <c r="W269" s="68">
        <v>13</v>
      </c>
      <c r="X269" s="68">
        <v>16</v>
      </c>
      <c r="Y269" s="68">
        <v>18</v>
      </c>
      <c r="Z269" s="68">
        <v>9</v>
      </c>
      <c r="AA269" s="68">
        <v>9</v>
      </c>
      <c r="AB269" s="68">
        <v>11</v>
      </c>
      <c r="AC269" s="68">
        <v>11</v>
      </c>
      <c r="AD269" s="68">
        <v>25</v>
      </c>
      <c r="AE269" s="68">
        <v>15</v>
      </c>
      <c r="AF269" s="68">
        <v>19</v>
      </c>
      <c r="AG269" s="68">
        <v>31</v>
      </c>
      <c r="AH269" s="68">
        <v>15</v>
      </c>
      <c r="AI269" s="68">
        <v>15</v>
      </c>
      <c r="AJ269" s="100">
        <v>17</v>
      </c>
      <c r="AK269" s="68">
        <v>17</v>
      </c>
      <c r="AL269" s="68">
        <v>11</v>
      </c>
      <c r="AM269" s="68">
        <v>11</v>
      </c>
      <c r="AN269" s="100">
        <v>19</v>
      </c>
      <c r="AO269" s="100">
        <v>23</v>
      </c>
      <c r="AP269" s="100">
        <v>16</v>
      </c>
      <c r="AQ269" s="100">
        <v>15</v>
      </c>
      <c r="AR269" s="100">
        <v>20</v>
      </c>
      <c r="AS269" s="100">
        <v>18</v>
      </c>
      <c r="AT269" s="68">
        <v>38</v>
      </c>
      <c r="AU269" s="100">
        <v>39</v>
      </c>
      <c r="AV269" s="68">
        <v>12</v>
      </c>
      <c r="AW269" s="100">
        <v>12</v>
      </c>
      <c r="AX269" s="100">
        <v>11</v>
      </c>
      <c r="AY269" s="100">
        <v>9</v>
      </c>
      <c r="AZ269" s="100">
        <v>15</v>
      </c>
      <c r="BA269" s="100">
        <v>16</v>
      </c>
      <c r="BB269" s="68">
        <v>8</v>
      </c>
      <c r="BC269" s="68">
        <v>10</v>
      </c>
      <c r="BD269" s="68">
        <v>10</v>
      </c>
      <c r="BE269" s="68">
        <v>8</v>
      </c>
      <c r="BF269" s="68">
        <v>11</v>
      </c>
      <c r="BG269" s="68">
        <v>11</v>
      </c>
      <c r="BH269" s="68">
        <v>12</v>
      </c>
      <c r="BI269" s="68">
        <v>23</v>
      </c>
      <c r="BJ269" s="68">
        <v>23</v>
      </c>
      <c r="BK269" s="68">
        <v>16</v>
      </c>
      <c r="BL269" s="68">
        <v>10</v>
      </c>
      <c r="BM269" s="68">
        <v>12</v>
      </c>
      <c r="BN269" s="68">
        <v>12</v>
      </c>
      <c r="BO269" s="68">
        <v>16</v>
      </c>
      <c r="BP269" s="68">
        <v>8</v>
      </c>
      <c r="BQ269" s="68">
        <v>12</v>
      </c>
      <c r="BR269" s="68">
        <v>22</v>
      </c>
      <c r="BS269" s="68">
        <v>20</v>
      </c>
      <c r="BT269" s="68">
        <v>13</v>
      </c>
      <c r="BU269" s="68">
        <v>12</v>
      </c>
      <c r="BV269" s="68">
        <v>11</v>
      </c>
      <c r="BW269" s="68">
        <v>13</v>
      </c>
      <c r="BX269" s="68">
        <v>11</v>
      </c>
      <c r="BY269" s="68">
        <v>11</v>
      </c>
      <c r="BZ269" s="68">
        <v>12</v>
      </c>
      <c r="CA269" s="68">
        <v>12</v>
      </c>
      <c r="CB269" s="149">
        <f>(2.71828^(-8.3291+4.4859*K269-2.1583*L269))/(1+(2.71828^(-8.3291+4.4859*K269-2.1583*L269)))</f>
        <v>5.4886217470317757E-5</v>
      </c>
      <c r="CC269" s="107" t="s">
        <v>781</v>
      </c>
      <c r="CD269" s="86" t="s">
        <v>67</v>
      </c>
      <c r="CE269" s="38" t="s">
        <v>2</v>
      </c>
      <c r="CF269" s="86" t="s">
        <v>50</v>
      </c>
      <c r="CG269" s="86"/>
      <c r="CH269" s="59">
        <f>COUNTIF($M269,"=13")+COUNTIF($N269,"=24")+COUNTIF($O269,"=14")+COUNTIF($P269,"=11")+COUNTIF($Q269,"=11")+COUNTIF($R269,"=14")+COUNTIF($S269,"=12")+COUNTIF($T269,"=12")+COUNTIF($U269,"=12")+COUNTIF($V269,"=13")+COUNTIF($W269,"=13")+COUNTIF($X269,"=16")</f>
        <v>12</v>
      </c>
      <c r="CI269" s="59">
        <f>COUNTIF($Y269,"=18")+COUNTIF($Z269,"=9")+COUNTIF($AA269,"=10")+COUNTIF($AB269,"=11")+COUNTIF($AC269,"=11")+COUNTIF($AD269,"=25")+COUNTIF($AE269,"=15")+COUNTIF($AF269,"=19")+COUNTIF($AG269,"=31")+COUNTIF($AH269,"=15")+COUNTIF($AI269,"=15")+COUNTIF($AJ269,"=17")+COUNTIF($AK269,"=17")</f>
        <v>12</v>
      </c>
      <c r="CJ269" s="59">
        <f>COUNTIF($AL269,"=11")+COUNTIF($AM269,"=11")+COUNTIF($AN269,"=19")+COUNTIF($AO269,"=23")+COUNTIF($AP269,"=15")+COUNTIF($AQ269,"=15")+COUNTIF($AR269,"=19")+COUNTIF($AS269,"=17")+COUNTIF($AV269,"=12")+COUNTIF($AW269,"=12")</f>
        <v>7</v>
      </c>
      <c r="CK269" s="59">
        <f>COUNTIF($AX269,"=11")+COUNTIF($AY269,"=9")+COUNTIF($AZ269,"=15")+COUNTIF($BA269,"=16")+COUNTIF($BB269,"=8")+COUNTIF($BC269,"=10")+COUNTIF($BD269,"=10")+COUNTIF($BE269,"=8")+COUNTIF($BF269,"=10")+COUNTIF($BG269,"=11")</f>
        <v>9</v>
      </c>
      <c r="CL269" s="59">
        <f>COUNTIF($BH269,"=12")+COUNTIF($BI269,"=21")+COUNTIF($BJ269,"=23")+COUNTIF($BK269,"=16")+COUNTIF($BL269,"=10")+COUNTIF($BM269,"=12")+COUNTIF($BN269,"=12")+COUNTIF($BO269,"=15")+COUNTIF($BP269,"=8")+COUNTIF($BQ269,"=12")+COUNTIF($BR269,"=24")+COUNTIF($BS269,"=20")+COUNTIF($BT269,"=13")</f>
        <v>10</v>
      </c>
      <c r="CM269" s="59">
        <f>COUNTIF($BU269,"=12")+COUNTIF($BV269,"=11")+COUNTIF($BW269,"=13")+COUNTIF($BX269,"=11")+COUNTIF($BY269,"=11")+COUNTIF($BZ269,"=12")+COUNTIF($CA269,"=11")</f>
        <v>6</v>
      </c>
      <c r="CN269" s="86"/>
      <c r="CO269" s="86"/>
      <c r="CP269" s="86"/>
      <c r="CQ269" s="86"/>
      <c r="CR269" s="86"/>
      <c r="CS269" s="86"/>
      <c r="CT269" s="86"/>
      <c r="CU269" s="86"/>
      <c r="CV269" s="86"/>
      <c r="CW269" s="86"/>
      <c r="CX269" s="86"/>
      <c r="CY269" s="86"/>
      <c r="CZ269" s="86"/>
      <c r="DA269" s="86"/>
      <c r="DB269" s="86"/>
      <c r="DC269" s="86"/>
      <c r="DD269" s="86"/>
      <c r="DE269" s="86"/>
      <c r="DF269" s="86"/>
      <c r="DG269" s="86"/>
      <c r="DH269" s="86"/>
      <c r="DI269" s="86"/>
      <c r="DJ269" s="86"/>
      <c r="DK269" s="86"/>
      <c r="DL269" s="86"/>
      <c r="DM269" s="86"/>
      <c r="DN269" s="86"/>
      <c r="DO269" s="86"/>
      <c r="DP269" s="86"/>
      <c r="DQ269" s="86"/>
      <c r="DR269" s="86"/>
      <c r="DS269" s="86"/>
      <c r="DT269" s="86"/>
      <c r="DU269" s="86"/>
      <c r="DV269" s="86"/>
      <c r="DW269" s="86"/>
      <c r="DX269" s="86"/>
      <c r="DY269" s="86"/>
      <c r="DZ269" s="86"/>
      <c r="EA269" s="85"/>
      <c r="EB269" s="85"/>
      <c r="EC269" s="85"/>
      <c r="ED269" s="85"/>
      <c r="EE269" s="85"/>
    </row>
    <row r="270" spans="1:135" ht="15" customHeight="1" x14ac:dyDescent="0.25">
      <c r="A270" s="174" t="s">
        <v>1064</v>
      </c>
      <c r="B270" s="3" t="s">
        <v>1065</v>
      </c>
      <c r="C270" s="191" t="s">
        <v>2</v>
      </c>
      <c r="D270" s="174" t="s">
        <v>1145</v>
      </c>
      <c r="E270" s="27" t="s">
        <v>2</v>
      </c>
      <c r="F270" s="27" t="s">
        <v>370</v>
      </c>
      <c r="G270" s="87">
        <v>43961</v>
      </c>
      <c r="H270" s="3" t="s">
        <v>2</v>
      </c>
      <c r="I270" s="3" t="s">
        <v>997</v>
      </c>
      <c r="J270" s="27" t="s">
        <v>998</v>
      </c>
      <c r="K270" s="143">
        <f>+COUNTIF($Y270,"&gt;=18")+COUNTIF($AG270,"&gt;=31")+COUNTIF($AP270,"&lt;=15")+COUNTIF($AR270,"&gt;=19")+COUNTIF($BG270,"&gt;=11")+COUNTIF($BI270,"&lt;=21")+COUNTIF($BK270,"&gt;=17")+COUNTIF($BR270,"&gt;=24")+COUNTIF($CA270,"&lt;=11")</f>
        <v>6</v>
      </c>
      <c r="L270" s="140">
        <f>65-(+CH270+CI270+CJ270+CK270+CL270+CM270)</f>
        <v>14</v>
      </c>
      <c r="M270" s="196">
        <v>13</v>
      </c>
      <c r="N270" s="196">
        <v>23</v>
      </c>
      <c r="O270" s="196">
        <v>14</v>
      </c>
      <c r="P270" s="196">
        <v>11</v>
      </c>
      <c r="Q270" s="197">
        <v>11</v>
      </c>
      <c r="R270" s="197">
        <v>15</v>
      </c>
      <c r="S270" s="196">
        <v>12</v>
      </c>
      <c r="T270" s="196">
        <v>12</v>
      </c>
      <c r="U270" s="196">
        <v>12</v>
      </c>
      <c r="V270" s="196">
        <v>14</v>
      </c>
      <c r="W270" s="196">
        <v>13</v>
      </c>
      <c r="X270" s="196">
        <v>17</v>
      </c>
      <c r="Y270" s="196">
        <v>18</v>
      </c>
      <c r="Z270" s="208">
        <v>9</v>
      </c>
      <c r="AA270" s="208">
        <v>10</v>
      </c>
      <c r="AB270" s="196">
        <v>11</v>
      </c>
      <c r="AC270" s="196">
        <v>11</v>
      </c>
      <c r="AD270" s="196">
        <v>25</v>
      </c>
      <c r="AE270" s="196">
        <v>15</v>
      </c>
      <c r="AF270" s="196">
        <v>18</v>
      </c>
      <c r="AG270" s="196">
        <v>32</v>
      </c>
      <c r="AH270" s="197">
        <v>15</v>
      </c>
      <c r="AI270" s="197">
        <v>15</v>
      </c>
      <c r="AJ270" s="208">
        <v>17</v>
      </c>
      <c r="AK270" s="208">
        <v>17</v>
      </c>
      <c r="AL270" s="196">
        <v>11</v>
      </c>
      <c r="AM270" s="196">
        <v>10</v>
      </c>
      <c r="AN270" s="197">
        <v>19</v>
      </c>
      <c r="AO270" s="197">
        <v>23</v>
      </c>
      <c r="AP270" s="196">
        <v>15</v>
      </c>
      <c r="AQ270" s="196">
        <v>15</v>
      </c>
      <c r="AR270" s="196">
        <v>19</v>
      </c>
      <c r="AS270" s="196">
        <v>17</v>
      </c>
      <c r="AT270" s="208">
        <v>36</v>
      </c>
      <c r="AU270" s="197">
        <v>41</v>
      </c>
      <c r="AV270" s="196">
        <v>12</v>
      </c>
      <c r="AW270" s="196">
        <v>12</v>
      </c>
      <c r="AX270" s="196">
        <v>11</v>
      </c>
      <c r="AY270" s="196">
        <v>9</v>
      </c>
      <c r="AZ270" s="197">
        <v>15</v>
      </c>
      <c r="BA270" s="197">
        <v>16</v>
      </c>
      <c r="BB270" s="196">
        <v>8</v>
      </c>
      <c r="BC270" s="196">
        <v>10</v>
      </c>
      <c r="BD270" s="196">
        <v>10</v>
      </c>
      <c r="BE270" s="196">
        <v>8</v>
      </c>
      <c r="BF270" s="196">
        <v>11</v>
      </c>
      <c r="BG270" s="196">
        <v>10</v>
      </c>
      <c r="BH270" s="196">
        <v>12</v>
      </c>
      <c r="BI270" s="197">
        <v>23</v>
      </c>
      <c r="BJ270" s="197">
        <v>23</v>
      </c>
      <c r="BK270" s="196">
        <v>17</v>
      </c>
      <c r="BL270" s="196">
        <v>10</v>
      </c>
      <c r="BM270" s="196">
        <v>12</v>
      </c>
      <c r="BN270" s="196">
        <v>12</v>
      </c>
      <c r="BO270" s="196">
        <v>16</v>
      </c>
      <c r="BP270" s="196">
        <v>8</v>
      </c>
      <c r="BQ270" s="196">
        <v>13</v>
      </c>
      <c r="BR270" s="196">
        <v>24</v>
      </c>
      <c r="BS270" s="196">
        <v>20</v>
      </c>
      <c r="BT270" s="196">
        <v>13</v>
      </c>
      <c r="BU270" s="196">
        <v>12</v>
      </c>
      <c r="BV270" s="196">
        <v>11</v>
      </c>
      <c r="BW270" s="196">
        <v>13</v>
      </c>
      <c r="BX270" s="196">
        <v>11</v>
      </c>
      <c r="BY270" s="196">
        <v>11</v>
      </c>
      <c r="BZ270" s="196">
        <v>12</v>
      </c>
      <c r="CA270" s="196">
        <v>12</v>
      </c>
      <c r="CB270" s="149">
        <f>(2.71828^(-8.3291+4.4859*K270-2.1583*L270))/(1+(2.71828^(-8.3291+4.4859*K270-2.1583*L270)))</f>
        <v>8.896068919637498E-6</v>
      </c>
      <c r="CC270" s="200"/>
      <c r="CD270" s="3" t="s">
        <v>1065</v>
      </c>
      <c r="CE270" s="27" t="s">
        <v>2</v>
      </c>
      <c r="CF270" s="59"/>
      <c r="CG270" s="59"/>
      <c r="CH270" s="59">
        <f>COUNTIF($M270,"=13")+COUNTIF($N270,"=24")+COUNTIF($O270,"=14")+COUNTIF($P270,"=11")+COUNTIF($Q270,"=11")+COUNTIF($R270,"=14")+COUNTIF($S270,"=12")+COUNTIF($T270,"=12")+COUNTIF($U270,"=12")+COUNTIF($V270,"=13")+COUNTIF($W270,"=13")+COUNTIF($X270,"=16")</f>
        <v>8</v>
      </c>
      <c r="CI270" s="59">
        <f>COUNTIF($Y270,"=18")+COUNTIF($Z270,"=9")+COUNTIF($AA270,"=10")+COUNTIF($AB270,"=11")+COUNTIF($AC270,"=11")+COUNTIF($AD270,"=25")+COUNTIF($AE270,"=15")+COUNTIF($AF270,"=19")+COUNTIF($AG270,"=31")+COUNTIF($AH270,"=15")+COUNTIF($AI270,"=15")+COUNTIF($AJ270,"=17")+COUNTIF($AK270,"=17")</f>
        <v>11</v>
      </c>
      <c r="CJ270" s="59">
        <f>COUNTIF($AL270,"=11")+COUNTIF($AM270,"=11")+COUNTIF($AN270,"=19")+COUNTIF($AO270,"=23")+COUNTIF($AP270,"=15")+COUNTIF($AQ270,"=15")+COUNTIF($AR270,"=19")+COUNTIF($AS270,"=17")+COUNTIF($AV270,"=12")+COUNTIF($AW270,"=12")</f>
        <v>9</v>
      </c>
      <c r="CK270" s="59">
        <f>COUNTIF($AX270,"=11")+COUNTIF($AY270,"=9")+COUNTIF($AZ270,"=15")+COUNTIF($BA270,"=16")+COUNTIF($BB270,"=8")+COUNTIF($BC270,"=10")+COUNTIF($BD270,"=10")+COUNTIF($BE270,"=8")+COUNTIF($BF270,"=10")+COUNTIF($BG270,"=11")</f>
        <v>8</v>
      </c>
      <c r="CL270" s="59">
        <f>COUNTIF($BH270,"=12")+COUNTIF($BI270,"=21")+COUNTIF($BJ270,"=23")+COUNTIF($BK270,"=16")+COUNTIF($BL270,"=10")+COUNTIF($BM270,"=12")+COUNTIF($BN270,"=12")+COUNTIF($BO270,"=15")+COUNTIF($BP270,"=8")+COUNTIF($BQ270,"=12")+COUNTIF($BR270,"=24")+COUNTIF($BS270,"=20")+COUNTIF($BT270,"=13")</f>
        <v>9</v>
      </c>
      <c r="CM270" s="59">
        <f>COUNTIF($BU270,"=12")+COUNTIF($BV270,"=11")+COUNTIF($BW270,"=13")+COUNTIF($BX270,"=11")+COUNTIF($BY270,"=11")+COUNTIF($BZ270,"=12")+COUNTIF($CA270,"=11")</f>
        <v>6</v>
      </c>
      <c r="CN270" s="192">
        <v>33</v>
      </c>
      <c r="CO270" s="192">
        <v>15</v>
      </c>
      <c r="CP270" s="192">
        <v>9</v>
      </c>
      <c r="CQ270" s="192">
        <v>16</v>
      </c>
      <c r="CR270" s="192">
        <v>12</v>
      </c>
      <c r="CS270" s="192">
        <v>25</v>
      </c>
      <c r="CT270" s="192">
        <v>26</v>
      </c>
      <c r="CU270" s="192">
        <v>19</v>
      </c>
      <c r="CV270" s="192">
        <v>12</v>
      </c>
      <c r="CW270" s="192">
        <v>11</v>
      </c>
      <c r="CX270" s="192">
        <v>13</v>
      </c>
      <c r="CY270" s="192">
        <v>12</v>
      </c>
      <c r="CZ270" s="192">
        <v>11</v>
      </c>
      <c r="DA270" s="192">
        <v>9</v>
      </c>
      <c r="DB270" s="192">
        <v>13</v>
      </c>
      <c r="DC270" s="192">
        <v>12</v>
      </c>
      <c r="DD270" s="192">
        <v>10</v>
      </c>
      <c r="DE270" s="192">
        <v>11</v>
      </c>
      <c r="DF270" s="192">
        <v>11</v>
      </c>
      <c r="DG270" s="192">
        <v>30</v>
      </c>
      <c r="DH270" s="192">
        <v>12</v>
      </c>
      <c r="DI270" s="192">
        <v>13</v>
      </c>
      <c r="DJ270" s="192">
        <v>24</v>
      </c>
      <c r="DK270" s="192">
        <v>13</v>
      </c>
      <c r="DL270" s="192">
        <v>10</v>
      </c>
      <c r="DM270" s="192">
        <v>10</v>
      </c>
      <c r="DN270" s="192">
        <v>20</v>
      </c>
      <c r="DO270" s="192">
        <v>15</v>
      </c>
      <c r="DP270" s="192">
        <v>19</v>
      </c>
      <c r="DQ270" s="192">
        <v>13</v>
      </c>
      <c r="DR270" s="192">
        <v>24</v>
      </c>
      <c r="DS270" s="192">
        <v>17</v>
      </c>
      <c r="DT270" s="192">
        <v>12</v>
      </c>
      <c r="DU270" s="192">
        <v>15</v>
      </c>
      <c r="DV270" s="192">
        <v>24</v>
      </c>
      <c r="DW270" s="192">
        <v>12</v>
      </c>
      <c r="DX270" s="192">
        <v>23</v>
      </c>
      <c r="DY270" s="192">
        <v>19</v>
      </c>
      <c r="DZ270" s="192">
        <v>10</v>
      </c>
      <c r="EA270" s="192">
        <v>14</v>
      </c>
      <c r="EB270" s="192">
        <v>17</v>
      </c>
      <c r="EC270" s="192">
        <v>9</v>
      </c>
      <c r="ED270" s="192">
        <v>12</v>
      </c>
      <c r="EE270" s="192">
        <v>11</v>
      </c>
    </row>
    <row r="271" spans="1:135" ht="15" customHeight="1" x14ac:dyDescent="0.25">
      <c r="A271" s="173">
        <v>307501</v>
      </c>
      <c r="B271" s="49" t="s">
        <v>260</v>
      </c>
      <c r="C271" s="86" t="s">
        <v>2</v>
      </c>
      <c r="D271" s="198" t="s">
        <v>1127</v>
      </c>
      <c r="E271" s="49" t="s">
        <v>23</v>
      </c>
      <c r="F271" s="86" t="s">
        <v>88</v>
      </c>
      <c r="G271" s="87">
        <v>42382.85</v>
      </c>
      <c r="H271" s="88" t="s">
        <v>2</v>
      </c>
      <c r="I271" s="88" t="s">
        <v>779</v>
      </c>
      <c r="J271" s="87">
        <v>41277.888888888891</v>
      </c>
      <c r="K271" s="143">
        <f>+COUNTIF($Y271,"&gt;=18")+COUNTIF($AG271,"&gt;=31")+COUNTIF($AP271,"&lt;=15")+COUNTIF($AR271,"&gt;=19")+COUNTIF($BG271,"&gt;=11")+COUNTIF($BI271,"&lt;=21")+COUNTIF($BK271,"&gt;=17")+COUNTIF($BR271,"&gt;=24")+COUNTIF($CA271,"&lt;=11")</f>
        <v>6</v>
      </c>
      <c r="L271" s="140">
        <f>65-(+CH271+CI271+CJ271+CK271+CL271+CM271)</f>
        <v>14</v>
      </c>
      <c r="M271" s="100">
        <v>13</v>
      </c>
      <c r="N271" s="100">
        <v>24</v>
      </c>
      <c r="O271" s="100">
        <v>14</v>
      </c>
      <c r="P271" s="100">
        <v>10</v>
      </c>
      <c r="Q271" s="100">
        <v>11</v>
      </c>
      <c r="R271" s="100">
        <v>13</v>
      </c>
      <c r="S271" s="100">
        <v>12</v>
      </c>
      <c r="T271" s="100">
        <v>12</v>
      </c>
      <c r="U271" s="100">
        <v>12</v>
      </c>
      <c r="V271" s="100">
        <v>13</v>
      </c>
      <c r="W271" s="100">
        <v>14</v>
      </c>
      <c r="X271" s="100">
        <v>16</v>
      </c>
      <c r="Y271" s="100">
        <v>17</v>
      </c>
      <c r="Z271" s="100">
        <v>9</v>
      </c>
      <c r="AA271" s="100">
        <v>10</v>
      </c>
      <c r="AB271" s="100">
        <v>11</v>
      </c>
      <c r="AC271" s="100">
        <v>11</v>
      </c>
      <c r="AD271" s="100">
        <v>25</v>
      </c>
      <c r="AE271" s="100">
        <v>15</v>
      </c>
      <c r="AF271" s="100">
        <v>18</v>
      </c>
      <c r="AG271" s="100">
        <v>31</v>
      </c>
      <c r="AH271" s="100">
        <v>14</v>
      </c>
      <c r="AI271" s="100">
        <v>16</v>
      </c>
      <c r="AJ271" s="100">
        <v>16</v>
      </c>
      <c r="AK271" s="100">
        <v>17</v>
      </c>
      <c r="AL271" s="100">
        <v>11</v>
      </c>
      <c r="AM271" s="100">
        <v>11</v>
      </c>
      <c r="AN271" s="100">
        <v>19</v>
      </c>
      <c r="AO271" s="100">
        <v>23</v>
      </c>
      <c r="AP271" s="100">
        <v>17</v>
      </c>
      <c r="AQ271" s="100">
        <v>16</v>
      </c>
      <c r="AR271" s="100">
        <v>19</v>
      </c>
      <c r="AS271" s="100">
        <v>17</v>
      </c>
      <c r="AT271" s="100">
        <v>38</v>
      </c>
      <c r="AU271" s="100">
        <v>39</v>
      </c>
      <c r="AV271" s="100">
        <v>12</v>
      </c>
      <c r="AW271" s="100">
        <v>12</v>
      </c>
      <c r="AX271" s="100">
        <v>11</v>
      </c>
      <c r="AY271" s="100">
        <v>9</v>
      </c>
      <c r="AZ271" s="100">
        <v>15</v>
      </c>
      <c r="BA271" s="100">
        <v>16</v>
      </c>
      <c r="BB271" s="100">
        <v>8</v>
      </c>
      <c r="BC271" s="100">
        <v>10</v>
      </c>
      <c r="BD271" s="100">
        <v>10</v>
      </c>
      <c r="BE271" s="100">
        <v>8</v>
      </c>
      <c r="BF271" s="100">
        <v>10</v>
      </c>
      <c r="BG271" s="100">
        <v>10</v>
      </c>
      <c r="BH271" s="100">
        <v>12</v>
      </c>
      <c r="BI271" s="100">
        <v>21</v>
      </c>
      <c r="BJ271" s="100">
        <v>23</v>
      </c>
      <c r="BK271" s="100">
        <v>17</v>
      </c>
      <c r="BL271" s="100">
        <v>10</v>
      </c>
      <c r="BM271" s="100">
        <v>12</v>
      </c>
      <c r="BN271" s="100">
        <v>12</v>
      </c>
      <c r="BO271" s="100">
        <v>17</v>
      </c>
      <c r="BP271" s="100">
        <v>8</v>
      </c>
      <c r="BQ271" s="100">
        <v>12</v>
      </c>
      <c r="BR271" s="100">
        <v>25</v>
      </c>
      <c r="BS271" s="100">
        <v>20</v>
      </c>
      <c r="BT271" s="100">
        <v>13</v>
      </c>
      <c r="BU271" s="100">
        <v>12</v>
      </c>
      <c r="BV271" s="100">
        <v>11</v>
      </c>
      <c r="BW271" s="100">
        <v>13</v>
      </c>
      <c r="BX271" s="100">
        <v>11</v>
      </c>
      <c r="BY271" s="100">
        <v>11</v>
      </c>
      <c r="BZ271" s="100">
        <v>12</v>
      </c>
      <c r="CA271" s="100">
        <v>11</v>
      </c>
      <c r="CB271" s="149">
        <f>(2.71828^(-8.3291+4.4859*K271-2.1583*L271))/(1+(2.71828^(-8.3291+4.4859*K271-2.1583*L271)))</f>
        <v>8.896068919637498E-6</v>
      </c>
      <c r="CC271" s="107" t="s">
        <v>781</v>
      </c>
      <c r="CD271" s="49" t="s">
        <v>126</v>
      </c>
      <c r="CE271" s="49" t="s">
        <v>2</v>
      </c>
      <c r="CF271" s="49" t="s">
        <v>260</v>
      </c>
      <c r="CG271" s="49" t="s">
        <v>455</v>
      </c>
      <c r="CH271" s="59">
        <f>COUNTIF($M271,"=13")+COUNTIF($N271,"=24")+COUNTIF($O271,"=14")+COUNTIF($P271,"=11")+COUNTIF($Q271,"=11")+COUNTIF($R271,"=14")+COUNTIF($S271,"=12")+COUNTIF($T271,"=12")+COUNTIF($U271,"=12")+COUNTIF($V271,"=13")+COUNTIF($W271,"=13")+COUNTIF($X271,"=16")</f>
        <v>9</v>
      </c>
      <c r="CI271" s="59">
        <f>COUNTIF($Y271,"=18")+COUNTIF($Z271,"=9")+COUNTIF($AA271,"=10")+COUNTIF($AB271,"=11")+COUNTIF($AC271,"=11")+COUNTIF($AD271,"=25")+COUNTIF($AE271,"=15")+COUNTIF($AF271,"=19")+COUNTIF($AG271,"=31")+COUNTIF($AH271,"=15")+COUNTIF($AI271,"=15")+COUNTIF($AJ271,"=17")+COUNTIF($AK271,"=17")</f>
        <v>8</v>
      </c>
      <c r="CJ271" s="59">
        <f>COUNTIF($AL271,"=11")+COUNTIF($AM271,"=11")+COUNTIF($AN271,"=19")+COUNTIF($AO271,"=23")+COUNTIF($AP271,"=15")+COUNTIF($AQ271,"=15")+COUNTIF($AR271,"=19")+COUNTIF($AS271,"=17")+COUNTIF($AV271,"=12")+COUNTIF($AW271,"=12")</f>
        <v>8</v>
      </c>
      <c r="CK271" s="59">
        <f>COUNTIF($AX271,"=11")+COUNTIF($AY271,"=9")+COUNTIF($AZ271,"=15")+COUNTIF($BA271,"=16")+COUNTIF($BB271,"=8")+COUNTIF($BC271,"=10")+COUNTIF($BD271,"=10")+COUNTIF($BE271,"=8")+COUNTIF($BF271,"=10")+COUNTIF($BG271,"=11")</f>
        <v>9</v>
      </c>
      <c r="CL271" s="59">
        <f>COUNTIF($BH271,"=12")+COUNTIF($BI271,"=21")+COUNTIF($BJ271,"=23")+COUNTIF($BK271,"=16")+COUNTIF($BL271,"=10")+COUNTIF($BM271,"=12")+COUNTIF($BN271,"=12")+COUNTIF($BO271,"=15")+COUNTIF($BP271,"=8")+COUNTIF($BQ271,"=12")+COUNTIF($BR271,"=24")+COUNTIF($BS271,"=20")+COUNTIF($BT271,"=13")</f>
        <v>10</v>
      </c>
      <c r="CM271" s="59">
        <f>COUNTIF($BU271,"=12")+COUNTIF($BV271,"=11")+COUNTIF($BW271,"=13")+COUNTIF($BX271,"=11")+COUNTIF($BY271,"=11")+COUNTIF($BZ271,"=12")+COUNTIF($CA271,"=11")</f>
        <v>7</v>
      </c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85"/>
      <c r="DS271" s="85"/>
      <c r="DT271" s="85"/>
      <c r="DU271" s="85"/>
      <c r="DV271" s="85"/>
      <c r="DW271" s="85"/>
      <c r="DX271" s="85"/>
      <c r="DY271" s="85"/>
      <c r="DZ271" s="85"/>
      <c r="EA271" s="86"/>
      <c r="EB271" s="86"/>
      <c r="EC271" s="86"/>
      <c r="ED271" s="86"/>
      <c r="EE271" s="86"/>
    </row>
    <row r="272" spans="1:135" ht="15" customHeight="1" x14ac:dyDescent="0.25">
      <c r="A272" s="174" t="s">
        <v>1006</v>
      </c>
      <c r="B272" s="3" t="s">
        <v>1007</v>
      </c>
      <c r="C272" s="191" t="s">
        <v>2</v>
      </c>
      <c r="D272" s="138" t="s">
        <v>78</v>
      </c>
      <c r="E272" s="3" t="s">
        <v>798</v>
      </c>
      <c r="F272" s="3" t="s">
        <v>1007</v>
      </c>
      <c r="G272" s="87">
        <v>43961</v>
      </c>
      <c r="H272" s="3" t="s">
        <v>2</v>
      </c>
      <c r="I272" s="3" t="s">
        <v>997</v>
      </c>
      <c r="J272" s="3" t="s">
        <v>998</v>
      </c>
      <c r="K272" s="143">
        <f>+COUNTIF($Y272,"&gt;=18")+COUNTIF($AG272,"&gt;=31")+COUNTIF($AP272,"&lt;=15")+COUNTIF($AR272,"&gt;=19")+COUNTIF($BG272,"&gt;=11")+COUNTIF($BI272,"&lt;=21")+COUNTIF($BK272,"&gt;=17")+COUNTIF($BR272,"&gt;=24")+COUNTIF($CA272,"&lt;=11")</f>
        <v>6</v>
      </c>
      <c r="L272" s="140">
        <f>65-(+CH272+CI272+CJ272+CK272+CL272+CM272)</f>
        <v>14</v>
      </c>
      <c r="M272" s="89">
        <v>13</v>
      </c>
      <c r="N272" s="89">
        <v>25</v>
      </c>
      <c r="O272" s="89">
        <v>14</v>
      </c>
      <c r="P272" s="89">
        <v>11</v>
      </c>
      <c r="Q272" s="197">
        <v>11</v>
      </c>
      <c r="R272" s="197">
        <v>12</v>
      </c>
      <c r="S272" s="89">
        <v>12</v>
      </c>
      <c r="T272" s="89">
        <v>12</v>
      </c>
      <c r="U272" s="89">
        <v>12</v>
      </c>
      <c r="V272" s="89">
        <v>13</v>
      </c>
      <c r="W272" s="89">
        <v>14</v>
      </c>
      <c r="X272" s="89">
        <v>16</v>
      </c>
      <c r="Y272" s="89">
        <v>19</v>
      </c>
      <c r="Z272" s="208">
        <v>9</v>
      </c>
      <c r="AA272" s="208">
        <v>10</v>
      </c>
      <c r="AB272" s="89">
        <v>11</v>
      </c>
      <c r="AC272" s="89">
        <v>11</v>
      </c>
      <c r="AD272" s="89">
        <v>25</v>
      </c>
      <c r="AE272" s="89">
        <v>15</v>
      </c>
      <c r="AF272" s="89">
        <v>18</v>
      </c>
      <c r="AG272" s="89">
        <v>31</v>
      </c>
      <c r="AH272" s="197">
        <v>15</v>
      </c>
      <c r="AI272" s="197">
        <v>16</v>
      </c>
      <c r="AJ272" s="208">
        <v>16</v>
      </c>
      <c r="AK272" s="208">
        <v>17</v>
      </c>
      <c r="AL272" s="89">
        <v>11</v>
      </c>
      <c r="AM272" s="89">
        <v>11</v>
      </c>
      <c r="AN272" s="197">
        <v>19</v>
      </c>
      <c r="AO272" s="197">
        <v>23</v>
      </c>
      <c r="AP272" s="89">
        <v>17</v>
      </c>
      <c r="AQ272" s="89">
        <v>16</v>
      </c>
      <c r="AR272" s="89">
        <v>18</v>
      </c>
      <c r="AS272" s="89">
        <v>17</v>
      </c>
      <c r="AT272" s="208">
        <v>36</v>
      </c>
      <c r="AU272" s="197">
        <v>38</v>
      </c>
      <c r="AV272" s="89">
        <v>12</v>
      </c>
      <c r="AW272" s="89">
        <v>12</v>
      </c>
      <c r="AX272" s="89">
        <v>11</v>
      </c>
      <c r="AY272" s="89">
        <v>9</v>
      </c>
      <c r="AZ272" s="197">
        <v>15</v>
      </c>
      <c r="BA272" s="197">
        <v>16</v>
      </c>
      <c r="BB272" s="89">
        <v>8</v>
      </c>
      <c r="BC272" s="89">
        <v>10</v>
      </c>
      <c r="BD272" s="89">
        <v>10</v>
      </c>
      <c r="BE272" s="89">
        <v>8</v>
      </c>
      <c r="BF272" s="89">
        <v>10</v>
      </c>
      <c r="BG272" s="89">
        <v>11</v>
      </c>
      <c r="BH272" s="89">
        <v>12</v>
      </c>
      <c r="BI272" s="197">
        <v>21</v>
      </c>
      <c r="BJ272" s="197">
        <v>23</v>
      </c>
      <c r="BK272" s="89">
        <v>17</v>
      </c>
      <c r="BL272" s="89">
        <v>10</v>
      </c>
      <c r="BM272" s="89">
        <v>12</v>
      </c>
      <c r="BN272" s="89">
        <v>12</v>
      </c>
      <c r="BO272" s="89">
        <v>16</v>
      </c>
      <c r="BP272" s="89">
        <v>8</v>
      </c>
      <c r="BQ272" s="89">
        <v>12</v>
      </c>
      <c r="BR272" s="89">
        <v>25</v>
      </c>
      <c r="BS272" s="89">
        <v>20</v>
      </c>
      <c r="BT272" s="89">
        <v>13</v>
      </c>
      <c r="BU272" s="89">
        <v>12</v>
      </c>
      <c r="BV272" s="89">
        <v>11</v>
      </c>
      <c r="BW272" s="89">
        <v>13</v>
      </c>
      <c r="BX272" s="89">
        <v>11</v>
      </c>
      <c r="BY272" s="89">
        <v>11</v>
      </c>
      <c r="BZ272" s="89">
        <v>12</v>
      </c>
      <c r="CA272" s="89">
        <v>12</v>
      </c>
      <c r="CB272" s="149">
        <f>(2.71828^(-8.3291+4.4859*K272-2.1583*L272))/(1+(2.71828^(-8.3291+4.4859*K272-2.1583*L272)))</f>
        <v>8.896068919637498E-6</v>
      </c>
      <c r="CC272" s="200"/>
      <c r="CD272" s="3" t="s">
        <v>2</v>
      </c>
      <c r="CE272" s="3" t="s">
        <v>2</v>
      </c>
      <c r="CF272" s="59"/>
      <c r="CG272" s="59"/>
      <c r="CH272" s="59">
        <f>COUNTIF($M272,"=13")+COUNTIF($N272,"=24")+COUNTIF($O272,"=14")+COUNTIF($P272,"=11")+COUNTIF($Q272,"=11")+COUNTIF($R272,"=14")+COUNTIF($S272,"=12")+COUNTIF($T272,"=12")+COUNTIF($U272,"=12")+COUNTIF($V272,"=13")+COUNTIF($W272,"=13")+COUNTIF($X272,"=16")</f>
        <v>9</v>
      </c>
      <c r="CI272" s="59">
        <f>COUNTIF($Y272,"=18")+COUNTIF($Z272,"=9")+COUNTIF($AA272,"=10")+COUNTIF($AB272,"=11")+COUNTIF($AC272,"=11")+COUNTIF($AD272,"=25")+COUNTIF($AE272,"=15")+COUNTIF($AF272,"=19")+COUNTIF($AG272,"=31")+COUNTIF($AH272,"=15")+COUNTIF($AI272,"=15")+COUNTIF($AJ272,"=17")+COUNTIF($AK272,"=17")</f>
        <v>9</v>
      </c>
      <c r="CJ272" s="59">
        <f>COUNTIF($AL272,"=11")+COUNTIF($AM272,"=11")+COUNTIF($AN272,"=19")+COUNTIF($AO272,"=23")+COUNTIF($AP272,"=15")+COUNTIF($AQ272,"=15")+COUNTIF($AR272,"=19")+COUNTIF($AS272,"=17")+COUNTIF($AV272,"=12")+COUNTIF($AW272,"=12")</f>
        <v>7</v>
      </c>
      <c r="CK272" s="59">
        <f>COUNTIF($AX272,"=11")+COUNTIF($AY272,"=9")+COUNTIF($AZ272,"=15")+COUNTIF($BA272,"=16")+COUNTIF($BB272,"=8")+COUNTIF($BC272,"=10")+COUNTIF($BD272,"=10")+COUNTIF($BE272,"=8")+COUNTIF($BF272,"=10")+COUNTIF($BG272,"=11")</f>
        <v>10</v>
      </c>
      <c r="CL272" s="59">
        <f>COUNTIF($BH272,"=12")+COUNTIF($BI272,"=21")+COUNTIF($BJ272,"=23")+COUNTIF($BK272,"=16")+COUNTIF($BL272,"=10")+COUNTIF($BM272,"=12")+COUNTIF($BN272,"=12")+COUNTIF($BO272,"=15")+COUNTIF($BP272,"=8")+COUNTIF($BQ272,"=12")+COUNTIF($BR272,"=24")+COUNTIF($BS272,"=20")+COUNTIF($BT272,"=13")</f>
        <v>10</v>
      </c>
      <c r="CM272" s="59">
        <f>COUNTIF($BU272,"=12")+COUNTIF($BV272,"=11")+COUNTIF($BW272,"=13")+COUNTIF($BX272,"=11")+COUNTIF($BY272,"=11")+COUNTIF($BZ272,"=12")+COUNTIF($CA272,"=11")</f>
        <v>6</v>
      </c>
      <c r="CN272" s="109">
        <v>35</v>
      </c>
      <c r="CO272" s="109">
        <v>15</v>
      </c>
      <c r="CP272" s="109">
        <v>9</v>
      </c>
      <c r="CQ272" s="109">
        <v>16</v>
      </c>
      <c r="CR272" s="109">
        <v>12</v>
      </c>
      <c r="CS272" s="109">
        <v>24</v>
      </c>
      <c r="CT272" s="109">
        <v>26</v>
      </c>
      <c r="CU272" s="109">
        <v>19</v>
      </c>
      <c r="CV272" s="109">
        <v>12</v>
      </c>
      <c r="CW272" s="109">
        <v>11</v>
      </c>
      <c r="CX272" s="109">
        <v>12</v>
      </c>
      <c r="CY272" s="109">
        <v>12</v>
      </c>
      <c r="CZ272" s="109">
        <v>11</v>
      </c>
      <c r="DA272" s="109">
        <v>9</v>
      </c>
      <c r="DB272" s="109">
        <v>12</v>
      </c>
      <c r="DC272" s="109">
        <v>12</v>
      </c>
      <c r="DD272" s="109">
        <v>10</v>
      </c>
      <c r="DE272" s="109">
        <v>11</v>
      </c>
      <c r="DF272" s="109">
        <v>11</v>
      </c>
      <c r="DG272" s="109">
        <v>30</v>
      </c>
      <c r="DH272" s="109">
        <v>11</v>
      </c>
      <c r="DI272" s="109">
        <v>13</v>
      </c>
      <c r="DJ272" s="109">
        <v>24</v>
      </c>
      <c r="DK272" s="109">
        <v>13</v>
      </c>
      <c r="DL272" s="109">
        <v>10</v>
      </c>
      <c r="DM272" s="109">
        <v>11</v>
      </c>
      <c r="DN272" s="109">
        <v>21</v>
      </c>
      <c r="DO272" s="109">
        <v>15</v>
      </c>
      <c r="DP272" s="109">
        <v>19</v>
      </c>
      <c r="DQ272" s="109">
        <v>14</v>
      </c>
      <c r="DR272" s="109">
        <v>24</v>
      </c>
      <c r="DS272" s="109">
        <v>17</v>
      </c>
      <c r="DT272" s="109">
        <v>13</v>
      </c>
      <c r="DU272" s="109">
        <v>15</v>
      </c>
      <c r="DV272" s="109">
        <v>24</v>
      </c>
      <c r="DW272" s="109">
        <v>12</v>
      </c>
      <c r="DX272" s="109">
        <v>23</v>
      </c>
      <c r="DY272" s="109">
        <v>18</v>
      </c>
      <c r="DZ272" s="109">
        <v>10</v>
      </c>
      <c r="EA272" s="109">
        <v>14</v>
      </c>
      <c r="EB272" s="109">
        <v>17</v>
      </c>
      <c r="EC272" s="109">
        <v>9</v>
      </c>
      <c r="ED272" s="109">
        <v>12</v>
      </c>
      <c r="EE272" s="109">
        <v>11</v>
      </c>
    </row>
    <row r="273" spans="1:135" ht="15" customHeight="1" x14ac:dyDescent="0.25">
      <c r="A273" s="163">
        <v>154346</v>
      </c>
      <c r="B273" s="91" t="s">
        <v>169</v>
      </c>
      <c r="C273" s="86" t="s">
        <v>2</v>
      </c>
      <c r="D273" s="138" t="s">
        <v>78</v>
      </c>
      <c r="E273" s="8" t="s">
        <v>8</v>
      </c>
      <c r="F273" s="91" t="s">
        <v>95</v>
      </c>
      <c r="G273" s="16">
        <v>41616</v>
      </c>
      <c r="H273" s="88" t="s">
        <v>2</v>
      </c>
      <c r="I273" s="88" t="s">
        <v>779</v>
      </c>
      <c r="J273" s="87">
        <v>41277.888888888891</v>
      </c>
      <c r="K273" s="143">
        <f>+COUNTIF($Y273,"&gt;=18")+COUNTIF($AG273,"&gt;=31")+COUNTIF($AP273,"&lt;=15")+COUNTIF($AR273,"&gt;=19")+COUNTIF($BG273,"&gt;=11")+COUNTIF($BI273,"&lt;=21")+COUNTIF($BK273,"&gt;=17")+COUNTIF($BR273,"&gt;=24")+COUNTIF($CA273,"&lt;=11")</f>
        <v>6</v>
      </c>
      <c r="L273" s="140">
        <f>65-(+CH273+CI273+CJ273+CK273+CL273+CM273)</f>
        <v>14</v>
      </c>
      <c r="M273" s="114">
        <v>13</v>
      </c>
      <c r="N273" s="62">
        <v>24</v>
      </c>
      <c r="O273" s="114">
        <v>14</v>
      </c>
      <c r="P273" s="62">
        <v>11</v>
      </c>
      <c r="Q273" s="114">
        <v>14</v>
      </c>
      <c r="R273" s="114">
        <v>14</v>
      </c>
      <c r="S273" s="114">
        <v>12</v>
      </c>
      <c r="T273" s="114">
        <v>12</v>
      </c>
      <c r="U273" s="114">
        <v>12</v>
      </c>
      <c r="V273" s="114">
        <v>12</v>
      </c>
      <c r="W273" s="114">
        <v>13</v>
      </c>
      <c r="X273" s="114">
        <v>16</v>
      </c>
      <c r="Y273" s="114">
        <v>18</v>
      </c>
      <c r="Z273" s="62">
        <v>9</v>
      </c>
      <c r="AA273" s="62">
        <v>10</v>
      </c>
      <c r="AB273" s="114">
        <v>11</v>
      </c>
      <c r="AC273" s="114">
        <v>11</v>
      </c>
      <c r="AD273" s="114">
        <v>25</v>
      </c>
      <c r="AE273" s="114">
        <v>15</v>
      </c>
      <c r="AF273" s="114">
        <v>20</v>
      </c>
      <c r="AG273" s="114">
        <v>31</v>
      </c>
      <c r="AH273" s="62">
        <v>15</v>
      </c>
      <c r="AI273" s="62">
        <v>16</v>
      </c>
      <c r="AJ273" s="62">
        <v>16</v>
      </c>
      <c r="AK273" s="62">
        <v>16</v>
      </c>
      <c r="AL273" s="114">
        <v>10</v>
      </c>
      <c r="AM273" s="114">
        <v>11</v>
      </c>
      <c r="AN273" s="114">
        <v>19</v>
      </c>
      <c r="AO273" s="114">
        <v>23</v>
      </c>
      <c r="AP273" s="114">
        <v>15</v>
      </c>
      <c r="AQ273" s="114">
        <v>15</v>
      </c>
      <c r="AR273" s="114">
        <v>19</v>
      </c>
      <c r="AS273" s="114">
        <v>17</v>
      </c>
      <c r="AT273" s="114">
        <v>29</v>
      </c>
      <c r="AU273" s="114">
        <v>36</v>
      </c>
      <c r="AV273" s="114">
        <v>12</v>
      </c>
      <c r="AW273" s="114">
        <v>12</v>
      </c>
      <c r="AX273" s="114">
        <v>11</v>
      </c>
      <c r="AY273" s="114">
        <v>9</v>
      </c>
      <c r="AZ273" s="114">
        <v>15</v>
      </c>
      <c r="BA273" s="114">
        <v>16</v>
      </c>
      <c r="BB273" s="114">
        <v>8</v>
      </c>
      <c r="BC273" s="114">
        <v>10</v>
      </c>
      <c r="BD273" s="114">
        <v>10</v>
      </c>
      <c r="BE273" s="114">
        <v>8</v>
      </c>
      <c r="BF273" s="114">
        <v>10</v>
      </c>
      <c r="BG273" s="114">
        <v>10</v>
      </c>
      <c r="BH273" s="114">
        <v>12</v>
      </c>
      <c r="BI273" s="114">
        <v>23</v>
      </c>
      <c r="BJ273" s="114">
        <v>24</v>
      </c>
      <c r="BK273" s="114">
        <v>17</v>
      </c>
      <c r="BL273" s="114">
        <v>10</v>
      </c>
      <c r="BM273" s="114">
        <v>12</v>
      </c>
      <c r="BN273" s="114">
        <v>12</v>
      </c>
      <c r="BO273" s="114">
        <v>15</v>
      </c>
      <c r="BP273" s="114">
        <v>8</v>
      </c>
      <c r="BQ273" s="114">
        <v>11</v>
      </c>
      <c r="BR273" s="114">
        <v>24</v>
      </c>
      <c r="BS273" s="114">
        <v>21</v>
      </c>
      <c r="BT273" s="114">
        <v>13</v>
      </c>
      <c r="BU273" s="114">
        <v>12</v>
      </c>
      <c r="BV273" s="114">
        <v>11</v>
      </c>
      <c r="BW273" s="114">
        <v>13</v>
      </c>
      <c r="BX273" s="114">
        <v>11</v>
      </c>
      <c r="BY273" s="114">
        <v>11</v>
      </c>
      <c r="BZ273" s="114">
        <v>12</v>
      </c>
      <c r="CA273" s="114">
        <v>12</v>
      </c>
      <c r="CB273" s="149">
        <f>(2.71828^(-8.3291+4.4859*K273-2.1583*L273))/(1+(2.71828^(-8.3291+4.4859*K273-2.1583*L273)))</f>
        <v>8.896068919637498E-6</v>
      </c>
      <c r="CC273" s="107" t="s">
        <v>781</v>
      </c>
      <c r="CD273" s="9" t="s">
        <v>53</v>
      </c>
      <c r="CE273" s="8" t="s">
        <v>2</v>
      </c>
      <c r="CF273" s="9" t="s">
        <v>169</v>
      </c>
      <c r="CG273" s="9"/>
      <c r="CH273" s="59">
        <f>COUNTIF($M273,"=13")+COUNTIF($N273,"=24")+COUNTIF($O273,"=14")+COUNTIF($P273,"=11")+COUNTIF($Q273,"=11")+COUNTIF($R273,"=14")+COUNTIF($S273,"=12")+COUNTIF($T273,"=12")+COUNTIF($U273,"=12")+COUNTIF($V273,"=13")+COUNTIF($W273,"=13")+COUNTIF($X273,"=16")</f>
        <v>10</v>
      </c>
      <c r="CI273" s="59">
        <f>COUNTIF($Y273,"=18")+COUNTIF($Z273,"=9")+COUNTIF($AA273,"=10")+COUNTIF($AB273,"=11")+COUNTIF($AC273,"=11")+COUNTIF($AD273,"=25")+COUNTIF($AE273,"=15")+COUNTIF($AF273,"=19")+COUNTIF($AG273,"=31")+COUNTIF($AH273,"=15")+COUNTIF($AI273,"=15")+COUNTIF($AJ273,"=17")+COUNTIF($AK273,"=17")</f>
        <v>9</v>
      </c>
      <c r="CJ273" s="59">
        <f>COUNTIF($AL273,"=11")+COUNTIF($AM273,"=11")+COUNTIF($AN273,"=19")+COUNTIF($AO273,"=23")+COUNTIF($AP273,"=15")+COUNTIF($AQ273,"=15")+COUNTIF($AR273,"=19")+COUNTIF($AS273,"=17")+COUNTIF($AV273,"=12")+COUNTIF($AW273,"=12")</f>
        <v>9</v>
      </c>
      <c r="CK273" s="59">
        <f>COUNTIF($AX273,"=11")+COUNTIF($AY273,"=9")+COUNTIF($AZ273,"=15")+COUNTIF($BA273,"=16")+COUNTIF($BB273,"=8")+COUNTIF($BC273,"=10")+COUNTIF($BD273,"=10")+COUNTIF($BE273,"=8")+COUNTIF($BF273,"=10")+COUNTIF($BG273,"=11")</f>
        <v>9</v>
      </c>
      <c r="CL273" s="59">
        <f>COUNTIF($BH273,"=12")+COUNTIF($BI273,"=21")+COUNTIF($BJ273,"=23")+COUNTIF($BK273,"=16")+COUNTIF($BL273,"=10")+COUNTIF($BM273,"=12")+COUNTIF($BN273,"=12")+COUNTIF($BO273,"=15")+COUNTIF($BP273,"=8")+COUNTIF($BQ273,"=12")+COUNTIF($BR273,"=24")+COUNTIF($BS273,"=20")+COUNTIF($BT273,"=13")</f>
        <v>8</v>
      </c>
      <c r="CM273" s="59">
        <f>COUNTIF($BU273,"=12")+COUNTIF($BV273,"=11")+COUNTIF($BW273,"=13")+COUNTIF($BX273,"=11")+COUNTIF($BY273,"=11")+COUNTIF($BZ273,"=12")+COUNTIF($CA273,"=11")</f>
        <v>6</v>
      </c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  <c r="DK273" s="85"/>
      <c r="DL273" s="85"/>
      <c r="DM273" s="85"/>
      <c r="DN273" s="85"/>
      <c r="DO273" s="85"/>
      <c r="DP273" s="85"/>
      <c r="DQ273" s="85"/>
      <c r="DR273" s="85"/>
      <c r="DS273" s="85"/>
      <c r="DT273" s="85"/>
      <c r="DU273" s="85"/>
      <c r="DV273" s="85"/>
      <c r="DW273" s="85"/>
      <c r="DX273" s="85"/>
      <c r="DY273" s="85"/>
      <c r="DZ273" s="85"/>
      <c r="EA273" s="85"/>
      <c r="EB273" s="85"/>
      <c r="EC273" s="85"/>
      <c r="ED273" s="85"/>
      <c r="EE273" s="85"/>
    </row>
    <row r="274" spans="1:135" ht="15" customHeight="1" x14ac:dyDescent="0.25">
      <c r="A274" s="173">
        <v>183680</v>
      </c>
      <c r="B274" s="3" t="s">
        <v>258</v>
      </c>
      <c r="C274" s="86" t="s">
        <v>2</v>
      </c>
      <c r="D274" s="138" t="s">
        <v>78</v>
      </c>
      <c r="E274" s="3" t="s">
        <v>8</v>
      </c>
      <c r="F274" s="3" t="s">
        <v>258</v>
      </c>
      <c r="G274" s="7">
        <v>41454.633333333331</v>
      </c>
      <c r="H274" s="88" t="s">
        <v>2</v>
      </c>
      <c r="I274" s="88" t="s">
        <v>779</v>
      </c>
      <c r="J274" s="87">
        <v>41277.888888888891</v>
      </c>
      <c r="K274" s="143">
        <f>+COUNTIF($Y274,"&gt;=18")+COUNTIF($AG274,"&gt;=31")+COUNTIF($AP274,"&lt;=15")+COUNTIF($AR274,"&gt;=19")+COUNTIF($BG274,"&gt;=11")+COUNTIF($BI274,"&lt;=21")+COUNTIF($BK274,"&gt;=17")+COUNTIF($BR274,"&gt;=24")+COUNTIF($CA274,"&lt;=11")</f>
        <v>6</v>
      </c>
      <c r="L274" s="140">
        <f>65-(+CH274+CI274+CJ274+CK274+CL274+CM274)</f>
        <v>14</v>
      </c>
      <c r="M274" s="100">
        <v>13</v>
      </c>
      <c r="N274" s="100">
        <v>24</v>
      </c>
      <c r="O274" s="100">
        <v>14</v>
      </c>
      <c r="P274" s="68">
        <v>11</v>
      </c>
      <c r="Q274" s="100">
        <v>11</v>
      </c>
      <c r="R274" s="100">
        <v>14</v>
      </c>
      <c r="S274" s="100">
        <v>12</v>
      </c>
      <c r="T274" s="100">
        <v>12</v>
      </c>
      <c r="U274" s="100">
        <v>11</v>
      </c>
      <c r="V274" s="100">
        <v>13</v>
      </c>
      <c r="W274" s="100">
        <v>13</v>
      </c>
      <c r="X274" s="100">
        <v>16</v>
      </c>
      <c r="Y274" s="100">
        <v>18</v>
      </c>
      <c r="Z274" s="100">
        <v>9</v>
      </c>
      <c r="AA274" s="100">
        <v>10</v>
      </c>
      <c r="AB274" s="100">
        <v>11</v>
      </c>
      <c r="AC274" s="100">
        <v>11</v>
      </c>
      <c r="AD274" s="100">
        <v>26</v>
      </c>
      <c r="AE274" s="100">
        <v>14</v>
      </c>
      <c r="AF274" s="100">
        <v>18</v>
      </c>
      <c r="AG274" s="100">
        <v>29</v>
      </c>
      <c r="AH274" s="100">
        <v>15</v>
      </c>
      <c r="AI274" s="100">
        <v>15</v>
      </c>
      <c r="AJ274" s="100">
        <v>15</v>
      </c>
      <c r="AK274" s="100">
        <v>17</v>
      </c>
      <c r="AL274" s="100">
        <v>11</v>
      </c>
      <c r="AM274" s="68">
        <v>10</v>
      </c>
      <c r="AN274" s="100">
        <v>19</v>
      </c>
      <c r="AO274" s="100">
        <v>23</v>
      </c>
      <c r="AP274" s="100">
        <v>15</v>
      </c>
      <c r="AQ274" s="100">
        <v>15</v>
      </c>
      <c r="AR274" s="100">
        <v>20</v>
      </c>
      <c r="AS274" s="100">
        <v>17</v>
      </c>
      <c r="AT274" s="100">
        <v>36</v>
      </c>
      <c r="AU274" s="100">
        <v>41</v>
      </c>
      <c r="AV274" s="100">
        <v>12</v>
      </c>
      <c r="AW274" s="100">
        <v>12</v>
      </c>
      <c r="AX274" s="100">
        <v>11</v>
      </c>
      <c r="AY274" s="100">
        <v>9</v>
      </c>
      <c r="AZ274" s="100">
        <v>15</v>
      </c>
      <c r="BA274" s="100">
        <v>16</v>
      </c>
      <c r="BB274" s="100">
        <v>8</v>
      </c>
      <c r="BC274" s="100">
        <v>10</v>
      </c>
      <c r="BD274" s="100">
        <v>10</v>
      </c>
      <c r="BE274" s="100">
        <v>8</v>
      </c>
      <c r="BF274" s="100">
        <v>9</v>
      </c>
      <c r="BG274" s="100">
        <v>11</v>
      </c>
      <c r="BH274" s="100">
        <v>11</v>
      </c>
      <c r="BI274" s="100">
        <v>21</v>
      </c>
      <c r="BJ274" s="100">
        <v>23</v>
      </c>
      <c r="BK274" s="100">
        <v>16</v>
      </c>
      <c r="BL274" s="100">
        <v>10</v>
      </c>
      <c r="BM274" s="100">
        <v>12</v>
      </c>
      <c r="BN274" s="100">
        <v>12</v>
      </c>
      <c r="BO274" s="100">
        <v>15</v>
      </c>
      <c r="BP274" s="100">
        <v>8</v>
      </c>
      <c r="BQ274" s="100">
        <v>12</v>
      </c>
      <c r="BR274" s="68">
        <v>22</v>
      </c>
      <c r="BS274" s="100">
        <v>21</v>
      </c>
      <c r="BT274" s="100">
        <v>14</v>
      </c>
      <c r="BU274" s="100">
        <v>12</v>
      </c>
      <c r="BV274" s="100">
        <v>11</v>
      </c>
      <c r="BW274" s="100">
        <v>13</v>
      </c>
      <c r="BX274" s="100">
        <v>11</v>
      </c>
      <c r="BY274" s="100">
        <v>12</v>
      </c>
      <c r="BZ274" s="100">
        <v>12</v>
      </c>
      <c r="CA274" s="100">
        <v>11</v>
      </c>
      <c r="CB274" s="149">
        <f>(2.71828^(-8.3291+4.4859*K274-2.1583*L274))/(1+(2.71828^(-8.3291+4.4859*K274-2.1583*L274)))</f>
        <v>8.896068919637498E-6</v>
      </c>
      <c r="CC274" s="107" t="s">
        <v>781</v>
      </c>
      <c r="CD274" s="86" t="s">
        <v>53</v>
      </c>
      <c r="CE274" s="3" t="s">
        <v>2</v>
      </c>
      <c r="CF274" s="86" t="s">
        <v>258</v>
      </c>
      <c r="CG274" s="86" t="s">
        <v>537</v>
      </c>
      <c r="CH274" s="59">
        <f>COUNTIF($M274,"=13")+COUNTIF($N274,"=24")+COUNTIF($O274,"=14")+COUNTIF($P274,"=11")+COUNTIF($Q274,"=11")+COUNTIF($R274,"=14")+COUNTIF($S274,"=12")+COUNTIF($T274,"=12")+COUNTIF($U274,"=12")+COUNTIF($V274,"=13")+COUNTIF($W274,"=13")+COUNTIF($X274,"=16")</f>
        <v>11</v>
      </c>
      <c r="CI274" s="59">
        <f>COUNTIF($Y274,"=18")+COUNTIF($Z274,"=9")+COUNTIF($AA274,"=10")+COUNTIF($AB274,"=11")+COUNTIF($AC274,"=11")+COUNTIF($AD274,"=25")+COUNTIF($AE274,"=15")+COUNTIF($AF274,"=19")+COUNTIF($AG274,"=31")+COUNTIF($AH274,"=15")+COUNTIF($AI274,"=15")+COUNTIF($AJ274,"=17")+COUNTIF($AK274,"=17")</f>
        <v>8</v>
      </c>
      <c r="CJ274" s="59">
        <f>COUNTIF($AL274,"=11")+COUNTIF($AM274,"=11")+COUNTIF($AN274,"=19")+COUNTIF($AO274,"=23")+COUNTIF($AP274,"=15")+COUNTIF($AQ274,"=15")+COUNTIF($AR274,"=19")+COUNTIF($AS274,"=17")+COUNTIF($AV274,"=12")+COUNTIF($AW274,"=12")</f>
        <v>8</v>
      </c>
      <c r="CK274" s="59">
        <f>COUNTIF($AX274,"=11")+COUNTIF($AY274,"=9")+COUNTIF($AZ274,"=15")+COUNTIF($BA274,"=16")+COUNTIF($BB274,"=8")+COUNTIF($BC274,"=10")+COUNTIF($BD274,"=10")+COUNTIF($BE274,"=8")+COUNTIF($BF274,"=10")+COUNTIF($BG274,"=11")</f>
        <v>9</v>
      </c>
      <c r="CL274" s="59">
        <f>COUNTIF($BH274,"=12")+COUNTIF($BI274,"=21")+COUNTIF($BJ274,"=23")+COUNTIF($BK274,"=16")+COUNTIF($BL274,"=10")+COUNTIF($BM274,"=12")+COUNTIF($BN274,"=12")+COUNTIF($BO274,"=15")+COUNTIF($BP274,"=8")+COUNTIF($BQ274,"=12")+COUNTIF($BR274,"=24")+COUNTIF($BS274,"=20")+COUNTIF($BT274,"=13")</f>
        <v>9</v>
      </c>
      <c r="CM274" s="59">
        <f>COUNTIF($BU274,"=12")+COUNTIF($BV274,"=11")+COUNTIF($BW274,"=13")+COUNTIF($BX274,"=11")+COUNTIF($BY274,"=11")+COUNTIF($BZ274,"=12")+COUNTIF($CA274,"=11")</f>
        <v>6</v>
      </c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  <c r="DK274" s="85"/>
      <c r="DL274" s="85"/>
      <c r="DM274" s="85"/>
      <c r="DN274" s="85"/>
      <c r="DO274" s="85"/>
      <c r="DP274" s="85"/>
      <c r="DQ274" s="85"/>
      <c r="DR274" s="85"/>
      <c r="DS274" s="85"/>
      <c r="DT274" s="85"/>
      <c r="DU274" s="85"/>
      <c r="DV274" s="85"/>
      <c r="DW274" s="85"/>
      <c r="DX274" s="85"/>
      <c r="DY274" s="85"/>
      <c r="DZ274" s="85"/>
      <c r="EA274" s="85"/>
      <c r="EB274" s="85"/>
      <c r="EC274" s="85"/>
      <c r="ED274" s="85"/>
      <c r="EE274" s="85"/>
    </row>
    <row r="275" spans="1:135" ht="15" customHeight="1" x14ac:dyDescent="0.25">
      <c r="A275" s="163">
        <v>198130</v>
      </c>
      <c r="B275" s="91" t="s">
        <v>580</v>
      </c>
      <c r="C275" s="86" t="s">
        <v>2</v>
      </c>
      <c r="D275" s="138" t="s">
        <v>78</v>
      </c>
      <c r="E275" s="91" t="s">
        <v>314</v>
      </c>
      <c r="F275" s="91" t="s">
        <v>203</v>
      </c>
      <c r="G275" s="16">
        <v>41622</v>
      </c>
      <c r="H275" s="88" t="s">
        <v>2</v>
      </c>
      <c r="I275" s="88" t="s">
        <v>779</v>
      </c>
      <c r="J275" s="87">
        <v>41277.888888888891</v>
      </c>
      <c r="K275" s="143">
        <f>+COUNTIF($Y275,"&gt;=18")+COUNTIF($AG275,"&gt;=31")+COUNTIF($AP275,"&lt;=15")+COUNTIF($AR275,"&gt;=19")+COUNTIF($BG275,"&gt;=11")+COUNTIF($BI275,"&lt;=21")+COUNTIF($BK275,"&gt;=17")+COUNTIF($BR275,"&gt;=24")+COUNTIF($CA275,"&lt;=11")</f>
        <v>6</v>
      </c>
      <c r="L275" s="140">
        <f>65-(+CH275+CI275+CJ275+CK275+CL275+CM275)</f>
        <v>14</v>
      </c>
      <c r="M275" s="62">
        <v>13</v>
      </c>
      <c r="N275" s="114">
        <v>24</v>
      </c>
      <c r="O275" s="62">
        <v>14</v>
      </c>
      <c r="P275" s="62">
        <v>11</v>
      </c>
      <c r="Q275" s="62">
        <v>11</v>
      </c>
      <c r="R275" s="62">
        <v>14</v>
      </c>
      <c r="S275" s="62">
        <v>12</v>
      </c>
      <c r="T275" s="62">
        <v>13</v>
      </c>
      <c r="U275" s="62">
        <v>12</v>
      </c>
      <c r="V275" s="62">
        <v>13</v>
      </c>
      <c r="W275" s="62">
        <v>13</v>
      </c>
      <c r="X275" s="62">
        <v>17</v>
      </c>
      <c r="Y275" s="62">
        <v>16</v>
      </c>
      <c r="Z275" s="62">
        <v>9</v>
      </c>
      <c r="AA275" s="62">
        <v>10</v>
      </c>
      <c r="AB275" s="62">
        <v>11</v>
      </c>
      <c r="AC275" s="62">
        <v>11</v>
      </c>
      <c r="AD275" s="62">
        <v>24</v>
      </c>
      <c r="AE275" s="62">
        <v>15</v>
      </c>
      <c r="AF275" s="62">
        <v>19</v>
      </c>
      <c r="AG275" s="62">
        <v>31</v>
      </c>
      <c r="AH275" s="62">
        <v>13</v>
      </c>
      <c r="AI275" s="62">
        <v>15</v>
      </c>
      <c r="AJ275" s="62">
        <v>16</v>
      </c>
      <c r="AK275" s="62">
        <v>16</v>
      </c>
      <c r="AL275" s="62">
        <v>11</v>
      </c>
      <c r="AM275" s="114">
        <v>12</v>
      </c>
      <c r="AN275" s="62">
        <v>23</v>
      </c>
      <c r="AO275" s="62">
        <v>23</v>
      </c>
      <c r="AP275" s="62">
        <v>15</v>
      </c>
      <c r="AQ275" s="62">
        <v>15</v>
      </c>
      <c r="AR275" s="62">
        <v>19</v>
      </c>
      <c r="AS275" s="62">
        <v>18</v>
      </c>
      <c r="AT275" s="114">
        <v>37</v>
      </c>
      <c r="AU275" s="62">
        <v>37</v>
      </c>
      <c r="AV275" s="114">
        <v>14</v>
      </c>
      <c r="AW275" s="62">
        <v>12</v>
      </c>
      <c r="AX275" s="62">
        <v>11</v>
      </c>
      <c r="AY275" s="62">
        <v>9</v>
      </c>
      <c r="AZ275" s="62">
        <v>15</v>
      </c>
      <c r="BA275" s="62">
        <v>16</v>
      </c>
      <c r="BB275" s="62">
        <v>8</v>
      </c>
      <c r="BC275" s="62">
        <v>10</v>
      </c>
      <c r="BD275" s="62">
        <v>10</v>
      </c>
      <c r="BE275" s="62">
        <v>8</v>
      </c>
      <c r="BF275" s="62">
        <v>10</v>
      </c>
      <c r="BG275" s="62">
        <v>10</v>
      </c>
      <c r="BH275" s="62">
        <v>12</v>
      </c>
      <c r="BI275" s="62">
        <v>21</v>
      </c>
      <c r="BJ275" s="62">
        <v>23</v>
      </c>
      <c r="BK275" s="62">
        <v>18</v>
      </c>
      <c r="BL275" s="62">
        <v>10</v>
      </c>
      <c r="BM275" s="62">
        <v>12</v>
      </c>
      <c r="BN275" s="62">
        <v>12</v>
      </c>
      <c r="BO275" s="62">
        <v>15</v>
      </c>
      <c r="BP275" s="62">
        <v>8</v>
      </c>
      <c r="BQ275" s="62">
        <v>12</v>
      </c>
      <c r="BR275" s="114">
        <v>24</v>
      </c>
      <c r="BS275" s="62">
        <v>20</v>
      </c>
      <c r="BT275" s="62">
        <v>13</v>
      </c>
      <c r="BU275" s="62">
        <v>12</v>
      </c>
      <c r="BV275" s="62">
        <v>11</v>
      </c>
      <c r="BW275" s="62">
        <v>13</v>
      </c>
      <c r="BX275" s="62">
        <v>11</v>
      </c>
      <c r="BY275" s="62">
        <v>11</v>
      </c>
      <c r="BZ275" s="62">
        <v>12</v>
      </c>
      <c r="CA275" s="62">
        <v>12</v>
      </c>
      <c r="CB275" s="149">
        <f>(2.71828^(-8.3291+4.4859*K275-2.1583*L275))/(1+(2.71828^(-8.3291+4.4859*K275-2.1583*L275)))</f>
        <v>8.896068919637498E-6</v>
      </c>
      <c r="CC275" s="107" t="s">
        <v>781</v>
      </c>
      <c r="CD275" s="9" t="s">
        <v>53</v>
      </c>
      <c r="CE275" s="91" t="s">
        <v>581</v>
      </c>
      <c r="CF275" s="9" t="s">
        <v>580</v>
      </c>
      <c r="CG275" s="9"/>
      <c r="CH275" s="59">
        <f>COUNTIF($M275,"=13")+COUNTIF($N275,"=24")+COUNTIF($O275,"=14")+COUNTIF($P275,"=11")+COUNTIF($Q275,"=11")+COUNTIF($R275,"=14")+COUNTIF($S275,"=12")+COUNTIF($T275,"=12")+COUNTIF($U275,"=12")+COUNTIF($V275,"=13")+COUNTIF($W275,"=13")+COUNTIF($X275,"=16")</f>
        <v>10</v>
      </c>
      <c r="CI275" s="59">
        <f>COUNTIF($Y275,"=18")+COUNTIF($Z275,"=9")+COUNTIF($AA275,"=10")+COUNTIF($AB275,"=11")+COUNTIF($AC275,"=11")+COUNTIF($AD275,"=25")+COUNTIF($AE275,"=15")+COUNTIF($AF275,"=19")+COUNTIF($AG275,"=31")+COUNTIF($AH275,"=15")+COUNTIF($AI275,"=15")+COUNTIF($AJ275,"=17")+COUNTIF($AK275,"=17")</f>
        <v>8</v>
      </c>
      <c r="CJ275" s="59">
        <f>COUNTIF($AL275,"=11")+COUNTIF($AM275,"=11")+COUNTIF($AN275,"=19")+COUNTIF($AO275,"=23")+COUNTIF($AP275,"=15")+COUNTIF($AQ275,"=15")+COUNTIF($AR275,"=19")+COUNTIF($AS275,"=17")+COUNTIF($AV275,"=12")+COUNTIF($AW275,"=12")</f>
        <v>6</v>
      </c>
      <c r="CK275" s="59">
        <f>COUNTIF($AX275,"=11")+COUNTIF($AY275,"=9")+COUNTIF($AZ275,"=15")+COUNTIF($BA275,"=16")+COUNTIF($BB275,"=8")+COUNTIF($BC275,"=10")+COUNTIF($BD275,"=10")+COUNTIF($BE275,"=8")+COUNTIF($BF275,"=10")+COUNTIF($BG275,"=11")</f>
        <v>9</v>
      </c>
      <c r="CL275" s="59">
        <f>COUNTIF($BH275,"=12")+COUNTIF($BI275,"=21")+COUNTIF($BJ275,"=23")+COUNTIF($BK275,"=16")+COUNTIF($BL275,"=10")+COUNTIF($BM275,"=12")+COUNTIF($BN275,"=12")+COUNTIF($BO275,"=15")+COUNTIF($BP275,"=8")+COUNTIF($BQ275,"=12")+COUNTIF($BR275,"=24")+COUNTIF($BS275,"=20")+COUNTIF($BT275,"=13")</f>
        <v>12</v>
      </c>
      <c r="CM275" s="59">
        <f>COUNTIF($BU275,"=12")+COUNTIF($BV275,"=11")+COUNTIF($BW275,"=13")+COUNTIF($BX275,"=11")+COUNTIF($BY275,"=11")+COUNTIF($BZ275,"=12")+COUNTIF($CA275,"=11")</f>
        <v>6</v>
      </c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  <c r="DK275" s="85"/>
      <c r="DL275" s="85"/>
      <c r="DM275" s="85"/>
      <c r="DN275" s="85"/>
      <c r="DO275" s="85"/>
      <c r="DP275" s="85"/>
      <c r="DQ275" s="85"/>
      <c r="DR275" s="85"/>
      <c r="DS275" s="85"/>
      <c r="DT275" s="85"/>
      <c r="DU275" s="85"/>
      <c r="DV275" s="85"/>
      <c r="DW275" s="85"/>
      <c r="DX275" s="85"/>
      <c r="DY275" s="85"/>
      <c r="DZ275" s="85"/>
      <c r="EA275" s="85"/>
      <c r="EB275" s="85"/>
      <c r="EC275" s="85"/>
      <c r="ED275" s="85"/>
      <c r="EE275" s="85"/>
    </row>
    <row r="276" spans="1:135" ht="15" customHeight="1" x14ac:dyDescent="0.25">
      <c r="A276" s="164">
        <v>203160</v>
      </c>
      <c r="B276" s="3" t="s">
        <v>172</v>
      </c>
      <c r="C276" s="86" t="s">
        <v>2</v>
      </c>
      <c r="D276" s="138" t="s">
        <v>78</v>
      </c>
      <c r="E276" s="3" t="s">
        <v>314</v>
      </c>
      <c r="F276" s="3" t="s">
        <v>274</v>
      </c>
      <c r="G276" s="7">
        <v>41454.631944444445</v>
      </c>
      <c r="H276" s="88" t="s">
        <v>2</v>
      </c>
      <c r="I276" s="88" t="s">
        <v>779</v>
      </c>
      <c r="J276" s="87">
        <v>41277.888888888891</v>
      </c>
      <c r="K276" s="143">
        <f>+COUNTIF($Y276,"&gt;=18")+COUNTIF($AG276,"&gt;=31")+COUNTIF($AP276,"&lt;=15")+COUNTIF($AR276,"&gt;=19")+COUNTIF($BG276,"&gt;=11")+COUNTIF($BI276,"&lt;=21")+COUNTIF($BK276,"&gt;=17")+COUNTIF($BR276,"&gt;=24")+COUNTIF($CA276,"&lt;=11")</f>
        <v>6</v>
      </c>
      <c r="L276" s="140">
        <f>65-(+CH276+CI276+CJ276+CK276+CL276+CM276)</f>
        <v>14</v>
      </c>
      <c r="M276" s="68">
        <v>13</v>
      </c>
      <c r="N276" s="68">
        <v>23</v>
      </c>
      <c r="O276" s="68">
        <v>15</v>
      </c>
      <c r="P276" s="68">
        <v>11</v>
      </c>
      <c r="Q276" s="68">
        <v>11</v>
      </c>
      <c r="R276" s="68">
        <v>14</v>
      </c>
      <c r="S276" s="68">
        <v>12</v>
      </c>
      <c r="T276" s="68">
        <v>12</v>
      </c>
      <c r="U276" s="68">
        <v>13</v>
      </c>
      <c r="V276" s="68">
        <v>13</v>
      </c>
      <c r="W276" s="68">
        <v>13</v>
      </c>
      <c r="X276" s="68">
        <v>16</v>
      </c>
      <c r="Y276" s="68">
        <v>16</v>
      </c>
      <c r="Z276" s="100">
        <v>9</v>
      </c>
      <c r="AA276" s="100">
        <v>9</v>
      </c>
      <c r="AB276" s="68">
        <v>11</v>
      </c>
      <c r="AC276" s="68">
        <v>12</v>
      </c>
      <c r="AD276" s="68">
        <v>25</v>
      </c>
      <c r="AE276" s="68">
        <v>15</v>
      </c>
      <c r="AF276" s="68">
        <v>19</v>
      </c>
      <c r="AG276" s="68">
        <v>31</v>
      </c>
      <c r="AH276" s="100">
        <v>15</v>
      </c>
      <c r="AI276" s="100">
        <v>16</v>
      </c>
      <c r="AJ276" s="100">
        <v>17</v>
      </c>
      <c r="AK276" s="100">
        <v>18</v>
      </c>
      <c r="AL276" s="68">
        <v>11</v>
      </c>
      <c r="AM276" s="68">
        <v>11</v>
      </c>
      <c r="AN276" s="68">
        <v>19</v>
      </c>
      <c r="AO276" s="68">
        <v>23</v>
      </c>
      <c r="AP276" s="68">
        <v>15</v>
      </c>
      <c r="AQ276" s="68">
        <v>15</v>
      </c>
      <c r="AR276" s="68">
        <v>19</v>
      </c>
      <c r="AS276" s="68">
        <v>16</v>
      </c>
      <c r="AT276" s="68">
        <v>35</v>
      </c>
      <c r="AU276" s="100">
        <v>36</v>
      </c>
      <c r="AV276" s="68">
        <v>12</v>
      </c>
      <c r="AW276" s="68">
        <v>12</v>
      </c>
      <c r="AX276" s="68">
        <v>11</v>
      </c>
      <c r="AY276" s="68">
        <v>9</v>
      </c>
      <c r="AZ276" s="68">
        <v>15</v>
      </c>
      <c r="BA276" s="68">
        <v>16</v>
      </c>
      <c r="BB276" s="68">
        <v>8</v>
      </c>
      <c r="BC276" s="68">
        <v>10</v>
      </c>
      <c r="BD276" s="68">
        <v>10</v>
      </c>
      <c r="BE276" s="68">
        <v>8</v>
      </c>
      <c r="BF276" s="68">
        <v>10</v>
      </c>
      <c r="BG276" s="68">
        <v>10</v>
      </c>
      <c r="BH276" s="68">
        <v>12</v>
      </c>
      <c r="BI276" s="68">
        <v>21</v>
      </c>
      <c r="BJ276" s="68">
        <v>23</v>
      </c>
      <c r="BK276" s="68">
        <v>17</v>
      </c>
      <c r="BL276" s="68">
        <v>10</v>
      </c>
      <c r="BM276" s="68">
        <v>12</v>
      </c>
      <c r="BN276" s="68">
        <v>12</v>
      </c>
      <c r="BO276" s="68">
        <v>15</v>
      </c>
      <c r="BP276" s="68">
        <v>8</v>
      </c>
      <c r="BQ276" s="68">
        <v>12</v>
      </c>
      <c r="BR276" s="68">
        <v>24</v>
      </c>
      <c r="BS276" s="68">
        <v>20</v>
      </c>
      <c r="BT276" s="68">
        <v>15</v>
      </c>
      <c r="BU276" s="68">
        <v>10</v>
      </c>
      <c r="BV276" s="68">
        <v>11</v>
      </c>
      <c r="BW276" s="68">
        <v>13</v>
      </c>
      <c r="BX276" s="68">
        <v>11</v>
      </c>
      <c r="BY276" s="68">
        <v>11</v>
      </c>
      <c r="BZ276" s="68">
        <v>12</v>
      </c>
      <c r="CA276" s="68">
        <v>13</v>
      </c>
      <c r="CB276" s="149">
        <f>(2.71828^(-8.3291+4.4859*K276-2.1583*L276))/(1+(2.71828^(-8.3291+4.4859*K276-2.1583*L276)))</f>
        <v>8.896068919637498E-6</v>
      </c>
      <c r="CC276" s="107" t="s">
        <v>781</v>
      </c>
      <c r="CD276" s="86" t="s">
        <v>53</v>
      </c>
      <c r="CE276" s="3" t="s">
        <v>2</v>
      </c>
      <c r="CF276" s="86" t="s">
        <v>172</v>
      </c>
      <c r="CG276" s="86"/>
      <c r="CH276" s="59">
        <f>COUNTIF($M276,"=13")+COUNTIF($N276,"=24")+COUNTIF($O276,"=14")+COUNTIF($P276,"=11")+COUNTIF($Q276,"=11")+COUNTIF($R276,"=14")+COUNTIF($S276,"=12")+COUNTIF($T276,"=12")+COUNTIF($U276,"=12")+COUNTIF($V276,"=13")+COUNTIF($W276,"=13")+COUNTIF($X276,"=16")</f>
        <v>9</v>
      </c>
      <c r="CI276" s="59">
        <f>COUNTIF($Y276,"=18")+COUNTIF($Z276,"=9")+COUNTIF($AA276,"=10")+COUNTIF($AB276,"=11")+COUNTIF($AC276,"=11")+COUNTIF($AD276,"=25")+COUNTIF($AE276,"=15")+COUNTIF($AF276,"=19")+COUNTIF($AG276,"=31")+COUNTIF($AH276,"=15")+COUNTIF($AI276,"=15")+COUNTIF($AJ276,"=17")+COUNTIF($AK276,"=17")</f>
        <v>8</v>
      </c>
      <c r="CJ276" s="59">
        <f>COUNTIF($AL276,"=11")+COUNTIF($AM276,"=11")+COUNTIF($AN276,"=19")+COUNTIF($AO276,"=23")+COUNTIF($AP276,"=15")+COUNTIF($AQ276,"=15")+COUNTIF($AR276,"=19")+COUNTIF($AS276,"=17")+COUNTIF($AV276,"=12")+COUNTIF($AW276,"=12")</f>
        <v>9</v>
      </c>
      <c r="CK276" s="59">
        <f>COUNTIF($AX276,"=11")+COUNTIF($AY276,"=9")+COUNTIF($AZ276,"=15")+COUNTIF($BA276,"=16")+COUNTIF($BB276,"=8")+COUNTIF($BC276,"=10")+COUNTIF($BD276,"=10")+COUNTIF($BE276,"=8")+COUNTIF($BF276,"=10")+COUNTIF($BG276,"=11")</f>
        <v>9</v>
      </c>
      <c r="CL276" s="59">
        <f>COUNTIF($BH276,"=12")+COUNTIF($BI276,"=21")+COUNTIF($BJ276,"=23")+COUNTIF($BK276,"=16")+COUNTIF($BL276,"=10")+COUNTIF($BM276,"=12")+COUNTIF($BN276,"=12")+COUNTIF($BO276,"=15")+COUNTIF($BP276,"=8")+COUNTIF($BQ276,"=12")+COUNTIF($BR276,"=24")+COUNTIF($BS276,"=20")+COUNTIF($BT276,"=13")</f>
        <v>11</v>
      </c>
      <c r="CM276" s="59">
        <f>COUNTIF($BU276,"=12")+COUNTIF($BV276,"=11")+COUNTIF($BW276,"=13")+COUNTIF($BX276,"=11")+COUNTIF($BY276,"=11")+COUNTIF($BZ276,"=12")+COUNTIF($CA276,"=11")</f>
        <v>5</v>
      </c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  <c r="DK276" s="85"/>
      <c r="DL276" s="85"/>
      <c r="DM276" s="85"/>
      <c r="DN276" s="85"/>
      <c r="DO276" s="85"/>
      <c r="DP276" s="85"/>
      <c r="DQ276" s="85"/>
      <c r="DR276" s="85"/>
      <c r="DS276" s="85"/>
      <c r="DT276" s="85"/>
      <c r="DU276" s="85"/>
      <c r="DV276" s="85"/>
      <c r="DW276" s="85"/>
      <c r="DX276" s="85"/>
      <c r="DY276" s="85"/>
      <c r="DZ276" s="85"/>
      <c r="EA276" s="85"/>
      <c r="EB276" s="85"/>
      <c r="EC276" s="85"/>
      <c r="ED276" s="85"/>
      <c r="EE276" s="85"/>
    </row>
    <row r="277" spans="1:135" ht="15" customHeight="1" x14ac:dyDescent="0.25">
      <c r="A277" s="164">
        <v>230689</v>
      </c>
      <c r="B277" s="3" t="s">
        <v>172</v>
      </c>
      <c r="C277" s="86" t="s">
        <v>2</v>
      </c>
      <c r="D277" s="138" t="s">
        <v>78</v>
      </c>
      <c r="E277" s="3" t="s">
        <v>314</v>
      </c>
      <c r="F277" s="3" t="s">
        <v>274</v>
      </c>
      <c r="G277" s="7">
        <v>41454.631944444445</v>
      </c>
      <c r="H277" s="88" t="s">
        <v>2</v>
      </c>
      <c r="I277" s="88" t="s">
        <v>779</v>
      </c>
      <c r="J277" s="87">
        <v>41277.888888888891</v>
      </c>
      <c r="K277" s="143">
        <f>+COUNTIF($Y277,"&gt;=18")+COUNTIF($AG277,"&gt;=31")+COUNTIF($AP277,"&lt;=15")+COUNTIF($AR277,"&gt;=19")+COUNTIF($BG277,"&gt;=11")+COUNTIF($BI277,"&lt;=21")+COUNTIF($BK277,"&gt;=17")+COUNTIF($BR277,"&gt;=24")+COUNTIF($CA277,"&lt;=11")</f>
        <v>6</v>
      </c>
      <c r="L277" s="140">
        <f>65-(+CH277+CI277+CJ277+CK277+CL277+CM277)</f>
        <v>14</v>
      </c>
      <c r="M277" s="68">
        <v>13</v>
      </c>
      <c r="N277" s="68">
        <v>23</v>
      </c>
      <c r="O277" s="68">
        <v>15</v>
      </c>
      <c r="P277" s="68">
        <v>11</v>
      </c>
      <c r="Q277" s="68">
        <v>11</v>
      </c>
      <c r="R277" s="68">
        <v>14</v>
      </c>
      <c r="S277" s="68">
        <v>12</v>
      </c>
      <c r="T277" s="68">
        <v>12</v>
      </c>
      <c r="U277" s="68">
        <v>13</v>
      </c>
      <c r="V277" s="68">
        <v>13</v>
      </c>
      <c r="W277" s="68">
        <v>13</v>
      </c>
      <c r="X277" s="68">
        <v>16</v>
      </c>
      <c r="Y277" s="68">
        <v>16</v>
      </c>
      <c r="Z277" s="100">
        <v>9</v>
      </c>
      <c r="AA277" s="100">
        <v>9</v>
      </c>
      <c r="AB277" s="68">
        <v>11</v>
      </c>
      <c r="AC277" s="68">
        <v>12</v>
      </c>
      <c r="AD277" s="68">
        <v>25</v>
      </c>
      <c r="AE277" s="68">
        <v>15</v>
      </c>
      <c r="AF277" s="68">
        <v>19</v>
      </c>
      <c r="AG277" s="68">
        <v>31</v>
      </c>
      <c r="AH277" s="100">
        <v>15</v>
      </c>
      <c r="AI277" s="100">
        <v>16</v>
      </c>
      <c r="AJ277" s="100">
        <v>17</v>
      </c>
      <c r="AK277" s="100">
        <v>18</v>
      </c>
      <c r="AL277" s="68">
        <v>11</v>
      </c>
      <c r="AM277" s="68">
        <v>11</v>
      </c>
      <c r="AN277" s="68">
        <v>19</v>
      </c>
      <c r="AO277" s="68">
        <v>23</v>
      </c>
      <c r="AP277" s="68">
        <v>15</v>
      </c>
      <c r="AQ277" s="68">
        <v>15</v>
      </c>
      <c r="AR277" s="68">
        <v>19</v>
      </c>
      <c r="AS277" s="68">
        <v>16</v>
      </c>
      <c r="AT277" s="68">
        <v>34</v>
      </c>
      <c r="AU277" s="100">
        <v>35</v>
      </c>
      <c r="AV277" s="68">
        <v>12</v>
      </c>
      <c r="AW277" s="68">
        <v>12</v>
      </c>
      <c r="AX277" s="68">
        <v>11</v>
      </c>
      <c r="AY277" s="68">
        <v>9</v>
      </c>
      <c r="AZ277" s="68">
        <v>15</v>
      </c>
      <c r="BA277" s="68">
        <v>16</v>
      </c>
      <c r="BB277" s="68">
        <v>8</v>
      </c>
      <c r="BC277" s="68">
        <v>10</v>
      </c>
      <c r="BD277" s="68">
        <v>10</v>
      </c>
      <c r="BE277" s="68">
        <v>8</v>
      </c>
      <c r="BF277" s="68">
        <v>10</v>
      </c>
      <c r="BG277" s="68">
        <v>10</v>
      </c>
      <c r="BH277" s="68">
        <v>12</v>
      </c>
      <c r="BI277" s="68">
        <v>21</v>
      </c>
      <c r="BJ277" s="68">
        <v>23</v>
      </c>
      <c r="BK277" s="68">
        <v>17</v>
      </c>
      <c r="BL277" s="68">
        <v>10</v>
      </c>
      <c r="BM277" s="68">
        <v>12</v>
      </c>
      <c r="BN277" s="68">
        <v>12</v>
      </c>
      <c r="BO277" s="68">
        <v>15</v>
      </c>
      <c r="BP277" s="68">
        <v>8</v>
      </c>
      <c r="BQ277" s="68">
        <v>12</v>
      </c>
      <c r="BR277" s="68">
        <v>24</v>
      </c>
      <c r="BS277" s="68">
        <v>20</v>
      </c>
      <c r="BT277" s="68">
        <v>15</v>
      </c>
      <c r="BU277" s="68">
        <v>10</v>
      </c>
      <c r="BV277" s="68">
        <v>11</v>
      </c>
      <c r="BW277" s="68">
        <v>13</v>
      </c>
      <c r="BX277" s="68">
        <v>11</v>
      </c>
      <c r="BY277" s="68">
        <v>11</v>
      </c>
      <c r="BZ277" s="68">
        <v>12</v>
      </c>
      <c r="CA277" s="68">
        <v>13</v>
      </c>
      <c r="CB277" s="149">
        <f>(2.71828^(-8.3291+4.4859*K277-2.1583*L277))/(1+(2.71828^(-8.3291+4.4859*K277-2.1583*L277)))</f>
        <v>8.896068919637498E-6</v>
      </c>
      <c r="CC277" s="107" t="s">
        <v>781</v>
      </c>
      <c r="CD277" s="86" t="s">
        <v>53</v>
      </c>
      <c r="CE277" s="3" t="s">
        <v>2</v>
      </c>
      <c r="CF277" s="86" t="s">
        <v>172</v>
      </c>
      <c r="CG277" s="86"/>
      <c r="CH277" s="59">
        <f>COUNTIF($M277,"=13")+COUNTIF($N277,"=24")+COUNTIF($O277,"=14")+COUNTIF($P277,"=11")+COUNTIF($Q277,"=11")+COUNTIF($R277,"=14")+COUNTIF($S277,"=12")+COUNTIF($T277,"=12")+COUNTIF($U277,"=12")+COUNTIF($V277,"=13")+COUNTIF($W277,"=13")+COUNTIF($X277,"=16")</f>
        <v>9</v>
      </c>
      <c r="CI277" s="59">
        <f>COUNTIF($Y277,"=18")+COUNTIF($Z277,"=9")+COUNTIF($AA277,"=10")+COUNTIF($AB277,"=11")+COUNTIF($AC277,"=11")+COUNTIF($AD277,"=25")+COUNTIF($AE277,"=15")+COUNTIF($AF277,"=19")+COUNTIF($AG277,"=31")+COUNTIF($AH277,"=15")+COUNTIF($AI277,"=15")+COUNTIF($AJ277,"=17")+COUNTIF($AK277,"=17")</f>
        <v>8</v>
      </c>
      <c r="CJ277" s="59">
        <f>COUNTIF($AL277,"=11")+COUNTIF($AM277,"=11")+COUNTIF($AN277,"=19")+COUNTIF($AO277,"=23")+COUNTIF($AP277,"=15")+COUNTIF($AQ277,"=15")+COUNTIF($AR277,"=19")+COUNTIF($AS277,"=17")+COUNTIF($AV277,"=12")+COUNTIF($AW277,"=12")</f>
        <v>9</v>
      </c>
      <c r="CK277" s="59">
        <f>COUNTIF($AX277,"=11")+COUNTIF($AY277,"=9")+COUNTIF($AZ277,"=15")+COUNTIF($BA277,"=16")+COUNTIF($BB277,"=8")+COUNTIF($BC277,"=10")+COUNTIF($BD277,"=10")+COUNTIF($BE277,"=8")+COUNTIF($BF277,"=10")+COUNTIF($BG277,"=11")</f>
        <v>9</v>
      </c>
      <c r="CL277" s="59">
        <f>COUNTIF($BH277,"=12")+COUNTIF($BI277,"=21")+COUNTIF($BJ277,"=23")+COUNTIF($BK277,"=16")+COUNTIF($BL277,"=10")+COUNTIF($BM277,"=12")+COUNTIF($BN277,"=12")+COUNTIF($BO277,"=15")+COUNTIF($BP277,"=8")+COUNTIF($BQ277,"=12")+COUNTIF($BR277,"=24")+COUNTIF($BS277,"=20")+COUNTIF($BT277,"=13")</f>
        <v>11</v>
      </c>
      <c r="CM277" s="59">
        <f>COUNTIF($BU277,"=12")+COUNTIF($BV277,"=11")+COUNTIF($BW277,"=13")+COUNTIF($BX277,"=11")+COUNTIF($BY277,"=11")+COUNTIF($BZ277,"=12")+COUNTIF($CA277,"=11")</f>
        <v>5</v>
      </c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  <c r="DK277" s="85"/>
      <c r="DL277" s="85"/>
      <c r="DM277" s="85"/>
      <c r="DN277" s="85"/>
      <c r="DO277" s="85"/>
      <c r="DP277" s="85"/>
      <c r="DQ277" s="85"/>
      <c r="DR277" s="85"/>
      <c r="DS277" s="85"/>
      <c r="DT277" s="85"/>
      <c r="DU277" s="85"/>
      <c r="DV277" s="85"/>
      <c r="DW277" s="85"/>
      <c r="DX277" s="85"/>
      <c r="DY277" s="85"/>
      <c r="DZ277" s="85"/>
      <c r="EA277" s="85"/>
      <c r="EB277" s="85"/>
      <c r="EC277" s="85"/>
      <c r="ED277" s="85"/>
      <c r="EE277" s="85"/>
    </row>
    <row r="278" spans="1:135" ht="15" customHeight="1" x14ac:dyDescent="0.25">
      <c r="A278" s="176">
        <v>540539</v>
      </c>
      <c r="B278" s="86" t="s">
        <v>801</v>
      </c>
      <c r="C278" s="86" t="s">
        <v>2</v>
      </c>
      <c r="D278" s="138" t="s">
        <v>78</v>
      </c>
      <c r="E278" s="86" t="s">
        <v>314</v>
      </c>
      <c r="F278" s="86" t="s">
        <v>802</v>
      </c>
      <c r="G278" s="87">
        <v>42877.796527777777</v>
      </c>
      <c r="H278" s="86" t="s">
        <v>785</v>
      </c>
      <c r="I278" s="86" t="s">
        <v>779</v>
      </c>
      <c r="J278" s="87">
        <v>41277</v>
      </c>
      <c r="K278" s="143">
        <f>+COUNTIF($Y278,"&gt;=18")+COUNTIF($AG278,"&gt;=31")+COUNTIF($AP278,"&lt;=15")+COUNTIF($AR278,"&gt;=19")+COUNTIF($BG278,"&gt;=11")+COUNTIF($BI278,"&lt;=21")+COUNTIF($BK278,"&gt;=17")+COUNTIF($BR278,"&gt;=24")+COUNTIF($CA278,"&lt;=11")</f>
        <v>6</v>
      </c>
      <c r="L278" s="140">
        <f>65-(+CH278+CI278+CJ278+CK278+CL278+CM278)</f>
        <v>14</v>
      </c>
      <c r="M278" s="68">
        <v>13</v>
      </c>
      <c r="N278" s="100">
        <v>24</v>
      </c>
      <c r="O278" s="68">
        <v>14</v>
      </c>
      <c r="P278" s="68">
        <v>10</v>
      </c>
      <c r="Q278" s="68">
        <v>11</v>
      </c>
      <c r="R278" s="68">
        <v>14</v>
      </c>
      <c r="S278" s="68">
        <v>12</v>
      </c>
      <c r="T278" s="68">
        <v>12</v>
      </c>
      <c r="U278" s="68">
        <v>12</v>
      </c>
      <c r="V278" s="68">
        <v>13</v>
      </c>
      <c r="W278" s="68">
        <v>13</v>
      </c>
      <c r="X278" s="68">
        <v>16</v>
      </c>
      <c r="Y278" s="68">
        <v>18</v>
      </c>
      <c r="Z278" s="100">
        <v>8</v>
      </c>
      <c r="AA278" s="100">
        <v>10</v>
      </c>
      <c r="AB278" s="68">
        <v>11</v>
      </c>
      <c r="AC278" s="68">
        <v>11</v>
      </c>
      <c r="AD278" s="68">
        <v>25</v>
      </c>
      <c r="AE278" s="68">
        <v>15</v>
      </c>
      <c r="AF278" s="68">
        <v>19</v>
      </c>
      <c r="AG278" s="68">
        <v>33</v>
      </c>
      <c r="AH278" s="100">
        <v>15</v>
      </c>
      <c r="AI278" s="100">
        <v>15</v>
      </c>
      <c r="AJ278" s="100">
        <v>17</v>
      </c>
      <c r="AK278" s="100">
        <v>18</v>
      </c>
      <c r="AL278" s="68">
        <v>11</v>
      </c>
      <c r="AM278" s="68">
        <v>11</v>
      </c>
      <c r="AN278" s="68">
        <v>19</v>
      </c>
      <c r="AO278" s="68">
        <v>22</v>
      </c>
      <c r="AP278" s="68">
        <v>15</v>
      </c>
      <c r="AQ278" s="68">
        <v>17</v>
      </c>
      <c r="AR278" s="68">
        <v>19</v>
      </c>
      <c r="AS278" s="68">
        <v>17</v>
      </c>
      <c r="AT278" s="100">
        <v>36</v>
      </c>
      <c r="AU278" s="100">
        <v>38</v>
      </c>
      <c r="AV278" s="68">
        <v>13</v>
      </c>
      <c r="AW278" s="68">
        <v>12</v>
      </c>
      <c r="AX278" s="68">
        <v>11</v>
      </c>
      <c r="AY278" s="68">
        <v>9</v>
      </c>
      <c r="AZ278" s="68">
        <v>16</v>
      </c>
      <c r="BA278" s="68">
        <v>16</v>
      </c>
      <c r="BB278" s="68">
        <v>8</v>
      </c>
      <c r="BC278" s="68">
        <v>10</v>
      </c>
      <c r="BD278" s="68">
        <v>10</v>
      </c>
      <c r="BE278" s="68">
        <v>8</v>
      </c>
      <c r="BF278" s="68">
        <v>10</v>
      </c>
      <c r="BG278" s="68">
        <v>10</v>
      </c>
      <c r="BH278" s="68">
        <v>12</v>
      </c>
      <c r="BI278" s="68">
        <v>21</v>
      </c>
      <c r="BJ278" s="68">
        <v>23</v>
      </c>
      <c r="BK278" s="68">
        <v>16</v>
      </c>
      <c r="BL278" s="68">
        <v>10</v>
      </c>
      <c r="BM278" s="68">
        <v>12</v>
      </c>
      <c r="BN278" s="68">
        <v>12</v>
      </c>
      <c r="BO278" s="68">
        <v>16</v>
      </c>
      <c r="BP278" s="68">
        <v>8</v>
      </c>
      <c r="BQ278" s="68">
        <v>14</v>
      </c>
      <c r="BR278" s="100">
        <v>21</v>
      </c>
      <c r="BS278" s="68">
        <v>20</v>
      </c>
      <c r="BT278" s="68">
        <v>13</v>
      </c>
      <c r="BU278" s="68">
        <v>12</v>
      </c>
      <c r="BV278" s="68">
        <v>12</v>
      </c>
      <c r="BW278" s="68">
        <v>13</v>
      </c>
      <c r="BX278" s="68">
        <v>11</v>
      </c>
      <c r="BY278" s="68">
        <v>11</v>
      </c>
      <c r="BZ278" s="68">
        <v>13</v>
      </c>
      <c r="CA278" s="68">
        <v>11</v>
      </c>
      <c r="CB278" s="149">
        <f>(2.71828^(-8.3291+4.4859*K278-2.1583*L278))/(1+(2.71828^(-8.3291+4.4859*K278-2.1583*L278)))</f>
        <v>8.896068919637498E-6</v>
      </c>
      <c r="CC278" s="112" t="s">
        <v>781</v>
      </c>
      <c r="CD278" s="86" t="s">
        <v>53</v>
      </c>
      <c r="CE278" s="86" t="s">
        <v>782</v>
      </c>
      <c r="CF278" s="86" t="s">
        <v>801</v>
      </c>
      <c r="CG278" s="86"/>
      <c r="CH278" s="59">
        <f>COUNTIF($M278,"=13")+COUNTIF($N278,"=24")+COUNTIF($O278,"=14")+COUNTIF($P278,"=11")+COUNTIF($Q278,"=11")+COUNTIF($R278,"=14")+COUNTIF($S278,"=12")+COUNTIF($T278,"=12")+COUNTIF($U278,"=12")+COUNTIF($V278,"=13")+COUNTIF($W278,"=13")+COUNTIF($X278,"=16")</f>
        <v>11</v>
      </c>
      <c r="CI278" s="59">
        <f>COUNTIF($Y278,"=18")+COUNTIF($Z278,"=9")+COUNTIF($AA278,"=10")+COUNTIF($AB278,"=11")+COUNTIF($AC278,"=11")+COUNTIF($AD278,"=25")+COUNTIF($AE278,"=15")+COUNTIF($AF278,"=19")+COUNTIF($AG278,"=31")+COUNTIF($AH278,"=15")+COUNTIF($AI278,"=15")+COUNTIF($AJ278,"=17")+COUNTIF($AK278,"=17")</f>
        <v>10</v>
      </c>
      <c r="CJ278" s="59">
        <f>COUNTIF($AL278,"=11")+COUNTIF($AM278,"=11")+COUNTIF($AN278,"=19")+COUNTIF($AO278,"=23")+COUNTIF($AP278,"=15")+COUNTIF($AQ278,"=15")+COUNTIF($AR278,"=19")+COUNTIF($AS278,"=17")+COUNTIF($AV278,"=12")+COUNTIF($AW278,"=12")</f>
        <v>7</v>
      </c>
      <c r="CK278" s="59">
        <f>COUNTIF($AX278,"=11")+COUNTIF($AY278,"=9")+COUNTIF($AZ278,"=15")+COUNTIF($BA278,"=16")+COUNTIF($BB278,"=8")+COUNTIF($BC278,"=10")+COUNTIF($BD278,"=10")+COUNTIF($BE278,"=8")+COUNTIF($BF278,"=10")+COUNTIF($BG278,"=11")</f>
        <v>8</v>
      </c>
      <c r="CL278" s="59">
        <f>COUNTIF($BH278,"=12")+COUNTIF($BI278,"=21")+COUNTIF($BJ278,"=23")+COUNTIF($BK278,"=16")+COUNTIF($BL278,"=10")+COUNTIF($BM278,"=12")+COUNTIF($BN278,"=12")+COUNTIF($BO278,"=15")+COUNTIF($BP278,"=8")+COUNTIF($BQ278,"=12")+COUNTIF($BR278,"=24")+COUNTIF($BS278,"=20")+COUNTIF($BT278,"=13")</f>
        <v>10</v>
      </c>
      <c r="CM278" s="59">
        <f>COUNTIF($BU278,"=12")+COUNTIF($BV278,"=11")+COUNTIF($BW278,"=13")+COUNTIF($BX278,"=11")+COUNTIF($BY278,"=11")+COUNTIF($BZ278,"=12")+COUNTIF($CA278,"=11")</f>
        <v>5</v>
      </c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  <c r="DK278" s="85"/>
      <c r="DL278" s="85"/>
      <c r="DM278" s="85"/>
      <c r="DN278" s="85"/>
      <c r="DO278" s="85"/>
      <c r="DP278" s="85"/>
      <c r="DQ278" s="85"/>
      <c r="DR278" s="85"/>
      <c r="DS278" s="85"/>
      <c r="DT278" s="85"/>
      <c r="DU278" s="85"/>
      <c r="DV278" s="85"/>
      <c r="DW278" s="85"/>
      <c r="DX278" s="85"/>
      <c r="DY278" s="85"/>
      <c r="DZ278" s="85"/>
      <c r="EA278" s="86"/>
      <c r="EB278" s="86"/>
      <c r="EC278" s="86"/>
      <c r="ED278" s="86"/>
      <c r="EE278" s="86"/>
    </row>
    <row r="279" spans="1:135" ht="15" customHeight="1" x14ac:dyDescent="0.25">
      <c r="A279" s="165">
        <v>106554</v>
      </c>
      <c r="B279" s="38" t="s">
        <v>500</v>
      </c>
      <c r="C279" s="86" t="s">
        <v>2</v>
      </c>
      <c r="D279" s="139" t="s">
        <v>470</v>
      </c>
      <c r="E279" s="13" t="s">
        <v>23</v>
      </c>
      <c r="F279" s="3" t="s">
        <v>493</v>
      </c>
      <c r="G279" s="74">
        <v>41504.952777777777</v>
      </c>
      <c r="H279" s="88" t="s">
        <v>2</v>
      </c>
      <c r="I279" s="88" t="s">
        <v>779</v>
      </c>
      <c r="J279" s="87">
        <v>41277.888888888891</v>
      </c>
      <c r="K279" s="143">
        <f>+COUNTIF($Y279,"&gt;=18")+COUNTIF($AG279,"&gt;=31")+COUNTIF($AP279,"&lt;=15")+COUNTIF($AR279,"&gt;=19")+COUNTIF($BG279,"&gt;=11")+COUNTIF($BI279,"&lt;=21")+COUNTIF($BK279,"&gt;=17")+COUNTIF($BR279,"&gt;=24")+COUNTIF($CA279,"&lt;=11")</f>
        <v>5</v>
      </c>
      <c r="L279" s="140">
        <f>65-(+CH279+CI279+CJ279+CK279+CL279+CM279)</f>
        <v>12</v>
      </c>
      <c r="M279" s="6">
        <v>13</v>
      </c>
      <c r="N279" s="6">
        <v>25</v>
      </c>
      <c r="O279" s="6">
        <v>15</v>
      </c>
      <c r="P279" s="6">
        <v>12</v>
      </c>
      <c r="Q279" s="6">
        <v>11</v>
      </c>
      <c r="R279" s="6">
        <v>14</v>
      </c>
      <c r="S279" s="6">
        <v>12</v>
      </c>
      <c r="T279" s="6">
        <v>12</v>
      </c>
      <c r="U279" s="6">
        <v>13</v>
      </c>
      <c r="V279" s="6">
        <v>13</v>
      </c>
      <c r="W279" s="6">
        <v>13</v>
      </c>
      <c r="X279" s="6">
        <v>16</v>
      </c>
      <c r="Y279" s="6">
        <v>16</v>
      </c>
      <c r="Z279" s="6">
        <v>9</v>
      </c>
      <c r="AA279" s="6">
        <v>10</v>
      </c>
      <c r="AB279" s="6">
        <v>11</v>
      </c>
      <c r="AC279" s="6">
        <v>11</v>
      </c>
      <c r="AD279" s="6">
        <v>25</v>
      </c>
      <c r="AE279" s="6">
        <v>15</v>
      </c>
      <c r="AF279" s="6">
        <v>19</v>
      </c>
      <c r="AG279" s="6">
        <v>31</v>
      </c>
      <c r="AH279" s="6">
        <v>14</v>
      </c>
      <c r="AI279" s="6">
        <v>15</v>
      </c>
      <c r="AJ279" s="6">
        <v>16</v>
      </c>
      <c r="AK279" s="6">
        <v>17</v>
      </c>
      <c r="AL279" s="6">
        <v>11</v>
      </c>
      <c r="AM279" s="6">
        <v>11</v>
      </c>
      <c r="AN279" s="6">
        <v>19</v>
      </c>
      <c r="AO279" s="6">
        <v>23</v>
      </c>
      <c r="AP279" s="6">
        <v>15</v>
      </c>
      <c r="AQ279" s="6">
        <v>15</v>
      </c>
      <c r="AR279" s="6">
        <v>19</v>
      </c>
      <c r="AS279" s="6">
        <v>17</v>
      </c>
      <c r="AT279" s="6">
        <v>38</v>
      </c>
      <c r="AU279" s="6">
        <v>39</v>
      </c>
      <c r="AV279" s="6">
        <v>13</v>
      </c>
      <c r="AW279" s="6">
        <v>12</v>
      </c>
      <c r="AX279" s="6">
        <v>11</v>
      </c>
      <c r="AY279" s="6">
        <v>9</v>
      </c>
      <c r="AZ279" s="6">
        <v>15</v>
      </c>
      <c r="BA279" s="6">
        <v>16</v>
      </c>
      <c r="BB279" s="6">
        <v>8</v>
      </c>
      <c r="BC279" s="6">
        <v>10</v>
      </c>
      <c r="BD279" s="6">
        <v>10</v>
      </c>
      <c r="BE279" s="6">
        <v>8</v>
      </c>
      <c r="BF279" s="6">
        <v>10</v>
      </c>
      <c r="BG279" s="6">
        <v>11</v>
      </c>
      <c r="BH279" s="6">
        <v>12</v>
      </c>
      <c r="BI279" s="6">
        <v>23</v>
      </c>
      <c r="BJ279" s="6">
        <v>23</v>
      </c>
      <c r="BK279" s="6">
        <v>17</v>
      </c>
      <c r="BL279" s="6">
        <v>10</v>
      </c>
      <c r="BM279" s="6">
        <v>12</v>
      </c>
      <c r="BN279" s="6">
        <v>12</v>
      </c>
      <c r="BO279" s="6">
        <v>15</v>
      </c>
      <c r="BP279" s="6">
        <v>8</v>
      </c>
      <c r="BQ279" s="6">
        <v>12</v>
      </c>
      <c r="BR279" s="6">
        <v>22</v>
      </c>
      <c r="BS279" s="6">
        <v>20</v>
      </c>
      <c r="BT279" s="6">
        <v>13</v>
      </c>
      <c r="BU279" s="6">
        <v>12</v>
      </c>
      <c r="BV279" s="6">
        <v>11</v>
      </c>
      <c r="BW279" s="6">
        <v>13</v>
      </c>
      <c r="BX279" s="6">
        <v>11</v>
      </c>
      <c r="BY279" s="6">
        <v>11</v>
      </c>
      <c r="BZ279" s="6">
        <v>12</v>
      </c>
      <c r="CA279" s="6">
        <v>12</v>
      </c>
      <c r="CB279" s="149">
        <f>(2.71828^(-8.3291+4.4859*K279-2.1583*L279))/(1+(2.71828^(-8.3291+4.4859*K279-2.1583*L279)))</f>
        <v>7.5105671642750541E-6</v>
      </c>
      <c r="CC279" s="107" t="s">
        <v>781</v>
      </c>
      <c r="CD279" s="86" t="s">
        <v>440</v>
      </c>
      <c r="CE279" s="14" t="s">
        <v>501</v>
      </c>
      <c r="CF279" s="86" t="s">
        <v>171</v>
      </c>
      <c r="CG279" s="5"/>
      <c r="CH279" s="59">
        <f>COUNTIF($M279,"=13")+COUNTIF($N279,"=24")+COUNTIF($O279,"=14")+COUNTIF($P279,"=11")+COUNTIF($Q279,"=11")+COUNTIF($R279,"=14")+COUNTIF($S279,"=12")+COUNTIF($T279,"=12")+COUNTIF($U279,"=12")+COUNTIF($V279,"=13")+COUNTIF($W279,"=13")+COUNTIF($X279,"=16")</f>
        <v>8</v>
      </c>
      <c r="CI279" s="59">
        <f>COUNTIF($Y279,"=18")+COUNTIF($Z279,"=9")+COUNTIF($AA279,"=10")+COUNTIF($AB279,"=11")+COUNTIF($AC279,"=11")+COUNTIF($AD279,"=25")+COUNTIF($AE279,"=15")+COUNTIF($AF279,"=19")+COUNTIF($AG279,"=31")+COUNTIF($AH279,"=15")+COUNTIF($AI279,"=15")+COUNTIF($AJ279,"=17")+COUNTIF($AK279,"=17")</f>
        <v>10</v>
      </c>
      <c r="CJ279" s="59">
        <f>COUNTIF($AL279,"=11")+COUNTIF($AM279,"=11")+COUNTIF($AN279,"=19")+COUNTIF($AO279,"=23")+COUNTIF($AP279,"=15")+COUNTIF($AQ279,"=15")+COUNTIF($AR279,"=19")+COUNTIF($AS279,"=17")+COUNTIF($AV279,"=12")+COUNTIF($AW279,"=12")</f>
        <v>9</v>
      </c>
      <c r="CK279" s="59">
        <f>COUNTIF($AX279,"=11")+COUNTIF($AY279,"=9")+COUNTIF($AZ279,"=15")+COUNTIF($BA279,"=16")+COUNTIF($BB279,"=8")+COUNTIF($BC279,"=10")+COUNTIF($BD279,"=10")+COUNTIF($BE279,"=8")+COUNTIF($BF279,"=10")+COUNTIF($BG279,"=11")</f>
        <v>10</v>
      </c>
      <c r="CL279" s="59">
        <f>COUNTIF($BH279,"=12")+COUNTIF($BI279,"=21")+COUNTIF($BJ279,"=23")+COUNTIF($BK279,"=16")+COUNTIF($BL279,"=10")+COUNTIF($BM279,"=12")+COUNTIF($BN279,"=12")+COUNTIF($BO279,"=15")+COUNTIF($BP279,"=8")+COUNTIF($BQ279,"=12")+COUNTIF($BR279,"=24")+COUNTIF($BS279,"=20")+COUNTIF($BT279,"=13")</f>
        <v>10</v>
      </c>
      <c r="CM279" s="59">
        <f>COUNTIF($BU279,"=12")+COUNTIF($BV279,"=11")+COUNTIF($BW279,"=13")+COUNTIF($BX279,"=11")+COUNTIF($BY279,"=11")+COUNTIF($BZ279,"=12")+COUNTIF($CA279,"=11")</f>
        <v>6</v>
      </c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  <c r="DK279" s="85"/>
      <c r="DL279" s="85"/>
      <c r="DM279" s="85"/>
      <c r="DN279" s="85"/>
      <c r="DO279" s="85"/>
      <c r="DP279" s="85"/>
      <c r="DQ279" s="85"/>
      <c r="DR279" s="85"/>
      <c r="DS279" s="85"/>
      <c r="DT279" s="85"/>
      <c r="DU279" s="85"/>
      <c r="DV279" s="85"/>
      <c r="DW279" s="85"/>
      <c r="DX279" s="85"/>
      <c r="DY279" s="85"/>
      <c r="DZ279" s="85"/>
      <c r="EA279" s="85"/>
      <c r="EB279" s="85"/>
      <c r="EC279" s="85"/>
      <c r="ED279" s="85"/>
      <c r="EE279" s="85"/>
    </row>
    <row r="280" spans="1:135" ht="15" customHeight="1" x14ac:dyDescent="0.25">
      <c r="A280" s="165">
        <v>164044</v>
      </c>
      <c r="B280" s="3" t="s">
        <v>462</v>
      </c>
      <c r="C280" s="86" t="s">
        <v>2</v>
      </c>
      <c r="D280" s="139" t="s">
        <v>73</v>
      </c>
      <c r="E280" s="13" t="s">
        <v>314</v>
      </c>
      <c r="F280" s="3" t="s">
        <v>88</v>
      </c>
      <c r="G280" s="7">
        <v>41628</v>
      </c>
      <c r="H280" s="88" t="s">
        <v>2</v>
      </c>
      <c r="I280" s="88" t="s">
        <v>779</v>
      </c>
      <c r="J280" s="87">
        <v>41277.888888888891</v>
      </c>
      <c r="K280" s="143">
        <f>+COUNTIF($Y280,"&gt;=18")+COUNTIF($AG280,"&gt;=31")+COUNTIF($AP280,"&lt;=15")+COUNTIF($AR280,"&gt;=19")+COUNTIF($BG280,"&gt;=11")+COUNTIF($BI280,"&lt;=21")+COUNTIF($BK280,"&gt;=17")+COUNTIF($BR280,"&gt;=24")+COUNTIF($CA280,"&lt;=11")</f>
        <v>5</v>
      </c>
      <c r="L280" s="140">
        <f>65-(+CH280+CI280+CJ280+CK280+CL280+CM280)</f>
        <v>12</v>
      </c>
      <c r="M280" s="31">
        <v>13</v>
      </c>
      <c r="N280" s="26">
        <v>24</v>
      </c>
      <c r="O280" s="31">
        <v>14</v>
      </c>
      <c r="P280" s="26">
        <v>11</v>
      </c>
      <c r="Q280" s="31">
        <v>11</v>
      </c>
      <c r="R280" s="31">
        <v>13</v>
      </c>
      <c r="S280" s="31">
        <v>12</v>
      </c>
      <c r="T280" s="31">
        <v>12</v>
      </c>
      <c r="U280" s="31">
        <v>12</v>
      </c>
      <c r="V280" s="31">
        <v>13</v>
      </c>
      <c r="W280" s="31">
        <v>14</v>
      </c>
      <c r="X280" s="31">
        <v>16</v>
      </c>
      <c r="Y280" s="31">
        <v>18</v>
      </c>
      <c r="Z280" s="26">
        <v>9</v>
      </c>
      <c r="AA280" s="26">
        <v>10</v>
      </c>
      <c r="AB280" s="31">
        <v>11</v>
      </c>
      <c r="AC280" s="31">
        <v>11</v>
      </c>
      <c r="AD280" s="31">
        <v>25</v>
      </c>
      <c r="AE280" s="31">
        <v>15</v>
      </c>
      <c r="AF280" s="31">
        <v>18</v>
      </c>
      <c r="AG280" s="31">
        <v>31</v>
      </c>
      <c r="AH280" s="26">
        <v>15</v>
      </c>
      <c r="AI280" s="26">
        <v>16</v>
      </c>
      <c r="AJ280" s="26">
        <v>16</v>
      </c>
      <c r="AK280" s="26">
        <v>17</v>
      </c>
      <c r="AL280" s="31">
        <v>11</v>
      </c>
      <c r="AM280" s="31">
        <v>11</v>
      </c>
      <c r="AN280" s="26">
        <v>19</v>
      </c>
      <c r="AO280" s="26">
        <v>23</v>
      </c>
      <c r="AP280" s="26">
        <v>16</v>
      </c>
      <c r="AQ280" s="26">
        <v>15</v>
      </c>
      <c r="AR280" s="26">
        <v>20</v>
      </c>
      <c r="AS280" s="26">
        <v>17</v>
      </c>
      <c r="AT280" s="31">
        <v>38</v>
      </c>
      <c r="AU280" s="26">
        <v>38</v>
      </c>
      <c r="AV280" s="31">
        <v>12</v>
      </c>
      <c r="AW280" s="26">
        <v>12</v>
      </c>
      <c r="AX280" s="26">
        <v>11</v>
      </c>
      <c r="AY280" s="26">
        <v>9</v>
      </c>
      <c r="AZ280" s="26">
        <v>15</v>
      </c>
      <c r="BA280" s="26">
        <v>16</v>
      </c>
      <c r="BB280" s="31">
        <v>8</v>
      </c>
      <c r="BC280" s="31">
        <v>10</v>
      </c>
      <c r="BD280" s="31">
        <v>10</v>
      </c>
      <c r="BE280" s="31">
        <v>8</v>
      </c>
      <c r="BF280" s="31">
        <v>10</v>
      </c>
      <c r="BG280" s="31">
        <v>10</v>
      </c>
      <c r="BH280" s="31">
        <v>12</v>
      </c>
      <c r="BI280" s="31">
        <v>21</v>
      </c>
      <c r="BJ280" s="31">
        <v>21</v>
      </c>
      <c r="BK280" s="31">
        <v>16</v>
      </c>
      <c r="BL280" s="31">
        <v>10</v>
      </c>
      <c r="BM280" s="31">
        <v>12</v>
      </c>
      <c r="BN280" s="31">
        <v>12</v>
      </c>
      <c r="BO280" s="31">
        <v>16</v>
      </c>
      <c r="BP280" s="31">
        <v>8</v>
      </c>
      <c r="BQ280" s="31">
        <v>12</v>
      </c>
      <c r="BR280" s="26">
        <v>25</v>
      </c>
      <c r="BS280" s="31">
        <v>20</v>
      </c>
      <c r="BT280" s="31">
        <v>13</v>
      </c>
      <c r="BU280" s="31">
        <v>12</v>
      </c>
      <c r="BV280" s="31">
        <v>11</v>
      </c>
      <c r="BW280" s="31">
        <v>13</v>
      </c>
      <c r="BX280" s="31">
        <v>11</v>
      </c>
      <c r="BY280" s="31">
        <v>11</v>
      </c>
      <c r="BZ280" s="31">
        <v>12</v>
      </c>
      <c r="CA280" s="31">
        <v>12</v>
      </c>
      <c r="CB280" s="149">
        <f>(2.71828^(-8.3291+4.4859*K280-2.1583*L280))/(1+(2.71828^(-8.3291+4.4859*K280-2.1583*L280)))</f>
        <v>7.5105671642750541E-6</v>
      </c>
      <c r="CC280" s="107" t="s">
        <v>781</v>
      </c>
      <c r="CD280" s="49" t="s">
        <v>57</v>
      </c>
      <c r="CE280" s="10" t="s">
        <v>554</v>
      </c>
      <c r="CF280" s="86" t="s">
        <v>462</v>
      </c>
      <c r="CG280" s="11"/>
      <c r="CH280" s="59">
        <f>COUNTIF($M280,"=13")+COUNTIF($N280,"=24")+COUNTIF($O280,"=14")+COUNTIF($P280,"=11")+COUNTIF($Q280,"=11")+COUNTIF($R280,"=14")+COUNTIF($S280,"=12")+COUNTIF($T280,"=12")+COUNTIF($U280,"=12")+COUNTIF($V280,"=13")+COUNTIF($W280,"=13")+COUNTIF($X280,"=16")</f>
        <v>10</v>
      </c>
      <c r="CI280" s="59">
        <f>COUNTIF($Y280,"=18")+COUNTIF($Z280,"=9")+COUNTIF($AA280,"=10")+COUNTIF($AB280,"=11")+COUNTIF($AC280,"=11")+COUNTIF($AD280,"=25")+COUNTIF($AE280,"=15")+COUNTIF($AF280,"=19")+COUNTIF($AG280,"=31")+COUNTIF($AH280,"=15")+COUNTIF($AI280,"=15")+COUNTIF($AJ280,"=17")+COUNTIF($AK280,"=17")</f>
        <v>10</v>
      </c>
      <c r="CJ280" s="59">
        <f>COUNTIF($AL280,"=11")+COUNTIF($AM280,"=11")+COUNTIF($AN280,"=19")+COUNTIF($AO280,"=23")+COUNTIF($AP280,"=15")+COUNTIF($AQ280,"=15")+COUNTIF($AR280,"=19")+COUNTIF($AS280,"=17")+COUNTIF($AV280,"=12")+COUNTIF($AW280,"=12")</f>
        <v>8</v>
      </c>
      <c r="CK280" s="59">
        <f>COUNTIF($AX280,"=11")+COUNTIF($AY280,"=9")+COUNTIF($AZ280,"=15")+COUNTIF($BA280,"=16")+COUNTIF($BB280,"=8")+COUNTIF($BC280,"=10")+COUNTIF($BD280,"=10")+COUNTIF($BE280,"=8")+COUNTIF($BF280,"=10")+COUNTIF($BG280,"=11")</f>
        <v>9</v>
      </c>
      <c r="CL280" s="59">
        <f>COUNTIF($BH280,"=12")+COUNTIF($BI280,"=21")+COUNTIF($BJ280,"=23")+COUNTIF($BK280,"=16")+COUNTIF($BL280,"=10")+COUNTIF($BM280,"=12")+COUNTIF($BN280,"=12")+COUNTIF($BO280,"=15")+COUNTIF($BP280,"=8")+COUNTIF($BQ280,"=12")+COUNTIF($BR280,"=24")+COUNTIF($BS280,"=20")+COUNTIF($BT280,"=13")</f>
        <v>10</v>
      </c>
      <c r="CM280" s="59">
        <f>COUNTIF($BU280,"=12")+COUNTIF($BV280,"=11")+COUNTIF($BW280,"=13")+COUNTIF($BX280,"=11")+COUNTIF($BY280,"=11")+COUNTIF($BZ280,"=12")+COUNTIF($CA280,"=11")</f>
        <v>6</v>
      </c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  <c r="DK280" s="85"/>
      <c r="DL280" s="85"/>
      <c r="DM280" s="85"/>
      <c r="DN280" s="85"/>
      <c r="DO280" s="85"/>
      <c r="DP280" s="85"/>
      <c r="DQ280" s="85"/>
      <c r="DR280" s="85"/>
      <c r="DS280" s="85"/>
      <c r="DT280" s="85"/>
      <c r="DU280" s="85"/>
      <c r="DV280" s="85"/>
      <c r="DW280" s="85"/>
      <c r="DX280" s="85"/>
      <c r="DY280" s="85"/>
      <c r="DZ280" s="85"/>
      <c r="EA280" s="85"/>
      <c r="EB280" s="85"/>
      <c r="EC280" s="85"/>
      <c r="ED280" s="85"/>
      <c r="EE280" s="85"/>
    </row>
    <row r="281" spans="1:135" ht="15" customHeight="1" x14ac:dyDescent="0.25">
      <c r="A281" s="167">
        <v>189014</v>
      </c>
      <c r="B281" s="46" t="s">
        <v>479</v>
      </c>
      <c r="C281" s="86" t="s">
        <v>2</v>
      </c>
      <c r="D281" s="139" t="s">
        <v>122</v>
      </c>
      <c r="E281" s="13" t="s">
        <v>9</v>
      </c>
      <c r="F281" s="3" t="s">
        <v>372</v>
      </c>
      <c r="G281" s="7">
        <v>41634</v>
      </c>
      <c r="H281" s="88" t="s">
        <v>2</v>
      </c>
      <c r="I281" s="88" t="s">
        <v>779</v>
      </c>
      <c r="J281" s="87">
        <v>41277.888888888891</v>
      </c>
      <c r="K281" s="143">
        <f>+COUNTIF($Y281,"&gt;=18")+COUNTIF($AG281,"&gt;=31")+COUNTIF($AP281,"&lt;=15")+COUNTIF($AR281,"&gt;=19")+COUNTIF($BG281,"&gt;=11")+COUNTIF($BI281,"&lt;=21")+COUNTIF($BK281,"&gt;=17")+COUNTIF($BR281,"&gt;=24")+COUNTIF($CA281,"&lt;=11")</f>
        <v>5</v>
      </c>
      <c r="L281" s="140">
        <f>65-(+CH281+CI281+CJ281+CK281+CL281+CM281)</f>
        <v>12</v>
      </c>
      <c r="M281" s="28">
        <v>13</v>
      </c>
      <c r="N281" s="6">
        <v>25</v>
      </c>
      <c r="O281" s="28">
        <v>14</v>
      </c>
      <c r="P281" s="28">
        <v>11</v>
      </c>
      <c r="Q281" s="28">
        <v>11</v>
      </c>
      <c r="R281" s="28">
        <v>13</v>
      </c>
      <c r="S281" s="28">
        <v>12</v>
      </c>
      <c r="T281" s="28">
        <v>12</v>
      </c>
      <c r="U281" s="28">
        <v>12</v>
      </c>
      <c r="V281" s="28">
        <v>13</v>
      </c>
      <c r="W281" s="28">
        <v>14</v>
      </c>
      <c r="X281" s="28">
        <v>16</v>
      </c>
      <c r="Y281" s="28">
        <v>17</v>
      </c>
      <c r="Z281" s="6">
        <v>9</v>
      </c>
      <c r="AA281" s="6">
        <v>10</v>
      </c>
      <c r="AB281" s="28">
        <v>11</v>
      </c>
      <c r="AC281" s="28">
        <v>11</v>
      </c>
      <c r="AD281" s="28">
        <v>25</v>
      </c>
      <c r="AE281" s="28">
        <v>15</v>
      </c>
      <c r="AF281" s="28">
        <v>18</v>
      </c>
      <c r="AG281" s="28">
        <v>30</v>
      </c>
      <c r="AH281" s="6">
        <v>15</v>
      </c>
      <c r="AI281" s="6">
        <v>16</v>
      </c>
      <c r="AJ281" s="6">
        <v>17</v>
      </c>
      <c r="AK281" s="6">
        <v>17</v>
      </c>
      <c r="AL281" s="28">
        <v>11</v>
      </c>
      <c r="AM281" s="28">
        <v>11</v>
      </c>
      <c r="AN281" s="28">
        <v>19</v>
      </c>
      <c r="AO281" s="28">
        <v>23</v>
      </c>
      <c r="AP281" s="28">
        <v>15</v>
      </c>
      <c r="AQ281" s="28">
        <v>15</v>
      </c>
      <c r="AR281" s="28">
        <v>19</v>
      </c>
      <c r="AS281" s="28">
        <v>17</v>
      </c>
      <c r="AT281" s="28">
        <v>37</v>
      </c>
      <c r="AU281" s="28">
        <v>40</v>
      </c>
      <c r="AV281" s="28">
        <v>12</v>
      </c>
      <c r="AW281" s="28">
        <v>12</v>
      </c>
      <c r="AX281" s="28">
        <v>11</v>
      </c>
      <c r="AY281" s="28">
        <v>9</v>
      </c>
      <c r="AZ281" s="28">
        <v>15</v>
      </c>
      <c r="BA281" s="28">
        <v>16</v>
      </c>
      <c r="BB281" s="28">
        <v>8</v>
      </c>
      <c r="BC281" s="28">
        <v>10</v>
      </c>
      <c r="BD281" s="28">
        <v>10</v>
      </c>
      <c r="BE281" s="28">
        <v>8</v>
      </c>
      <c r="BF281" s="28">
        <v>10</v>
      </c>
      <c r="BG281" s="28">
        <v>10</v>
      </c>
      <c r="BH281" s="28">
        <v>12</v>
      </c>
      <c r="BI281" s="28">
        <v>21</v>
      </c>
      <c r="BJ281" s="28">
        <v>23</v>
      </c>
      <c r="BK281" s="28">
        <v>17</v>
      </c>
      <c r="BL281" s="28">
        <v>10</v>
      </c>
      <c r="BM281" s="28">
        <v>12</v>
      </c>
      <c r="BN281" s="28">
        <v>12</v>
      </c>
      <c r="BO281" s="28">
        <v>15</v>
      </c>
      <c r="BP281" s="28">
        <v>8</v>
      </c>
      <c r="BQ281" s="28">
        <v>12</v>
      </c>
      <c r="BR281" s="28">
        <v>25</v>
      </c>
      <c r="BS281" s="28">
        <v>20</v>
      </c>
      <c r="BT281" s="28">
        <v>12</v>
      </c>
      <c r="BU281" s="28">
        <v>12</v>
      </c>
      <c r="BV281" s="28">
        <v>11</v>
      </c>
      <c r="BW281" s="28">
        <v>13</v>
      </c>
      <c r="BX281" s="28">
        <v>11</v>
      </c>
      <c r="BY281" s="28">
        <v>11</v>
      </c>
      <c r="BZ281" s="28">
        <v>12</v>
      </c>
      <c r="CA281" s="28">
        <v>12</v>
      </c>
      <c r="CB281" s="149">
        <f>(2.71828^(-8.3291+4.4859*K281-2.1583*L281))/(1+(2.71828^(-8.3291+4.4859*K281-2.1583*L281)))</f>
        <v>7.5105671642750541E-6</v>
      </c>
      <c r="CC281" s="107" t="s">
        <v>781</v>
      </c>
      <c r="CD281" s="9" t="s">
        <v>123</v>
      </c>
      <c r="CE281" s="10" t="s">
        <v>572</v>
      </c>
      <c r="CF281" s="86" t="s">
        <v>479</v>
      </c>
      <c r="CG281" s="11"/>
      <c r="CH281" s="59">
        <f>COUNTIF($M281,"=13")+COUNTIF($N281,"=24")+COUNTIF($O281,"=14")+COUNTIF($P281,"=11")+COUNTIF($Q281,"=11")+COUNTIF($R281,"=14")+COUNTIF($S281,"=12")+COUNTIF($T281,"=12")+COUNTIF($U281,"=12")+COUNTIF($V281,"=13")+COUNTIF($W281,"=13")+COUNTIF($X281,"=16")</f>
        <v>9</v>
      </c>
      <c r="CI281" s="59">
        <f>COUNTIF($Y281,"=18")+COUNTIF($Z281,"=9")+COUNTIF($AA281,"=10")+COUNTIF($AB281,"=11")+COUNTIF($AC281,"=11")+COUNTIF($AD281,"=25")+COUNTIF($AE281,"=15")+COUNTIF($AF281,"=19")+COUNTIF($AG281,"=31")+COUNTIF($AH281,"=15")+COUNTIF($AI281,"=15")+COUNTIF($AJ281,"=17")+COUNTIF($AK281,"=17")</f>
        <v>9</v>
      </c>
      <c r="CJ281" s="59">
        <f>COUNTIF($AL281,"=11")+COUNTIF($AM281,"=11")+COUNTIF($AN281,"=19")+COUNTIF($AO281,"=23")+COUNTIF($AP281,"=15")+COUNTIF($AQ281,"=15")+COUNTIF($AR281,"=19")+COUNTIF($AS281,"=17")+COUNTIF($AV281,"=12")+COUNTIF($AW281,"=12")</f>
        <v>10</v>
      </c>
      <c r="CK281" s="59">
        <f>COUNTIF($AX281,"=11")+COUNTIF($AY281,"=9")+COUNTIF($AZ281,"=15")+COUNTIF($BA281,"=16")+COUNTIF($BB281,"=8")+COUNTIF($BC281,"=10")+COUNTIF($BD281,"=10")+COUNTIF($BE281,"=8")+COUNTIF($BF281,"=10")+COUNTIF($BG281,"=11")</f>
        <v>9</v>
      </c>
      <c r="CL281" s="59">
        <f>COUNTIF($BH281,"=12")+COUNTIF($BI281,"=21")+COUNTIF($BJ281,"=23")+COUNTIF($BK281,"=16")+COUNTIF($BL281,"=10")+COUNTIF($BM281,"=12")+COUNTIF($BN281,"=12")+COUNTIF($BO281,"=15")+COUNTIF($BP281,"=8")+COUNTIF($BQ281,"=12")+COUNTIF($BR281,"=24")+COUNTIF($BS281,"=20")+COUNTIF($BT281,"=13")</f>
        <v>10</v>
      </c>
      <c r="CM281" s="59">
        <f>COUNTIF($BU281,"=12")+COUNTIF($BV281,"=11")+COUNTIF($BW281,"=13")+COUNTIF($BX281,"=11")+COUNTIF($BY281,"=11")+COUNTIF($BZ281,"=12")+COUNTIF($CA281,"=11")</f>
        <v>6</v>
      </c>
    </row>
    <row r="282" spans="1:135" ht="15" customHeight="1" x14ac:dyDescent="0.25">
      <c r="A282" s="167" t="s">
        <v>994</v>
      </c>
      <c r="B282" s="46" t="s">
        <v>184</v>
      </c>
      <c r="C282" s="86" t="s">
        <v>2</v>
      </c>
      <c r="D282" s="139" t="s">
        <v>122</v>
      </c>
      <c r="E282" s="29" t="s">
        <v>9</v>
      </c>
      <c r="F282" s="3" t="s">
        <v>374</v>
      </c>
      <c r="G282" s="7">
        <v>41425.082638888889</v>
      </c>
      <c r="H282" s="88" t="s">
        <v>2</v>
      </c>
      <c r="I282" s="88" t="s">
        <v>779</v>
      </c>
      <c r="J282" s="87">
        <v>41277.888888888891</v>
      </c>
      <c r="K282" s="143">
        <f>+COUNTIF($Y282,"&gt;=18")+COUNTIF($AG282,"&gt;=31")+COUNTIF($AP282,"&lt;=15")+COUNTIF($AR282,"&gt;=19")+COUNTIF($BG282,"&gt;=11")+COUNTIF($BI282,"&lt;=21")+COUNTIF($BK282,"&gt;=17")+COUNTIF($BR282,"&gt;=24")+COUNTIF($CA282,"&lt;=11")</f>
        <v>5</v>
      </c>
      <c r="L282" s="140">
        <f>65-(+CH282+CI282+CJ282+CK282+CL282+CM282)</f>
        <v>12</v>
      </c>
      <c r="M282" s="6">
        <v>13</v>
      </c>
      <c r="N282" s="28">
        <v>25</v>
      </c>
      <c r="O282" s="6">
        <v>14</v>
      </c>
      <c r="P282" s="28">
        <v>11</v>
      </c>
      <c r="Q282" s="6">
        <v>11</v>
      </c>
      <c r="R282" s="6">
        <v>13</v>
      </c>
      <c r="S282" s="6">
        <v>12</v>
      </c>
      <c r="T282" s="6">
        <v>12</v>
      </c>
      <c r="U282" s="6">
        <v>12</v>
      </c>
      <c r="V282" s="6">
        <v>13</v>
      </c>
      <c r="W282" s="6">
        <v>14</v>
      </c>
      <c r="X282" s="6">
        <v>16</v>
      </c>
      <c r="Y282" s="6">
        <v>18</v>
      </c>
      <c r="Z282" s="6">
        <v>9</v>
      </c>
      <c r="AA282" s="6">
        <v>10</v>
      </c>
      <c r="AB282" s="6">
        <v>11</v>
      </c>
      <c r="AC282" s="6">
        <v>11</v>
      </c>
      <c r="AD282" s="6">
        <v>25</v>
      </c>
      <c r="AE282" s="6">
        <v>15</v>
      </c>
      <c r="AF282" s="6">
        <v>18</v>
      </c>
      <c r="AG282" s="6">
        <v>31</v>
      </c>
      <c r="AH282" s="6">
        <v>15</v>
      </c>
      <c r="AI282" s="6">
        <v>15</v>
      </c>
      <c r="AJ282" s="28">
        <v>16</v>
      </c>
      <c r="AK282" s="6">
        <v>17</v>
      </c>
      <c r="AL282" s="6">
        <v>12</v>
      </c>
      <c r="AM282" s="6">
        <v>11</v>
      </c>
      <c r="AN282" s="28">
        <v>19</v>
      </c>
      <c r="AO282" s="28">
        <v>23</v>
      </c>
      <c r="AP282" s="28">
        <v>17</v>
      </c>
      <c r="AQ282" s="28">
        <v>16</v>
      </c>
      <c r="AR282" s="28">
        <v>19</v>
      </c>
      <c r="AS282" s="28">
        <v>17</v>
      </c>
      <c r="AT282" s="6">
        <v>36</v>
      </c>
      <c r="AU282" s="6">
        <v>38</v>
      </c>
      <c r="AV282" s="28">
        <v>12</v>
      </c>
      <c r="AW282" s="28">
        <v>12</v>
      </c>
      <c r="AX282" s="28">
        <v>11</v>
      </c>
      <c r="AY282" s="28">
        <v>9</v>
      </c>
      <c r="AZ282" s="28">
        <v>15</v>
      </c>
      <c r="BA282" s="28">
        <v>16</v>
      </c>
      <c r="BB282" s="6">
        <v>8</v>
      </c>
      <c r="BC282" s="6">
        <v>10</v>
      </c>
      <c r="BD282" s="6">
        <v>10</v>
      </c>
      <c r="BE282" s="6">
        <v>8</v>
      </c>
      <c r="BF282" s="6">
        <v>10</v>
      </c>
      <c r="BG282" s="6">
        <v>10</v>
      </c>
      <c r="BH282" s="6">
        <v>12</v>
      </c>
      <c r="BI282" s="6">
        <v>21</v>
      </c>
      <c r="BJ282" s="6">
        <v>23</v>
      </c>
      <c r="BK282" s="6">
        <v>16</v>
      </c>
      <c r="BL282" s="6">
        <v>10</v>
      </c>
      <c r="BM282" s="6">
        <v>12</v>
      </c>
      <c r="BN282" s="6">
        <v>12</v>
      </c>
      <c r="BO282" s="6">
        <v>16</v>
      </c>
      <c r="BP282" s="6">
        <v>8</v>
      </c>
      <c r="BQ282" s="6">
        <v>12</v>
      </c>
      <c r="BR282" s="6">
        <v>25</v>
      </c>
      <c r="BS282" s="6">
        <v>20</v>
      </c>
      <c r="BT282" s="6">
        <v>13</v>
      </c>
      <c r="BU282" s="6">
        <v>12</v>
      </c>
      <c r="BV282" s="6">
        <v>11</v>
      </c>
      <c r="BW282" s="6">
        <v>13</v>
      </c>
      <c r="BX282" s="6">
        <v>11</v>
      </c>
      <c r="BY282" s="6">
        <v>11</v>
      </c>
      <c r="BZ282" s="6">
        <v>12</v>
      </c>
      <c r="CA282" s="6">
        <v>12</v>
      </c>
      <c r="CB282" s="149">
        <f>(2.71828^(-8.3291+4.4859*K282-2.1583*L282))/(1+(2.71828^(-8.3291+4.4859*K282-2.1583*L282)))</f>
        <v>7.5105671642750541E-6</v>
      </c>
      <c r="CC282" s="107" t="s">
        <v>781</v>
      </c>
      <c r="CD282" s="9" t="s">
        <v>123</v>
      </c>
      <c r="CE282" s="14" t="s">
        <v>592</v>
      </c>
      <c r="CF282" s="12" t="s">
        <v>184</v>
      </c>
      <c r="CG282" s="11"/>
      <c r="CH282" s="59">
        <f>COUNTIF($M282,"=13")+COUNTIF($N282,"=24")+COUNTIF($O282,"=14")+COUNTIF($P282,"=11")+COUNTIF($Q282,"=11")+COUNTIF($R282,"=14")+COUNTIF($S282,"=12")+COUNTIF($T282,"=12")+COUNTIF($U282,"=12")+COUNTIF($V282,"=13")+COUNTIF($W282,"=13")+COUNTIF($X282,"=16")</f>
        <v>9</v>
      </c>
      <c r="CI282" s="59">
        <f>COUNTIF($Y282,"=18")+COUNTIF($Z282,"=9")+COUNTIF($AA282,"=10")+COUNTIF($AB282,"=11")+COUNTIF($AC282,"=11")+COUNTIF($AD282,"=25")+COUNTIF($AE282,"=15")+COUNTIF($AF282,"=19")+COUNTIF($AG282,"=31")+COUNTIF($AH282,"=15")+COUNTIF($AI282,"=15")+COUNTIF($AJ282,"=17")+COUNTIF($AK282,"=17")</f>
        <v>11</v>
      </c>
      <c r="CJ282" s="59">
        <f>COUNTIF($AL282,"=11")+COUNTIF($AM282,"=11")+COUNTIF($AN282,"=19")+COUNTIF($AO282,"=23")+COUNTIF($AP282,"=15")+COUNTIF($AQ282,"=15")+COUNTIF($AR282,"=19")+COUNTIF($AS282,"=17")+COUNTIF($AV282,"=12")+COUNTIF($AW282,"=12")</f>
        <v>7</v>
      </c>
      <c r="CK282" s="59">
        <f>COUNTIF($AX282,"=11")+COUNTIF($AY282,"=9")+COUNTIF($AZ282,"=15")+COUNTIF($BA282,"=16")+COUNTIF($BB282,"=8")+COUNTIF($BC282,"=10")+COUNTIF($BD282,"=10")+COUNTIF($BE282,"=8")+COUNTIF($BF282,"=10")+COUNTIF($BG282,"=11")</f>
        <v>9</v>
      </c>
      <c r="CL282" s="59">
        <f>COUNTIF($BH282,"=12")+COUNTIF($BI282,"=21")+COUNTIF($BJ282,"=23")+COUNTIF($BK282,"=16")+COUNTIF($BL282,"=10")+COUNTIF($BM282,"=12")+COUNTIF($BN282,"=12")+COUNTIF($BO282,"=15")+COUNTIF($BP282,"=8")+COUNTIF($BQ282,"=12")+COUNTIF($BR282,"=24")+COUNTIF($BS282,"=20")+COUNTIF($BT282,"=13")</f>
        <v>11</v>
      </c>
      <c r="CM282" s="59">
        <f>COUNTIF($BU282,"=12")+COUNTIF($BV282,"=11")+COUNTIF($BW282,"=13")+COUNTIF($BX282,"=11")+COUNTIF($BY282,"=11")+COUNTIF($BZ282,"=12")+COUNTIF($CA282,"=11")</f>
        <v>6</v>
      </c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  <c r="DK282" s="85"/>
      <c r="DL282" s="85"/>
      <c r="DM282" s="85"/>
      <c r="DN282" s="85"/>
      <c r="DO282" s="85"/>
      <c r="DP282" s="85"/>
      <c r="DQ282" s="85"/>
      <c r="DR282" s="85"/>
      <c r="DS282" s="85"/>
      <c r="DT282" s="85"/>
      <c r="DU282" s="85"/>
      <c r="DV282" s="85"/>
      <c r="DW282" s="85"/>
      <c r="DX282" s="85"/>
      <c r="DY282" s="85"/>
      <c r="DZ282" s="85"/>
    </row>
    <row r="283" spans="1:135" ht="15" customHeight="1" x14ac:dyDescent="0.25">
      <c r="A283" s="173">
        <v>352589</v>
      </c>
      <c r="B283" s="49" t="s">
        <v>139</v>
      </c>
      <c r="C283" s="86" t="s">
        <v>2</v>
      </c>
      <c r="D283" s="139" t="s">
        <v>71</v>
      </c>
      <c r="E283" s="49" t="s">
        <v>23</v>
      </c>
      <c r="F283" s="86" t="s">
        <v>140</v>
      </c>
      <c r="G283" s="87">
        <v>42401.234027777777</v>
      </c>
      <c r="H283" s="88" t="s">
        <v>2</v>
      </c>
      <c r="I283" s="88" t="s">
        <v>779</v>
      </c>
      <c r="J283" s="87">
        <v>41277.888888888891</v>
      </c>
      <c r="K283" s="143">
        <f>+COUNTIF($Y283,"&gt;=18")+COUNTIF($AG283,"&gt;=31")+COUNTIF($AP283,"&lt;=15")+COUNTIF($AR283,"&gt;=19")+COUNTIF($BG283,"&gt;=11")+COUNTIF($BI283,"&lt;=21")+COUNTIF($BK283,"&gt;=17")+COUNTIF($BR283,"&gt;=24")+COUNTIF($CA283,"&lt;=11")</f>
        <v>5</v>
      </c>
      <c r="L283" s="140">
        <f>65-(+CH283+CI283+CJ283+CK283+CL283+CM283)</f>
        <v>12</v>
      </c>
      <c r="M283" s="100">
        <v>13</v>
      </c>
      <c r="N283" s="100">
        <v>25</v>
      </c>
      <c r="O283" s="100">
        <v>14</v>
      </c>
      <c r="P283" s="100">
        <v>11</v>
      </c>
      <c r="Q283" s="100">
        <v>11</v>
      </c>
      <c r="R283" s="100">
        <v>14</v>
      </c>
      <c r="S283" s="100">
        <v>12</v>
      </c>
      <c r="T283" s="100">
        <v>12</v>
      </c>
      <c r="U283" s="100">
        <v>12</v>
      </c>
      <c r="V283" s="100">
        <v>13</v>
      </c>
      <c r="W283" s="100">
        <v>13</v>
      </c>
      <c r="X283" s="100">
        <v>16</v>
      </c>
      <c r="Y283" s="100">
        <v>16</v>
      </c>
      <c r="Z283" s="100">
        <v>9</v>
      </c>
      <c r="AA283" s="100">
        <v>10</v>
      </c>
      <c r="AB283" s="100">
        <v>11</v>
      </c>
      <c r="AC283" s="100">
        <v>11</v>
      </c>
      <c r="AD283" s="100">
        <v>25</v>
      </c>
      <c r="AE283" s="100">
        <v>15</v>
      </c>
      <c r="AF283" s="100">
        <v>19</v>
      </c>
      <c r="AG283" s="100">
        <v>30</v>
      </c>
      <c r="AH283" s="100">
        <v>15</v>
      </c>
      <c r="AI283" s="100">
        <v>15</v>
      </c>
      <c r="AJ283" s="100">
        <v>17</v>
      </c>
      <c r="AK283" s="100">
        <v>18</v>
      </c>
      <c r="AL283" s="100">
        <v>11</v>
      </c>
      <c r="AM283" s="68">
        <v>11</v>
      </c>
      <c r="AN283" s="100">
        <v>19</v>
      </c>
      <c r="AO283" s="100">
        <v>22</v>
      </c>
      <c r="AP283" s="100">
        <v>15</v>
      </c>
      <c r="AQ283" s="100">
        <v>15</v>
      </c>
      <c r="AR283" s="100">
        <v>20</v>
      </c>
      <c r="AS283" s="100">
        <v>17</v>
      </c>
      <c r="AT283" s="100">
        <v>33</v>
      </c>
      <c r="AU283" s="100">
        <v>37</v>
      </c>
      <c r="AV283" s="100">
        <v>12</v>
      </c>
      <c r="AW283" s="100">
        <v>12</v>
      </c>
      <c r="AX283" s="100">
        <v>11</v>
      </c>
      <c r="AY283" s="100">
        <v>9</v>
      </c>
      <c r="AZ283" s="100">
        <v>15</v>
      </c>
      <c r="BA283" s="100">
        <v>17</v>
      </c>
      <c r="BB283" s="100">
        <v>8</v>
      </c>
      <c r="BC283" s="100">
        <v>10</v>
      </c>
      <c r="BD283" s="100">
        <v>10</v>
      </c>
      <c r="BE283" s="100">
        <v>8</v>
      </c>
      <c r="BF283" s="100">
        <v>10</v>
      </c>
      <c r="BG283" s="100">
        <v>11</v>
      </c>
      <c r="BH283" s="100">
        <v>12</v>
      </c>
      <c r="BI283" s="100">
        <v>23</v>
      </c>
      <c r="BJ283" s="100">
        <v>23</v>
      </c>
      <c r="BK283" s="100">
        <v>17</v>
      </c>
      <c r="BL283" s="100">
        <v>10</v>
      </c>
      <c r="BM283" s="100">
        <v>12</v>
      </c>
      <c r="BN283" s="100">
        <v>12</v>
      </c>
      <c r="BO283" s="100">
        <v>16</v>
      </c>
      <c r="BP283" s="100">
        <v>8</v>
      </c>
      <c r="BQ283" s="100">
        <v>12</v>
      </c>
      <c r="BR283" s="100">
        <v>24</v>
      </c>
      <c r="BS283" s="100">
        <v>21</v>
      </c>
      <c r="BT283" s="100">
        <v>13</v>
      </c>
      <c r="BU283" s="100">
        <v>12</v>
      </c>
      <c r="BV283" s="100">
        <v>11</v>
      </c>
      <c r="BW283" s="100">
        <v>13</v>
      </c>
      <c r="BX283" s="100">
        <v>11</v>
      </c>
      <c r="BY283" s="100">
        <v>11</v>
      </c>
      <c r="BZ283" s="100">
        <v>12</v>
      </c>
      <c r="CA283" s="100">
        <v>12</v>
      </c>
      <c r="CB283" s="149">
        <f>(2.71828^(-8.3291+4.4859*K283-2.1583*L283))/(1+(2.71828^(-8.3291+4.4859*K283-2.1583*L283)))</f>
        <v>7.5105671642750541E-6</v>
      </c>
      <c r="CC283" s="107" t="s">
        <v>781</v>
      </c>
      <c r="CD283" s="49" t="s">
        <v>60</v>
      </c>
      <c r="CE283" s="49" t="s">
        <v>2</v>
      </c>
      <c r="CF283" s="49" t="s">
        <v>139</v>
      </c>
      <c r="CG283" s="49"/>
      <c r="CH283" s="59">
        <f>COUNTIF($M283,"=13")+COUNTIF($N283,"=24")+COUNTIF($O283,"=14")+COUNTIF($P283,"=11")+COUNTIF($Q283,"=11")+COUNTIF($R283,"=14")+COUNTIF($S283,"=12")+COUNTIF($T283,"=12")+COUNTIF($U283,"=12")+COUNTIF($V283,"=13")+COUNTIF($W283,"=13")+COUNTIF($X283,"=16")</f>
        <v>11</v>
      </c>
      <c r="CI283" s="59">
        <f>COUNTIF($Y283,"=18")+COUNTIF($Z283,"=9")+COUNTIF($AA283,"=10")+COUNTIF($AB283,"=11")+COUNTIF($AC283,"=11")+COUNTIF($AD283,"=25")+COUNTIF($AE283,"=15")+COUNTIF($AF283,"=19")+COUNTIF($AG283,"=31")+COUNTIF($AH283,"=15")+COUNTIF($AI283,"=15")+COUNTIF($AJ283,"=17")+COUNTIF($AK283,"=17")</f>
        <v>10</v>
      </c>
      <c r="CJ283" s="59">
        <f>COUNTIF($AL283,"=11")+COUNTIF($AM283,"=11")+COUNTIF($AN283,"=19")+COUNTIF($AO283,"=23")+COUNTIF($AP283,"=15")+COUNTIF($AQ283,"=15")+COUNTIF($AR283,"=19")+COUNTIF($AS283,"=17")+COUNTIF($AV283,"=12")+COUNTIF($AW283,"=12")</f>
        <v>8</v>
      </c>
      <c r="CK283" s="59">
        <f>COUNTIF($AX283,"=11")+COUNTIF($AY283,"=9")+COUNTIF($AZ283,"=15")+COUNTIF($BA283,"=16")+COUNTIF($BB283,"=8")+COUNTIF($BC283,"=10")+COUNTIF($BD283,"=10")+COUNTIF($BE283,"=8")+COUNTIF($BF283,"=10")+COUNTIF($BG283,"=11")</f>
        <v>9</v>
      </c>
      <c r="CL283" s="59">
        <f>COUNTIF($BH283,"=12")+COUNTIF($BI283,"=21")+COUNTIF($BJ283,"=23")+COUNTIF($BK283,"=16")+COUNTIF($BL283,"=10")+COUNTIF($BM283,"=12")+COUNTIF($BN283,"=12")+COUNTIF($BO283,"=15")+COUNTIF($BP283,"=8")+COUNTIF($BQ283,"=12")+COUNTIF($BR283,"=24")+COUNTIF($BS283,"=20")+COUNTIF($BT283,"=13")</f>
        <v>9</v>
      </c>
      <c r="CM283" s="59">
        <f>COUNTIF($BU283,"=12")+COUNTIF($BV283,"=11")+COUNTIF($BW283,"=13")+COUNTIF($BX283,"=11")+COUNTIF($BY283,"=11")+COUNTIF($BZ283,"=12")+COUNTIF($CA283,"=11")</f>
        <v>6</v>
      </c>
      <c r="EA283" s="86"/>
      <c r="EB283" s="86"/>
      <c r="EC283" s="86"/>
      <c r="ED283" s="86"/>
      <c r="EE283" s="86"/>
    </row>
    <row r="284" spans="1:135" ht="15" customHeight="1" x14ac:dyDescent="0.25">
      <c r="A284" s="174" t="s">
        <v>1069</v>
      </c>
      <c r="B284" s="190" t="s">
        <v>1070</v>
      </c>
      <c r="C284" s="191" t="s">
        <v>2</v>
      </c>
      <c r="D284" s="174" t="s">
        <v>1144</v>
      </c>
      <c r="E284" s="27" t="s">
        <v>23</v>
      </c>
      <c r="F284" s="27" t="s">
        <v>88</v>
      </c>
      <c r="G284" s="87">
        <v>43961</v>
      </c>
      <c r="H284" s="3" t="s">
        <v>2</v>
      </c>
      <c r="I284" s="3" t="s">
        <v>997</v>
      </c>
      <c r="J284" s="27" t="s">
        <v>998</v>
      </c>
      <c r="K284" s="143">
        <f>+COUNTIF($Y284,"&gt;=18")+COUNTIF($AG284,"&gt;=31")+COUNTIF($AP284,"&lt;=15")+COUNTIF($AR284,"&gt;=19")+COUNTIF($BG284,"&gt;=11")+COUNTIF($BI284,"&lt;=21")+COUNTIF($BK284,"&gt;=17")+COUNTIF($BR284,"&gt;=24")+COUNTIF($CA284,"&lt;=11")</f>
        <v>5</v>
      </c>
      <c r="L284" s="140">
        <f>65-(+CH284+CI284+CJ284+CK284+CL284+CM284)</f>
        <v>12</v>
      </c>
      <c r="M284" s="196">
        <v>12</v>
      </c>
      <c r="N284" s="196">
        <v>24</v>
      </c>
      <c r="O284" s="196">
        <v>14</v>
      </c>
      <c r="P284" s="196">
        <v>10</v>
      </c>
      <c r="Q284" s="197">
        <v>11</v>
      </c>
      <c r="R284" s="197">
        <v>11</v>
      </c>
      <c r="S284" s="196">
        <v>12</v>
      </c>
      <c r="T284" s="196">
        <v>12</v>
      </c>
      <c r="U284" s="196">
        <v>11</v>
      </c>
      <c r="V284" s="196">
        <v>13</v>
      </c>
      <c r="W284" s="196">
        <v>13</v>
      </c>
      <c r="X284" s="196">
        <v>16</v>
      </c>
      <c r="Y284" s="196">
        <v>18</v>
      </c>
      <c r="Z284" s="208">
        <v>9</v>
      </c>
      <c r="AA284" s="208">
        <v>10</v>
      </c>
      <c r="AB284" s="196">
        <v>11</v>
      </c>
      <c r="AC284" s="196">
        <v>11</v>
      </c>
      <c r="AD284" s="196">
        <v>24</v>
      </c>
      <c r="AE284" s="196">
        <v>15</v>
      </c>
      <c r="AF284" s="196">
        <v>19</v>
      </c>
      <c r="AG284" s="196">
        <v>29</v>
      </c>
      <c r="AH284" s="208">
        <v>15</v>
      </c>
      <c r="AI284" s="208">
        <v>15</v>
      </c>
      <c r="AJ284" s="208">
        <v>16</v>
      </c>
      <c r="AK284" s="208">
        <v>17</v>
      </c>
      <c r="AL284" s="196">
        <v>11</v>
      </c>
      <c r="AM284" s="196">
        <v>11</v>
      </c>
      <c r="AN284" s="197">
        <v>19</v>
      </c>
      <c r="AO284" s="197">
        <v>23</v>
      </c>
      <c r="AP284" s="196">
        <v>15</v>
      </c>
      <c r="AQ284" s="196">
        <v>15</v>
      </c>
      <c r="AR284" s="196">
        <v>17</v>
      </c>
      <c r="AS284" s="196">
        <v>17</v>
      </c>
      <c r="AT284" s="197">
        <v>37</v>
      </c>
      <c r="AU284" s="197">
        <v>38</v>
      </c>
      <c r="AV284" s="196">
        <v>14</v>
      </c>
      <c r="AW284" s="196">
        <v>12</v>
      </c>
      <c r="AX284" s="196">
        <v>11</v>
      </c>
      <c r="AY284" s="196">
        <v>9</v>
      </c>
      <c r="AZ284" s="197">
        <v>15</v>
      </c>
      <c r="BA284" s="197">
        <v>16</v>
      </c>
      <c r="BB284" s="196">
        <v>8</v>
      </c>
      <c r="BC284" s="196">
        <v>10</v>
      </c>
      <c r="BD284" s="196">
        <v>10</v>
      </c>
      <c r="BE284" s="196">
        <v>8</v>
      </c>
      <c r="BF284" s="196">
        <v>10</v>
      </c>
      <c r="BG284" s="196">
        <v>10</v>
      </c>
      <c r="BH284" s="196">
        <v>12</v>
      </c>
      <c r="BI284" s="197">
        <v>21</v>
      </c>
      <c r="BJ284" s="197">
        <v>23</v>
      </c>
      <c r="BK284" s="196">
        <v>17</v>
      </c>
      <c r="BL284" s="196">
        <v>10</v>
      </c>
      <c r="BM284" s="196">
        <v>12</v>
      </c>
      <c r="BN284" s="196">
        <v>12</v>
      </c>
      <c r="BO284" s="196">
        <v>15</v>
      </c>
      <c r="BP284" s="196">
        <v>8</v>
      </c>
      <c r="BQ284" s="196">
        <v>12</v>
      </c>
      <c r="BR284" s="196">
        <v>22</v>
      </c>
      <c r="BS284" s="196">
        <v>20</v>
      </c>
      <c r="BT284" s="196">
        <v>13</v>
      </c>
      <c r="BU284" s="196">
        <v>12</v>
      </c>
      <c r="BV284" s="196">
        <v>11</v>
      </c>
      <c r="BW284" s="196">
        <v>13</v>
      </c>
      <c r="BX284" s="196">
        <v>11</v>
      </c>
      <c r="BY284" s="196">
        <v>11</v>
      </c>
      <c r="BZ284" s="196">
        <v>12</v>
      </c>
      <c r="CA284" s="196">
        <v>11</v>
      </c>
      <c r="CB284" s="149">
        <f>(2.71828^(-8.3291+4.4859*K284-2.1583*L284))/(1+(2.71828^(-8.3291+4.4859*K284-2.1583*L284)))</f>
        <v>7.5105671642750541E-6</v>
      </c>
      <c r="CC284" s="200"/>
      <c r="CD284" s="3" t="s">
        <v>1070</v>
      </c>
      <c r="CE284" s="27" t="s">
        <v>1071</v>
      </c>
      <c r="CF284" s="59"/>
      <c r="CG284" s="59"/>
      <c r="CH284" s="59">
        <f>COUNTIF($M284,"=13")+COUNTIF($N284,"=24")+COUNTIF($O284,"=14")+COUNTIF($P284,"=11")+COUNTIF($Q284,"=11")+COUNTIF($R284,"=14")+COUNTIF($S284,"=12")+COUNTIF($T284,"=12")+COUNTIF($U284,"=12")+COUNTIF($V284,"=13")+COUNTIF($W284,"=13")+COUNTIF($X284,"=16")</f>
        <v>8</v>
      </c>
      <c r="CI284" s="59">
        <f>COUNTIF($Y284,"=18")+COUNTIF($Z284,"=9")+COUNTIF($AA284,"=10")+COUNTIF($AB284,"=11")+COUNTIF($AC284,"=11")+COUNTIF($AD284,"=25")+COUNTIF($AE284,"=15")+COUNTIF($AF284,"=19")+COUNTIF($AG284,"=31")+COUNTIF($AH284,"=15")+COUNTIF($AI284,"=15")+COUNTIF($AJ284,"=17")+COUNTIF($AK284,"=17")</f>
        <v>10</v>
      </c>
      <c r="CJ284" s="59">
        <f>COUNTIF($AL284,"=11")+COUNTIF($AM284,"=11")+COUNTIF($AN284,"=19")+COUNTIF($AO284,"=23")+COUNTIF($AP284,"=15")+COUNTIF($AQ284,"=15")+COUNTIF($AR284,"=19")+COUNTIF($AS284,"=17")+COUNTIF($AV284,"=12")+COUNTIF($AW284,"=12")</f>
        <v>8</v>
      </c>
      <c r="CK284" s="59">
        <f>COUNTIF($AX284,"=11")+COUNTIF($AY284,"=9")+COUNTIF($AZ284,"=15")+COUNTIF($BA284,"=16")+COUNTIF($BB284,"=8")+COUNTIF($BC284,"=10")+COUNTIF($BD284,"=10")+COUNTIF($BE284,"=8")+COUNTIF($BF284,"=10")+COUNTIF($BG284,"=11")</f>
        <v>9</v>
      </c>
      <c r="CL284" s="59">
        <f>COUNTIF($BH284,"=12")+COUNTIF($BI284,"=21")+COUNTIF($BJ284,"=23")+COUNTIF($BK284,"=16")+COUNTIF($BL284,"=10")+COUNTIF($BM284,"=12")+COUNTIF($BN284,"=12")+COUNTIF($BO284,"=15")+COUNTIF($BP284,"=8")+COUNTIF($BQ284,"=12")+COUNTIF($BR284,"=24")+COUNTIF($BS284,"=20")+COUNTIF($BT284,"=13")</f>
        <v>11</v>
      </c>
      <c r="CM284" s="59">
        <f>COUNTIF($BU284,"=12")+COUNTIF($BV284,"=11")+COUNTIF($BW284,"=13")+COUNTIF($BX284,"=11")+COUNTIF($BY284,"=11")+COUNTIF($BZ284,"=12")+COUNTIF($CA284,"=11")</f>
        <v>7</v>
      </c>
      <c r="CN284" s="192">
        <v>35</v>
      </c>
      <c r="CO284" s="192">
        <v>15</v>
      </c>
      <c r="CP284" s="192">
        <v>9</v>
      </c>
      <c r="CQ284" s="192">
        <v>16</v>
      </c>
      <c r="CR284" s="192">
        <v>12</v>
      </c>
      <c r="CS284" s="192">
        <v>26</v>
      </c>
      <c r="CT284" s="192">
        <v>26</v>
      </c>
      <c r="CU284" s="192">
        <v>20</v>
      </c>
      <c r="CV284" s="192">
        <v>12</v>
      </c>
      <c r="CW284" s="192">
        <v>11</v>
      </c>
      <c r="CX284" s="192">
        <v>14</v>
      </c>
      <c r="CY284" s="192">
        <v>12</v>
      </c>
      <c r="CZ284" s="192">
        <v>11</v>
      </c>
      <c r="DA284" s="192">
        <v>9</v>
      </c>
      <c r="DB284" s="192">
        <v>13</v>
      </c>
      <c r="DC284" s="192">
        <v>11</v>
      </c>
      <c r="DD284" s="192">
        <v>10</v>
      </c>
      <c r="DE284" s="192">
        <v>11</v>
      </c>
      <c r="DF284" s="192">
        <v>11</v>
      </c>
      <c r="DG284" s="192">
        <v>30</v>
      </c>
      <c r="DH284" s="192">
        <v>11</v>
      </c>
      <c r="DI284" s="192">
        <v>13</v>
      </c>
      <c r="DJ284" s="192">
        <v>24</v>
      </c>
      <c r="DK284" s="192">
        <v>13</v>
      </c>
      <c r="DL284" s="192">
        <v>9</v>
      </c>
      <c r="DM284" s="192">
        <v>10</v>
      </c>
      <c r="DN284" s="192">
        <v>21</v>
      </c>
      <c r="DO284" s="192">
        <v>15</v>
      </c>
      <c r="DP284" s="192">
        <v>19</v>
      </c>
      <c r="DQ284" s="192">
        <v>15</v>
      </c>
      <c r="DR284" s="192">
        <v>24</v>
      </c>
      <c r="DS284" s="192">
        <v>16</v>
      </c>
      <c r="DT284" s="192">
        <v>12</v>
      </c>
      <c r="DU284" s="192">
        <v>15</v>
      </c>
      <c r="DV284" s="192">
        <v>25</v>
      </c>
      <c r="DW284" s="192">
        <v>12</v>
      </c>
      <c r="DX284" s="192">
        <v>24</v>
      </c>
      <c r="DY284" s="192">
        <v>18</v>
      </c>
      <c r="DZ284" s="192">
        <v>10</v>
      </c>
      <c r="EA284" s="192">
        <v>15</v>
      </c>
      <c r="EB284" s="192">
        <v>18</v>
      </c>
      <c r="EC284" s="192">
        <v>9</v>
      </c>
      <c r="ED284" s="192">
        <v>12</v>
      </c>
      <c r="EE284" s="192">
        <v>11</v>
      </c>
    </row>
    <row r="285" spans="1:135" ht="15" customHeight="1" x14ac:dyDescent="0.25">
      <c r="A285" s="174">
        <v>793522</v>
      </c>
      <c r="B285" s="3" t="s">
        <v>343</v>
      </c>
      <c r="C285" s="191" t="s">
        <v>2</v>
      </c>
      <c r="D285" s="198" t="s">
        <v>1153</v>
      </c>
      <c r="E285" s="3" t="s">
        <v>799</v>
      </c>
      <c r="F285" s="3" t="s">
        <v>343</v>
      </c>
      <c r="G285" s="87">
        <v>43961</v>
      </c>
      <c r="H285" s="3" t="s">
        <v>2</v>
      </c>
      <c r="I285" s="3" t="s">
        <v>997</v>
      </c>
      <c r="J285" s="3" t="s">
        <v>998</v>
      </c>
      <c r="K285" s="143">
        <f>+COUNTIF($Y285,"&gt;=18")+COUNTIF($AG285,"&gt;=31")+COUNTIF($AP285,"&lt;=15")+COUNTIF($AR285,"&gt;=19")+COUNTIF($BG285,"&gt;=11")+COUNTIF($BI285,"&lt;=21")+COUNTIF($BK285,"&gt;=17")+COUNTIF($BR285,"&gt;=24")+COUNTIF($CA285,"&lt;=11")</f>
        <v>5</v>
      </c>
      <c r="L285" s="140">
        <f>65-(+CH285+CI285+CJ285+CK285+CL285+CM285)</f>
        <v>12</v>
      </c>
      <c r="M285" s="89">
        <v>13</v>
      </c>
      <c r="N285" s="89">
        <v>24</v>
      </c>
      <c r="O285" s="89">
        <v>14</v>
      </c>
      <c r="P285" s="89">
        <v>11</v>
      </c>
      <c r="Q285" s="197">
        <v>11</v>
      </c>
      <c r="R285" s="197">
        <v>14</v>
      </c>
      <c r="S285" s="89">
        <v>12</v>
      </c>
      <c r="T285" s="89">
        <v>12</v>
      </c>
      <c r="U285" s="89">
        <v>11</v>
      </c>
      <c r="V285" s="89">
        <v>13</v>
      </c>
      <c r="W285" s="89">
        <v>13</v>
      </c>
      <c r="X285" s="89">
        <v>17</v>
      </c>
      <c r="Y285" s="89">
        <v>18</v>
      </c>
      <c r="Z285" s="208">
        <v>9</v>
      </c>
      <c r="AA285" s="208">
        <v>10</v>
      </c>
      <c r="AB285" s="89">
        <v>11</v>
      </c>
      <c r="AC285" s="89">
        <v>11</v>
      </c>
      <c r="AD285" s="89">
        <v>25</v>
      </c>
      <c r="AE285" s="89">
        <v>14</v>
      </c>
      <c r="AF285" s="89">
        <v>19</v>
      </c>
      <c r="AG285" s="89">
        <v>29</v>
      </c>
      <c r="AH285" s="208">
        <v>15</v>
      </c>
      <c r="AI285" s="208">
        <v>15</v>
      </c>
      <c r="AJ285" s="208">
        <v>17</v>
      </c>
      <c r="AK285" s="208">
        <v>17</v>
      </c>
      <c r="AL285" s="89">
        <v>10</v>
      </c>
      <c r="AM285" s="89">
        <v>11</v>
      </c>
      <c r="AN285" s="197">
        <v>19</v>
      </c>
      <c r="AO285" s="197">
        <v>23</v>
      </c>
      <c r="AP285" s="89">
        <v>15</v>
      </c>
      <c r="AQ285" s="89">
        <v>15</v>
      </c>
      <c r="AR285" s="89">
        <v>19</v>
      </c>
      <c r="AS285" s="89">
        <v>17</v>
      </c>
      <c r="AT285" s="197">
        <v>37</v>
      </c>
      <c r="AU285" s="197">
        <v>38</v>
      </c>
      <c r="AV285" s="89">
        <v>11</v>
      </c>
      <c r="AW285" s="89">
        <v>12</v>
      </c>
      <c r="AX285" s="89">
        <v>11</v>
      </c>
      <c r="AY285" s="89">
        <v>9</v>
      </c>
      <c r="AZ285" s="197">
        <v>15</v>
      </c>
      <c r="BA285" s="197">
        <v>16</v>
      </c>
      <c r="BB285" s="89">
        <v>8</v>
      </c>
      <c r="BC285" s="89">
        <v>10</v>
      </c>
      <c r="BD285" s="89">
        <v>10</v>
      </c>
      <c r="BE285" s="89">
        <v>8</v>
      </c>
      <c r="BF285" s="89">
        <v>10</v>
      </c>
      <c r="BG285" s="89">
        <v>10</v>
      </c>
      <c r="BH285" s="89">
        <v>12</v>
      </c>
      <c r="BI285" s="197">
        <v>22</v>
      </c>
      <c r="BJ285" s="197">
        <v>23</v>
      </c>
      <c r="BK285" s="89">
        <v>17</v>
      </c>
      <c r="BL285" s="89">
        <v>10</v>
      </c>
      <c r="BM285" s="89">
        <v>12</v>
      </c>
      <c r="BN285" s="89">
        <v>12</v>
      </c>
      <c r="BO285" s="89">
        <v>16</v>
      </c>
      <c r="BP285" s="89">
        <v>8</v>
      </c>
      <c r="BQ285" s="89">
        <v>12</v>
      </c>
      <c r="BR285" s="89">
        <v>22</v>
      </c>
      <c r="BS285" s="89">
        <v>20</v>
      </c>
      <c r="BT285" s="89">
        <v>13</v>
      </c>
      <c r="BU285" s="89">
        <v>13</v>
      </c>
      <c r="BV285" s="89">
        <v>11</v>
      </c>
      <c r="BW285" s="89">
        <v>13</v>
      </c>
      <c r="BX285" s="89">
        <v>11</v>
      </c>
      <c r="BY285" s="89">
        <v>11</v>
      </c>
      <c r="BZ285" s="89">
        <v>12</v>
      </c>
      <c r="CA285" s="89">
        <v>11</v>
      </c>
      <c r="CB285" s="149">
        <f>(2.71828^(-8.3291+4.4859*K285-2.1583*L285))/(1+(2.71828^(-8.3291+4.4859*K285-2.1583*L285)))</f>
        <v>7.5105671642750541E-6</v>
      </c>
      <c r="CC285" s="200"/>
      <c r="CD285" s="3" t="s">
        <v>343</v>
      </c>
      <c r="CE285" s="3" t="s">
        <v>1068</v>
      </c>
      <c r="CF285" s="59"/>
      <c r="CG285" s="59"/>
      <c r="CH285" s="59">
        <f>COUNTIF($M285,"=13")+COUNTIF($N285,"=24")+COUNTIF($O285,"=14")+COUNTIF($P285,"=11")+COUNTIF($Q285,"=11")+COUNTIF($R285,"=14")+COUNTIF($S285,"=12")+COUNTIF($T285,"=12")+COUNTIF($U285,"=12")+COUNTIF($V285,"=13")+COUNTIF($W285,"=13")+COUNTIF($X285,"=16")</f>
        <v>10</v>
      </c>
      <c r="CI285" s="59">
        <f>COUNTIF($Y285,"=18")+COUNTIF($Z285,"=9")+COUNTIF($AA285,"=10")+COUNTIF($AB285,"=11")+COUNTIF($AC285,"=11")+COUNTIF($AD285,"=25")+COUNTIF($AE285,"=15")+COUNTIF($AF285,"=19")+COUNTIF($AG285,"=31")+COUNTIF($AH285,"=15")+COUNTIF($AI285,"=15")+COUNTIF($AJ285,"=17")+COUNTIF($AK285,"=17")</f>
        <v>11</v>
      </c>
      <c r="CJ285" s="59">
        <f>COUNTIF($AL285,"=11")+COUNTIF($AM285,"=11")+COUNTIF($AN285,"=19")+COUNTIF($AO285,"=23")+COUNTIF($AP285,"=15")+COUNTIF($AQ285,"=15")+COUNTIF($AR285,"=19")+COUNTIF($AS285,"=17")+COUNTIF($AV285,"=12")+COUNTIF($AW285,"=12")</f>
        <v>8</v>
      </c>
      <c r="CK285" s="59">
        <f>COUNTIF($AX285,"=11")+COUNTIF($AY285,"=9")+COUNTIF($AZ285,"=15")+COUNTIF($BA285,"=16")+COUNTIF($BB285,"=8")+COUNTIF($BC285,"=10")+COUNTIF($BD285,"=10")+COUNTIF($BE285,"=8")+COUNTIF($BF285,"=10")+COUNTIF($BG285,"=11")</f>
        <v>9</v>
      </c>
      <c r="CL285" s="59">
        <f>COUNTIF($BH285,"=12")+COUNTIF($BI285,"=21")+COUNTIF($BJ285,"=23")+COUNTIF($BK285,"=16")+COUNTIF($BL285,"=10")+COUNTIF($BM285,"=12")+COUNTIF($BN285,"=12")+COUNTIF($BO285,"=15")+COUNTIF($BP285,"=8")+COUNTIF($BQ285,"=12")+COUNTIF($BR285,"=24")+COUNTIF($BS285,"=20")+COUNTIF($BT285,"=13")</f>
        <v>9</v>
      </c>
      <c r="CM285" s="59">
        <f>COUNTIF($BU285,"=12")+COUNTIF($BV285,"=11")+COUNTIF($BW285,"=13")+COUNTIF($BX285,"=11")+COUNTIF($BY285,"=11")+COUNTIF($BZ285,"=12")+COUNTIF($CA285,"=11")</f>
        <v>6</v>
      </c>
      <c r="CN285" s="109">
        <v>33</v>
      </c>
      <c r="CO285" s="109">
        <v>15</v>
      </c>
      <c r="CP285" s="109">
        <v>9</v>
      </c>
      <c r="CQ285" s="109">
        <v>16</v>
      </c>
      <c r="CR285" s="109">
        <v>11</v>
      </c>
      <c r="CS285" s="109">
        <v>27</v>
      </c>
      <c r="CT285" s="109">
        <v>26</v>
      </c>
      <c r="CU285" s="109">
        <v>19</v>
      </c>
      <c r="CV285" s="109">
        <v>12</v>
      </c>
      <c r="CW285" s="109">
        <v>11</v>
      </c>
      <c r="CX285" s="109">
        <v>13</v>
      </c>
      <c r="CY285" s="109">
        <v>12</v>
      </c>
      <c r="CZ285" s="109">
        <v>10</v>
      </c>
      <c r="DA285" s="109">
        <v>9</v>
      </c>
      <c r="DB285" s="109">
        <v>12</v>
      </c>
      <c r="DC285" s="109">
        <v>12</v>
      </c>
      <c r="DD285" s="109">
        <v>10</v>
      </c>
      <c r="DE285" s="109">
        <v>11</v>
      </c>
      <c r="DF285" s="109">
        <v>11</v>
      </c>
      <c r="DG285" s="109">
        <v>30</v>
      </c>
      <c r="DH285" s="109">
        <v>11</v>
      </c>
      <c r="DI285" s="109">
        <v>12</v>
      </c>
      <c r="DJ285" s="109">
        <v>24</v>
      </c>
      <c r="DK285" s="109">
        <v>13</v>
      </c>
      <c r="DL285" s="109">
        <v>10</v>
      </c>
      <c r="DM285" s="109">
        <v>11</v>
      </c>
      <c r="DN285" s="109">
        <v>21</v>
      </c>
      <c r="DO285" s="109">
        <v>15</v>
      </c>
      <c r="DP285" s="109">
        <v>17</v>
      </c>
      <c r="DQ285" s="109">
        <v>15</v>
      </c>
      <c r="DR285" s="109">
        <v>22</v>
      </c>
      <c r="DS285" s="109">
        <v>16</v>
      </c>
      <c r="DT285" s="109">
        <v>12</v>
      </c>
      <c r="DU285" s="109">
        <v>15</v>
      </c>
      <c r="DV285" s="109">
        <v>24</v>
      </c>
      <c r="DW285" s="109">
        <v>12</v>
      </c>
      <c r="DX285" s="109">
        <v>25</v>
      </c>
      <c r="DY285" s="109">
        <v>18</v>
      </c>
      <c r="DZ285" s="109">
        <v>9</v>
      </c>
      <c r="EA285" s="109">
        <v>14</v>
      </c>
      <c r="EB285" s="109">
        <v>17</v>
      </c>
      <c r="EC285" s="109">
        <v>9</v>
      </c>
      <c r="ED285" s="109">
        <v>12</v>
      </c>
      <c r="EE285" s="109">
        <v>11</v>
      </c>
    </row>
    <row r="286" spans="1:135" ht="15" customHeight="1" x14ac:dyDescent="0.25">
      <c r="A286" s="173">
        <v>5155</v>
      </c>
      <c r="B286" s="38" t="s">
        <v>766</v>
      </c>
      <c r="C286" s="86" t="s">
        <v>2</v>
      </c>
      <c r="D286" s="198" t="s">
        <v>1091</v>
      </c>
      <c r="E286" s="38" t="s">
        <v>7</v>
      </c>
      <c r="F286" s="38" t="s">
        <v>493</v>
      </c>
      <c r="G286" s="7">
        <v>41504.952777777777</v>
      </c>
      <c r="H286" s="27" t="s">
        <v>2</v>
      </c>
      <c r="I286" s="27" t="s">
        <v>779</v>
      </c>
      <c r="J286" s="7">
        <v>41277.888888888891</v>
      </c>
      <c r="K286" s="143">
        <f>+COUNTIF($Y286,"&gt;=18")+COUNTIF($AG286,"&gt;=31")+COUNTIF($AP286,"&lt;=15")+COUNTIF($AR286,"&gt;=19")+COUNTIF($BG286,"&gt;=11")+COUNTIF($BI286,"&lt;=21")+COUNTIF($BK286,"&gt;=17")+COUNTIF($BR286,"&gt;=24")+COUNTIF($CA286,"&lt;=11")</f>
        <v>5</v>
      </c>
      <c r="L286" s="140">
        <f>65-(+CH286+CI286+CJ286+CK286+CL286+CM286)</f>
        <v>12</v>
      </c>
      <c r="M286" s="68">
        <v>13</v>
      </c>
      <c r="N286" s="68">
        <v>25</v>
      </c>
      <c r="O286" s="68">
        <v>14</v>
      </c>
      <c r="P286" s="68">
        <v>10</v>
      </c>
      <c r="Q286" s="68">
        <v>11</v>
      </c>
      <c r="R286" s="68">
        <v>14</v>
      </c>
      <c r="S286" s="68">
        <v>12</v>
      </c>
      <c r="T286" s="68">
        <v>12</v>
      </c>
      <c r="U286" s="68">
        <v>11</v>
      </c>
      <c r="V286" s="68">
        <v>13</v>
      </c>
      <c r="W286" s="68">
        <v>13</v>
      </c>
      <c r="X286" s="68">
        <v>15</v>
      </c>
      <c r="Y286" s="68">
        <v>18</v>
      </c>
      <c r="Z286" s="100">
        <v>9</v>
      </c>
      <c r="AA286" s="100">
        <v>9</v>
      </c>
      <c r="AB286" s="68">
        <v>11</v>
      </c>
      <c r="AC286" s="68">
        <v>11</v>
      </c>
      <c r="AD286" s="68">
        <v>25</v>
      </c>
      <c r="AE286" s="68">
        <v>15</v>
      </c>
      <c r="AF286" s="68">
        <v>19</v>
      </c>
      <c r="AG286" s="68">
        <v>31</v>
      </c>
      <c r="AH286" s="68">
        <v>15</v>
      </c>
      <c r="AI286" s="68">
        <v>15</v>
      </c>
      <c r="AJ286" s="100">
        <v>17</v>
      </c>
      <c r="AK286" s="100">
        <v>17</v>
      </c>
      <c r="AL286" s="68">
        <v>11</v>
      </c>
      <c r="AM286" s="68">
        <v>11</v>
      </c>
      <c r="AN286" s="68">
        <v>19</v>
      </c>
      <c r="AO286" s="68">
        <v>23</v>
      </c>
      <c r="AP286" s="68">
        <v>16</v>
      </c>
      <c r="AQ286" s="68">
        <v>15</v>
      </c>
      <c r="AR286" s="68">
        <v>18</v>
      </c>
      <c r="AS286" s="68">
        <v>17</v>
      </c>
      <c r="AT286" s="100">
        <v>35</v>
      </c>
      <c r="AU286" s="68">
        <v>37</v>
      </c>
      <c r="AV286" s="100">
        <v>13</v>
      </c>
      <c r="AW286" s="68">
        <v>12</v>
      </c>
      <c r="AX286" s="68">
        <v>11</v>
      </c>
      <c r="AY286" s="68">
        <v>9</v>
      </c>
      <c r="AZ286" s="68">
        <v>15</v>
      </c>
      <c r="BA286" s="68">
        <v>16</v>
      </c>
      <c r="BB286" s="68">
        <v>8</v>
      </c>
      <c r="BC286" s="68">
        <v>10</v>
      </c>
      <c r="BD286" s="68">
        <v>10</v>
      </c>
      <c r="BE286" s="68">
        <v>8</v>
      </c>
      <c r="BF286" s="68">
        <v>10</v>
      </c>
      <c r="BG286" s="68">
        <v>10</v>
      </c>
      <c r="BH286" s="68">
        <v>12</v>
      </c>
      <c r="BI286" s="68">
        <v>21</v>
      </c>
      <c r="BJ286" s="68">
        <v>23</v>
      </c>
      <c r="BK286" s="68">
        <v>18</v>
      </c>
      <c r="BL286" s="68">
        <v>8</v>
      </c>
      <c r="BM286" s="68">
        <v>12</v>
      </c>
      <c r="BN286" s="68">
        <v>12</v>
      </c>
      <c r="BO286" s="68">
        <v>15</v>
      </c>
      <c r="BP286" s="68">
        <v>8</v>
      </c>
      <c r="BQ286" s="68">
        <v>12</v>
      </c>
      <c r="BR286" s="68">
        <v>24</v>
      </c>
      <c r="BS286" s="68">
        <v>20</v>
      </c>
      <c r="BT286" s="68">
        <v>13</v>
      </c>
      <c r="BU286" s="68">
        <v>12</v>
      </c>
      <c r="BV286" s="68">
        <v>11</v>
      </c>
      <c r="BW286" s="68">
        <v>13</v>
      </c>
      <c r="BX286" s="68">
        <v>11</v>
      </c>
      <c r="BY286" s="68">
        <v>11</v>
      </c>
      <c r="BZ286" s="68">
        <v>12</v>
      </c>
      <c r="CA286" s="68">
        <v>12</v>
      </c>
      <c r="CB286" s="149">
        <f>(2.71828^(-8.3291+4.4859*K286-2.1583*L286))/(1+(2.71828^(-8.3291+4.4859*K286-2.1583*L286)))</f>
        <v>7.5105671642750541E-6</v>
      </c>
      <c r="CC286" s="107" t="s">
        <v>781</v>
      </c>
      <c r="CD286" s="86" t="s">
        <v>117</v>
      </c>
      <c r="CE286" s="3" t="s">
        <v>655</v>
      </c>
      <c r="CF286" s="86" t="s">
        <v>232</v>
      </c>
      <c r="CG286" s="86"/>
      <c r="CH286" s="59">
        <f>COUNTIF($M286,"=13")+COUNTIF($N286,"=24")+COUNTIF($O286,"=14")+COUNTIF($P286,"=11")+COUNTIF($Q286,"=11")+COUNTIF($R286,"=14")+COUNTIF($S286,"=12")+COUNTIF($T286,"=12")+COUNTIF($U286,"=12")+COUNTIF($V286,"=13")+COUNTIF($W286,"=13")+COUNTIF($X286,"=16")</f>
        <v>8</v>
      </c>
      <c r="CI286" s="59">
        <f>COUNTIF($Y286,"=18")+COUNTIF($Z286,"=9")+COUNTIF($AA286,"=10")+COUNTIF($AB286,"=11")+COUNTIF($AC286,"=11")+COUNTIF($AD286,"=25")+COUNTIF($AE286,"=15")+COUNTIF($AF286,"=19")+COUNTIF($AG286,"=31")+COUNTIF($AH286,"=15")+COUNTIF($AI286,"=15")+COUNTIF($AJ286,"=17")+COUNTIF($AK286,"=17")</f>
        <v>12</v>
      </c>
      <c r="CJ286" s="59">
        <f>COUNTIF($AL286,"=11")+COUNTIF($AM286,"=11")+COUNTIF($AN286,"=19")+COUNTIF($AO286,"=23")+COUNTIF($AP286,"=15")+COUNTIF($AQ286,"=15")+COUNTIF($AR286,"=19")+COUNTIF($AS286,"=17")+COUNTIF($AV286,"=12")+COUNTIF($AW286,"=12")</f>
        <v>7</v>
      </c>
      <c r="CK286" s="59">
        <f>COUNTIF($AX286,"=11")+COUNTIF($AY286,"=9")+COUNTIF($AZ286,"=15")+COUNTIF($BA286,"=16")+COUNTIF($BB286,"=8")+COUNTIF($BC286,"=10")+COUNTIF($BD286,"=10")+COUNTIF($BE286,"=8")+COUNTIF($BF286,"=10")+COUNTIF($BG286,"=11")</f>
        <v>9</v>
      </c>
      <c r="CL286" s="59">
        <f>COUNTIF($BH286,"=12")+COUNTIF($BI286,"=21")+COUNTIF($BJ286,"=23")+COUNTIF($BK286,"=16")+COUNTIF($BL286,"=10")+COUNTIF($BM286,"=12")+COUNTIF($BN286,"=12")+COUNTIF($BO286,"=15")+COUNTIF($BP286,"=8")+COUNTIF($BQ286,"=12")+COUNTIF($BR286,"=24")+COUNTIF($BS286,"=20")+COUNTIF($BT286,"=13")</f>
        <v>11</v>
      </c>
      <c r="CM286" s="59">
        <f>COUNTIF($BU286,"=12")+COUNTIF($BV286,"=11")+COUNTIF($BW286,"=13")+COUNTIF($BX286,"=11")+COUNTIF($BY286,"=11")+COUNTIF($BZ286,"=12")+COUNTIF($CA286,"=11")</f>
        <v>6</v>
      </c>
      <c r="CN286" s="86"/>
      <c r="CO286" s="86"/>
      <c r="CP286" s="86"/>
      <c r="CQ286" s="86"/>
      <c r="CR286" s="86"/>
      <c r="CS286" s="86"/>
      <c r="CT286" s="86"/>
      <c r="CU286" s="86"/>
      <c r="CV286" s="86"/>
      <c r="CW286" s="86"/>
      <c r="CX286" s="86"/>
      <c r="CY286" s="86"/>
      <c r="CZ286" s="86"/>
      <c r="DA286" s="86"/>
      <c r="DB286" s="86"/>
      <c r="DC286" s="86"/>
      <c r="DD286" s="86"/>
      <c r="DE286" s="86"/>
      <c r="DF286" s="86"/>
      <c r="DG286" s="86"/>
      <c r="DH286" s="86"/>
      <c r="DI286" s="86"/>
      <c r="DJ286" s="86"/>
      <c r="DK286" s="86"/>
      <c r="DL286" s="86"/>
      <c r="DM286" s="86"/>
      <c r="DN286" s="86"/>
      <c r="DO286" s="86"/>
      <c r="DP286" s="86"/>
      <c r="DQ286" s="86"/>
      <c r="DR286" s="86"/>
      <c r="DS286" s="86"/>
      <c r="DT286" s="86"/>
      <c r="DU286" s="86"/>
      <c r="DV286" s="86"/>
      <c r="DW286" s="86"/>
      <c r="DX286" s="86"/>
      <c r="DY286" s="86"/>
      <c r="DZ286" s="86"/>
      <c r="EA286" s="86"/>
      <c r="EB286" s="86"/>
      <c r="EC286" s="86"/>
      <c r="ED286" s="86"/>
      <c r="EE286" s="86"/>
    </row>
    <row r="287" spans="1:135" ht="15" customHeight="1" x14ac:dyDescent="0.25">
      <c r="A287" s="167">
        <v>132486</v>
      </c>
      <c r="B287" s="46" t="s">
        <v>324</v>
      </c>
      <c r="C287" s="86" t="s">
        <v>2</v>
      </c>
      <c r="D287" s="198" t="s">
        <v>1100</v>
      </c>
      <c r="E287" s="29" t="s">
        <v>8</v>
      </c>
      <c r="F287" s="3" t="s">
        <v>336</v>
      </c>
      <c r="G287" s="7">
        <v>41425.080555555556</v>
      </c>
      <c r="H287" s="88" t="s">
        <v>2</v>
      </c>
      <c r="I287" s="88" t="s">
        <v>779</v>
      </c>
      <c r="J287" s="87">
        <v>41277.888888888891</v>
      </c>
      <c r="K287" s="143">
        <f>+COUNTIF($Y287,"&gt;=18")+COUNTIF($AG287,"&gt;=31")+COUNTIF($AP287,"&lt;=15")+COUNTIF($AR287,"&gt;=19")+COUNTIF($BG287,"&gt;=11")+COUNTIF($BI287,"&lt;=21")+COUNTIF($BK287,"&gt;=17")+COUNTIF($BR287,"&gt;=24")+COUNTIF($CA287,"&lt;=11")</f>
        <v>5</v>
      </c>
      <c r="L287" s="140">
        <f>65-(+CH287+CI287+CJ287+CK287+CL287+CM287)</f>
        <v>12</v>
      </c>
      <c r="M287" s="28">
        <v>13</v>
      </c>
      <c r="N287" s="28">
        <v>24</v>
      </c>
      <c r="O287" s="28">
        <v>14</v>
      </c>
      <c r="P287" s="28">
        <v>12</v>
      </c>
      <c r="Q287" s="28">
        <v>11</v>
      </c>
      <c r="R287" s="28">
        <v>15</v>
      </c>
      <c r="S287" s="28">
        <v>12</v>
      </c>
      <c r="T287" s="28">
        <v>12</v>
      </c>
      <c r="U287" s="28">
        <v>12</v>
      </c>
      <c r="V287" s="28">
        <v>13</v>
      </c>
      <c r="W287" s="28">
        <v>13</v>
      </c>
      <c r="X287" s="28">
        <v>16</v>
      </c>
      <c r="Y287" s="28">
        <v>18</v>
      </c>
      <c r="Z287" s="6">
        <v>9</v>
      </c>
      <c r="AA287" s="6">
        <v>9</v>
      </c>
      <c r="AB287" s="28">
        <v>12</v>
      </c>
      <c r="AC287" s="28">
        <v>11</v>
      </c>
      <c r="AD287" s="28">
        <v>25</v>
      </c>
      <c r="AE287" s="28">
        <v>15</v>
      </c>
      <c r="AF287" s="28">
        <v>19</v>
      </c>
      <c r="AG287" s="28">
        <v>29</v>
      </c>
      <c r="AH287" s="28">
        <v>12</v>
      </c>
      <c r="AI287" s="28">
        <v>15</v>
      </c>
      <c r="AJ287" s="28">
        <v>17</v>
      </c>
      <c r="AK287" s="28">
        <v>17</v>
      </c>
      <c r="AL287" s="28">
        <v>11</v>
      </c>
      <c r="AM287" s="28">
        <v>11</v>
      </c>
      <c r="AN287" s="28">
        <v>19</v>
      </c>
      <c r="AO287" s="28">
        <v>22</v>
      </c>
      <c r="AP287" s="28">
        <v>15</v>
      </c>
      <c r="AQ287" s="28">
        <v>15</v>
      </c>
      <c r="AR287" s="28">
        <v>19</v>
      </c>
      <c r="AS287" s="28">
        <v>17</v>
      </c>
      <c r="AT287" s="28">
        <v>37</v>
      </c>
      <c r="AU287" s="28">
        <v>38</v>
      </c>
      <c r="AV287" s="28">
        <v>11</v>
      </c>
      <c r="AW287" s="28">
        <v>12</v>
      </c>
      <c r="AX287" s="28">
        <v>11</v>
      </c>
      <c r="AY287" s="28">
        <v>9</v>
      </c>
      <c r="AZ287" s="28">
        <v>16</v>
      </c>
      <c r="BA287" s="28">
        <v>16</v>
      </c>
      <c r="BB287" s="28">
        <v>8</v>
      </c>
      <c r="BC287" s="28">
        <v>10</v>
      </c>
      <c r="BD287" s="28">
        <v>10</v>
      </c>
      <c r="BE287" s="28">
        <v>8</v>
      </c>
      <c r="BF287" s="28">
        <v>11</v>
      </c>
      <c r="BG287" s="28">
        <v>10</v>
      </c>
      <c r="BH287" s="28">
        <v>12</v>
      </c>
      <c r="BI287" s="28">
        <v>21</v>
      </c>
      <c r="BJ287" s="28">
        <v>23</v>
      </c>
      <c r="BK287" s="28">
        <v>16</v>
      </c>
      <c r="BL287" s="28">
        <v>10</v>
      </c>
      <c r="BM287" s="28">
        <v>12</v>
      </c>
      <c r="BN287" s="28">
        <v>12</v>
      </c>
      <c r="BO287" s="28">
        <v>15</v>
      </c>
      <c r="BP287" s="28">
        <v>8</v>
      </c>
      <c r="BQ287" s="28">
        <v>12</v>
      </c>
      <c r="BR287" s="28">
        <v>24</v>
      </c>
      <c r="BS287" s="28">
        <v>20</v>
      </c>
      <c r="BT287" s="28">
        <v>13</v>
      </c>
      <c r="BU287" s="28">
        <v>12</v>
      </c>
      <c r="BV287" s="28">
        <v>11</v>
      </c>
      <c r="BW287" s="28">
        <v>13</v>
      </c>
      <c r="BX287" s="28">
        <v>11</v>
      </c>
      <c r="BY287" s="28">
        <v>11</v>
      </c>
      <c r="BZ287" s="28">
        <v>12</v>
      </c>
      <c r="CA287" s="28">
        <v>12</v>
      </c>
      <c r="CB287" s="149">
        <f>(2.71828^(-8.3291+4.4859*K287-2.1583*L287))/(1+(2.71828^(-8.3291+4.4859*K287-2.1583*L287)))</f>
        <v>7.5105671642750541E-6</v>
      </c>
      <c r="CC287" s="107" t="s">
        <v>781</v>
      </c>
      <c r="CD287" s="86" t="s">
        <v>70</v>
      </c>
      <c r="CE287" s="10" t="s">
        <v>523</v>
      </c>
      <c r="CF287" s="86" t="s">
        <v>324</v>
      </c>
      <c r="CG287" s="15"/>
      <c r="CH287" s="59">
        <f>COUNTIF($M287,"=13")+COUNTIF($N287,"=24")+COUNTIF($O287,"=14")+COUNTIF($P287,"=11")+COUNTIF($Q287,"=11")+COUNTIF($R287,"=14")+COUNTIF($S287,"=12")+COUNTIF($T287,"=12")+COUNTIF($U287,"=12")+COUNTIF($V287,"=13")+COUNTIF($W287,"=13")+COUNTIF($X287,"=16")</f>
        <v>10</v>
      </c>
      <c r="CI287" s="59">
        <f>COUNTIF($Y287,"=18")+COUNTIF($Z287,"=9")+COUNTIF($AA287,"=10")+COUNTIF($AB287,"=11")+COUNTIF($AC287,"=11")+COUNTIF($AD287,"=25")+COUNTIF($AE287,"=15")+COUNTIF($AF287,"=19")+COUNTIF($AG287,"=31")+COUNTIF($AH287,"=15")+COUNTIF($AI287,"=15")+COUNTIF($AJ287,"=17")+COUNTIF($AK287,"=17")</f>
        <v>9</v>
      </c>
      <c r="CJ287" s="59">
        <f>COUNTIF($AL287,"=11")+COUNTIF($AM287,"=11")+COUNTIF($AN287,"=19")+COUNTIF($AO287,"=23")+COUNTIF($AP287,"=15")+COUNTIF($AQ287,"=15")+COUNTIF($AR287,"=19")+COUNTIF($AS287,"=17")+COUNTIF($AV287,"=12")+COUNTIF($AW287,"=12")</f>
        <v>8</v>
      </c>
      <c r="CK287" s="59">
        <f>COUNTIF($AX287,"=11")+COUNTIF($AY287,"=9")+COUNTIF($AZ287,"=15")+COUNTIF($BA287,"=16")+COUNTIF($BB287,"=8")+COUNTIF($BC287,"=10")+COUNTIF($BD287,"=10")+COUNTIF($BE287,"=8")+COUNTIF($BF287,"=10")+COUNTIF($BG287,"=11")</f>
        <v>7</v>
      </c>
      <c r="CL287" s="59">
        <f>COUNTIF($BH287,"=12")+COUNTIF($BI287,"=21")+COUNTIF($BJ287,"=23")+COUNTIF($BK287,"=16")+COUNTIF($BL287,"=10")+COUNTIF($BM287,"=12")+COUNTIF($BN287,"=12")+COUNTIF($BO287,"=15")+COUNTIF($BP287,"=8")+COUNTIF($BQ287,"=12")+COUNTIF($BR287,"=24")+COUNTIF($BS287,"=20")+COUNTIF($BT287,"=13")</f>
        <v>13</v>
      </c>
      <c r="CM287" s="59">
        <f>COUNTIF($BU287,"=12")+COUNTIF($BV287,"=11")+COUNTIF($BW287,"=13")+COUNTIF($BX287,"=11")+COUNTIF($BY287,"=11")+COUNTIF($BZ287,"=12")+COUNTIF($CA287,"=11")</f>
        <v>6</v>
      </c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  <c r="DK287" s="85"/>
      <c r="DL287" s="85"/>
      <c r="DM287" s="85"/>
      <c r="DN287" s="85"/>
      <c r="DO287" s="85"/>
      <c r="DP287" s="85"/>
      <c r="DQ287" s="85"/>
      <c r="DR287" s="85"/>
      <c r="DS287" s="85"/>
      <c r="DT287" s="85"/>
      <c r="DU287" s="85"/>
      <c r="DV287" s="85"/>
      <c r="DW287" s="85"/>
      <c r="DX287" s="85"/>
      <c r="DY287" s="85"/>
      <c r="DZ287" s="85"/>
      <c r="EA287" s="85"/>
      <c r="EB287" s="85"/>
      <c r="EC287" s="85"/>
      <c r="ED287" s="85"/>
      <c r="EE287" s="85"/>
    </row>
    <row r="288" spans="1:135" ht="15" customHeight="1" x14ac:dyDescent="0.25">
      <c r="A288" s="164">
        <v>169185</v>
      </c>
      <c r="B288" s="86" t="s">
        <v>416</v>
      </c>
      <c r="C288" s="86" t="s">
        <v>2</v>
      </c>
      <c r="D288" s="198" t="s">
        <v>1106</v>
      </c>
      <c r="E288" s="86" t="s">
        <v>314</v>
      </c>
      <c r="F288" s="86" t="s">
        <v>412</v>
      </c>
      <c r="G288" s="87">
        <v>42395.301388888889</v>
      </c>
      <c r="H288" s="88" t="s">
        <v>2</v>
      </c>
      <c r="I288" s="88" t="s">
        <v>779</v>
      </c>
      <c r="J288" s="87">
        <v>41277.888888888891</v>
      </c>
      <c r="K288" s="143">
        <f>+COUNTIF($Y288,"&gt;=18")+COUNTIF($AG288,"&gt;=31")+COUNTIF($AP288,"&lt;=15")+COUNTIF($AR288,"&gt;=19")+COUNTIF($BG288,"&gt;=11")+COUNTIF($BI288,"&lt;=21")+COUNTIF($BK288,"&gt;=17")+COUNTIF($BR288,"&gt;=24")+COUNTIF($CA288,"&lt;=11")</f>
        <v>5</v>
      </c>
      <c r="L288" s="140">
        <f>65-(+CH288+CI288+CJ288+CK288+CL288+CM288)</f>
        <v>12</v>
      </c>
      <c r="M288" s="100">
        <v>13</v>
      </c>
      <c r="N288" s="68">
        <v>25</v>
      </c>
      <c r="O288" s="100">
        <v>14</v>
      </c>
      <c r="P288" s="68">
        <v>11</v>
      </c>
      <c r="Q288" s="100">
        <v>11</v>
      </c>
      <c r="R288" s="100">
        <v>13</v>
      </c>
      <c r="S288" s="100">
        <v>12</v>
      </c>
      <c r="T288" s="100">
        <v>12</v>
      </c>
      <c r="U288" s="68">
        <v>13</v>
      </c>
      <c r="V288" s="100">
        <v>13</v>
      </c>
      <c r="W288" s="100">
        <v>14</v>
      </c>
      <c r="X288" s="100">
        <v>16</v>
      </c>
      <c r="Y288" s="100">
        <v>18</v>
      </c>
      <c r="Z288" s="100">
        <v>9</v>
      </c>
      <c r="AA288" s="100">
        <v>10</v>
      </c>
      <c r="AB288" s="100">
        <v>11</v>
      </c>
      <c r="AC288" s="100">
        <v>11</v>
      </c>
      <c r="AD288" s="68">
        <v>25</v>
      </c>
      <c r="AE288" s="100">
        <v>15</v>
      </c>
      <c r="AF288" s="100">
        <v>18</v>
      </c>
      <c r="AG288" s="100">
        <v>31</v>
      </c>
      <c r="AH288" s="100">
        <v>15</v>
      </c>
      <c r="AI288" s="100">
        <v>16</v>
      </c>
      <c r="AJ288" s="100">
        <v>17</v>
      </c>
      <c r="AK288" s="100">
        <v>18</v>
      </c>
      <c r="AL288" s="100">
        <v>11</v>
      </c>
      <c r="AM288" s="68">
        <v>11</v>
      </c>
      <c r="AN288" s="68">
        <v>19</v>
      </c>
      <c r="AO288" s="68">
        <v>23</v>
      </c>
      <c r="AP288" s="68">
        <v>17</v>
      </c>
      <c r="AQ288" s="68">
        <v>15</v>
      </c>
      <c r="AR288" s="68">
        <v>19</v>
      </c>
      <c r="AS288" s="68">
        <v>17</v>
      </c>
      <c r="AT288" s="68">
        <v>38</v>
      </c>
      <c r="AU288" s="100">
        <v>40</v>
      </c>
      <c r="AV288" s="68">
        <v>12</v>
      </c>
      <c r="AW288" s="68">
        <v>12</v>
      </c>
      <c r="AX288" s="68">
        <v>11</v>
      </c>
      <c r="AY288" s="68">
        <v>9</v>
      </c>
      <c r="AZ288" s="68">
        <v>15</v>
      </c>
      <c r="BA288" s="68">
        <v>16</v>
      </c>
      <c r="BB288" s="100">
        <v>8</v>
      </c>
      <c r="BC288" s="100">
        <v>10</v>
      </c>
      <c r="BD288" s="100">
        <v>10</v>
      </c>
      <c r="BE288" s="100">
        <v>8</v>
      </c>
      <c r="BF288" s="100">
        <v>10</v>
      </c>
      <c r="BG288" s="100">
        <v>10</v>
      </c>
      <c r="BH288" s="100">
        <v>12</v>
      </c>
      <c r="BI288" s="100">
        <v>21</v>
      </c>
      <c r="BJ288" s="100">
        <v>23</v>
      </c>
      <c r="BK288" s="100">
        <v>16</v>
      </c>
      <c r="BL288" s="100">
        <v>10</v>
      </c>
      <c r="BM288" s="100">
        <v>12</v>
      </c>
      <c r="BN288" s="100">
        <v>12</v>
      </c>
      <c r="BO288" s="100">
        <v>16</v>
      </c>
      <c r="BP288" s="100">
        <v>8</v>
      </c>
      <c r="BQ288" s="68">
        <v>12</v>
      </c>
      <c r="BR288" s="68">
        <v>25</v>
      </c>
      <c r="BS288" s="100">
        <v>20</v>
      </c>
      <c r="BT288" s="100">
        <v>13</v>
      </c>
      <c r="BU288" s="100">
        <v>12</v>
      </c>
      <c r="BV288" s="100">
        <v>11</v>
      </c>
      <c r="BW288" s="100">
        <v>13</v>
      </c>
      <c r="BX288" s="100">
        <v>11</v>
      </c>
      <c r="BY288" s="100">
        <v>11</v>
      </c>
      <c r="BZ288" s="100">
        <v>12</v>
      </c>
      <c r="CA288" s="100">
        <v>12</v>
      </c>
      <c r="CB288" s="149">
        <f>(2.71828^(-8.3291+4.4859*K288-2.1583*L288))/(1+(2.71828^(-8.3291+4.4859*K288-2.1583*L288)))</f>
        <v>7.5105671642750541E-6</v>
      </c>
      <c r="CC288" s="107" t="s">
        <v>781</v>
      </c>
      <c r="CD288" s="86" t="s">
        <v>417</v>
      </c>
      <c r="CE288" s="86" t="s">
        <v>2</v>
      </c>
      <c r="CF288" s="86" t="s">
        <v>50</v>
      </c>
      <c r="CG288" s="86"/>
      <c r="CH288" s="59">
        <f>COUNTIF($M288,"=13")+COUNTIF($N288,"=24")+COUNTIF($O288,"=14")+COUNTIF($P288,"=11")+COUNTIF($Q288,"=11")+COUNTIF($R288,"=14")+COUNTIF($S288,"=12")+COUNTIF($T288,"=12")+COUNTIF($U288,"=12")+COUNTIF($V288,"=13")+COUNTIF($W288,"=13")+COUNTIF($X288,"=16")</f>
        <v>8</v>
      </c>
      <c r="CI288" s="59">
        <f>COUNTIF($Y288,"=18")+COUNTIF($Z288,"=9")+COUNTIF($AA288,"=10")+COUNTIF($AB288,"=11")+COUNTIF($AC288,"=11")+COUNTIF($AD288,"=25")+COUNTIF($AE288,"=15")+COUNTIF($AF288,"=19")+COUNTIF($AG288,"=31")+COUNTIF($AH288,"=15")+COUNTIF($AI288,"=15")+COUNTIF($AJ288,"=17")+COUNTIF($AK288,"=17")</f>
        <v>10</v>
      </c>
      <c r="CJ288" s="59">
        <f>COUNTIF($AL288,"=11")+COUNTIF($AM288,"=11")+COUNTIF($AN288,"=19")+COUNTIF($AO288,"=23")+COUNTIF($AP288,"=15")+COUNTIF($AQ288,"=15")+COUNTIF($AR288,"=19")+COUNTIF($AS288,"=17")+COUNTIF($AV288,"=12")+COUNTIF($AW288,"=12")</f>
        <v>9</v>
      </c>
      <c r="CK288" s="59">
        <f>COUNTIF($AX288,"=11")+COUNTIF($AY288,"=9")+COUNTIF($AZ288,"=15")+COUNTIF($BA288,"=16")+COUNTIF($BB288,"=8")+COUNTIF($BC288,"=10")+COUNTIF($BD288,"=10")+COUNTIF($BE288,"=8")+COUNTIF($BF288,"=10")+COUNTIF($BG288,"=11")</f>
        <v>9</v>
      </c>
      <c r="CL288" s="59">
        <f>COUNTIF($BH288,"=12")+COUNTIF($BI288,"=21")+COUNTIF($BJ288,"=23")+COUNTIF($BK288,"=16")+COUNTIF($BL288,"=10")+COUNTIF($BM288,"=12")+COUNTIF($BN288,"=12")+COUNTIF($BO288,"=15")+COUNTIF($BP288,"=8")+COUNTIF($BQ288,"=12")+COUNTIF($BR288,"=24")+COUNTIF($BS288,"=20")+COUNTIF($BT288,"=13")</f>
        <v>11</v>
      </c>
      <c r="CM288" s="59">
        <f>COUNTIF($BU288,"=12")+COUNTIF($BV288,"=11")+COUNTIF($BW288,"=13")+COUNTIF($BX288,"=11")+COUNTIF($BY288,"=11")+COUNTIF($BZ288,"=12")+COUNTIF($CA288,"=11")</f>
        <v>6</v>
      </c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  <c r="DK288" s="85"/>
      <c r="DL288" s="85"/>
      <c r="DM288" s="85"/>
      <c r="DN288" s="85"/>
      <c r="DO288" s="85"/>
      <c r="DP288" s="85"/>
      <c r="DQ288" s="85"/>
      <c r="DR288" s="85"/>
      <c r="DS288" s="85"/>
      <c r="DT288" s="85"/>
      <c r="DU288" s="85"/>
      <c r="DV288" s="85"/>
      <c r="DW288" s="85"/>
      <c r="DX288" s="85"/>
      <c r="DY288" s="85"/>
      <c r="DZ288" s="85"/>
      <c r="EA288" s="85"/>
      <c r="EB288" s="85"/>
      <c r="EC288" s="85"/>
      <c r="ED288" s="85"/>
      <c r="EE288" s="85"/>
    </row>
    <row r="289" spans="1:135" ht="15" customHeight="1" x14ac:dyDescent="0.25">
      <c r="A289" s="164">
        <v>214486</v>
      </c>
      <c r="B289" s="3" t="s">
        <v>587</v>
      </c>
      <c r="C289" s="86" t="s">
        <v>2</v>
      </c>
      <c r="D289" s="198" t="s">
        <v>1112</v>
      </c>
      <c r="E289" s="38" t="s">
        <v>314</v>
      </c>
      <c r="F289" s="3" t="s">
        <v>336</v>
      </c>
      <c r="G289" s="7">
        <v>41425.080555555556</v>
      </c>
      <c r="H289" s="88" t="s">
        <v>2</v>
      </c>
      <c r="I289" s="88" t="s">
        <v>779</v>
      </c>
      <c r="J289" s="87">
        <v>41277.888888888891</v>
      </c>
      <c r="K289" s="143">
        <f>+COUNTIF($Y289,"&gt;=18")+COUNTIF($AG289,"&gt;=31")+COUNTIF($AP289,"&lt;=15")+COUNTIF($AR289,"&gt;=19")+COUNTIF($BG289,"&gt;=11")+COUNTIF($BI289,"&lt;=21")+COUNTIF($BK289,"&gt;=17")+COUNTIF($BR289,"&gt;=24")+COUNTIF($CA289,"&lt;=11")</f>
        <v>5</v>
      </c>
      <c r="L289" s="140">
        <f>65-(+CH289+CI289+CJ289+CK289+CL289+CM289)</f>
        <v>12</v>
      </c>
      <c r="M289" s="68">
        <v>13</v>
      </c>
      <c r="N289" s="68">
        <v>24</v>
      </c>
      <c r="O289" s="68">
        <v>14</v>
      </c>
      <c r="P289" s="68">
        <v>11</v>
      </c>
      <c r="Q289" s="68">
        <v>11</v>
      </c>
      <c r="R289" s="68">
        <v>15</v>
      </c>
      <c r="S289" s="68">
        <v>12</v>
      </c>
      <c r="T289" s="68">
        <v>12</v>
      </c>
      <c r="U289" s="68">
        <v>12</v>
      </c>
      <c r="V289" s="68">
        <v>13</v>
      </c>
      <c r="W289" s="68">
        <v>13</v>
      </c>
      <c r="X289" s="68">
        <v>16</v>
      </c>
      <c r="Y289" s="68">
        <v>18</v>
      </c>
      <c r="Z289" s="100">
        <v>9</v>
      </c>
      <c r="AA289" s="100">
        <v>10</v>
      </c>
      <c r="AB289" s="68">
        <v>12</v>
      </c>
      <c r="AC289" s="68">
        <v>11</v>
      </c>
      <c r="AD289" s="68">
        <v>25</v>
      </c>
      <c r="AE289" s="68">
        <v>15</v>
      </c>
      <c r="AF289" s="68">
        <v>19</v>
      </c>
      <c r="AG289" s="68">
        <v>30</v>
      </c>
      <c r="AH289" s="68">
        <v>15</v>
      </c>
      <c r="AI289" s="68">
        <v>15</v>
      </c>
      <c r="AJ289" s="68">
        <v>17</v>
      </c>
      <c r="AK289" s="68">
        <v>17</v>
      </c>
      <c r="AL289" s="68">
        <v>10</v>
      </c>
      <c r="AM289" s="68">
        <v>11</v>
      </c>
      <c r="AN289" s="68">
        <v>19</v>
      </c>
      <c r="AO289" s="68">
        <v>22</v>
      </c>
      <c r="AP289" s="68">
        <v>15</v>
      </c>
      <c r="AQ289" s="68">
        <v>15</v>
      </c>
      <c r="AR289" s="68">
        <v>19</v>
      </c>
      <c r="AS289" s="68">
        <v>16</v>
      </c>
      <c r="AT289" s="100">
        <v>38</v>
      </c>
      <c r="AU289" s="100">
        <v>38</v>
      </c>
      <c r="AV289" s="68">
        <v>11</v>
      </c>
      <c r="AW289" s="68">
        <v>12</v>
      </c>
      <c r="AX289" s="68">
        <v>11</v>
      </c>
      <c r="AY289" s="68">
        <v>9</v>
      </c>
      <c r="AZ289" s="68">
        <v>16</v>
      </c>
      <c r="BA289" s="68">
        <v>16</v>
      </c>
      <c r="BB289" s="68">
        <v>8</v>
      </c>
      <c r="BC289" s="68">
        <v>10</v>
      </c>
      <c r="BD289" s="68">
        <v>10</v>
      </c>
      <c r="BE289" s="68">
        <v>8</v>
      </c>
      <c r="BF289" s="68">
        <v>11</v>
      </c>
      <c r="BG289" s="68">
        <v>10</v>
      </c>
      <c r="BH289" s="68">
        <v>12</v>
      </c>
      <c r="BI289" s="68">
        <v>21</v>
      </c>
      <c r="BJ289" s="68">
        <v>22</v>
      </c>
      <c r="BK289" s="68">
        <v>16</v>
      </c>
      <c r="BL289" s="68">
        <v>10</v>
      </c>
      <c r="BM289" s="68">
        <v>12</v>
      </c>
      <c r="BN289" s="68">
        <v>12</v>
      </c>
      <c r="BO289" s="68">
        <v>15</v>
      </c>
      <c r="BP289" s="68">
        <v>8</v>
      </c>
      <c r="BQ289" s="68">
        <v>12</v>
      </c>
      <c r="BR289" s="68">
        <v>24</v>
      </c>
      <c r="BS289" s="68">
        <v>20</v>
      </c>
      <c r="BT289" s="68">
        <v>13</v>
      </c>
      <c r="BU289" s="68">
        <v>12</v>
      </c>
      <c r="BV289" s="68">
        <v>11</v>
      </c>
      <c r="BW289" s="68">
        <v>13</v>
      </c>
      <c r="BX289" s="68">
        <v>11</v>
      </c>
      <c r="BY289" s="68">
        <v>11</v>
      </c>
      <c r="BZ289" s="68">
        <v>12</v>
      </c>
      <c r="CA289" s="68">
        <v>12</v>
      </c>
      <c r="CB289" s="149">
        <f>(2.71828^(-8.3291+4.4859*K289-2.1583*L289))/(1+(2.71828^(-8.3291+4.4859*K289-2.1583*L289)))</f>
        <v>7.5105671642750541E-6</v>
      </c>
      <c r="CC289" s="107" t="s">
        <v>781</v>
      </c>
      <c r="CD289" s="86" t="s">
        <v>588</v>
      </c>
      <c r="CE289" s="3" t="s">
        <v>2</v>
      </c>
      <c r="CF289" s="86" t="s">
        <v>50</v>
      </c>
      <c r="CG289" s="86"/>
      <c r="CH289" s="59">
        <f>COUNTIF($M289,"=13")+COUNTIF($N289,"=24")+COUNTIF($O289,"=14")+COUNTIF($P289,"=11")+COUNTIF($Q289,"=11")+COUNTIF($R289,"=14")+COUNTIF($S289,"=12")+COUNTIF($T289,"=12")+COUNTIF($U289,"=12")+COUNTIF($V289,"=13")+COUNTIF($W289,"=13")+COUNTIF($X289,"=16")</f>
        <v>11</v>
      </c>
      <c r="CI289" s="59">
        <f>COUNTIF($Y289,"=18")+COUNTIF($Z289,"=9")+COUNTIF($AA289,"=10")+COUNTIF($AB289,"=11")+COUNTIF($AC289,"=11")+COUNTIF($AD289,"=25")+COUNTIF($AE289,"=15")+COUNTIF($AF289,"=19")+COUNTIF($AG289,"=31")+COUNTIF($AH289,"=15")+COUNTIF($AI289,"=15")+COUNTIF($AJ289,"=17")+COUNTIF($AK289,"=17")</f>
        <v>11</v>
      </c>
      <c r="CJ289" s="59">
        <f>COUNTIF($AL289,"=11")+COUNTIF($AM289,"=11")+COUNTIF($AN289,"=19")+COUNTIF($AO289,"=23")+COUNTIF($AP289,"=15")+COUNTIF($AQ289,"=15")+COUNTIF($AR289,"=19")+COUNTIF($AS289,"=17")+COUNTIF($AV289,"=12")+COUNTIF($AW289,"=12")</f>
        <v>6</v>
      </c>
      <c r="CK289" s="59">
        <f>COUNTIF($AX289,"=11")+COUNTIF($AY289,"=9")+COUNTIF($AZ289,"=15")+COUNTIF($BA289,"=16")+COUNTIF($BB289,"=8")+COUNTIF($BC289,"=10")+COUNTIF($BD289,"=10")+COUNTIF($BE289,"=8")+COUNTIF($BF289,"=10")+COUNTIF($BG289,"=11")</f>
        <v>7</v>
      </c>
      <c r="CL289" s="59">
        <f>COUNTIF($BH289,"=12")+COUNTIF($BI289,"=21")+COUNTIF($BJ289,"=23")+COUNTIF($BK289,"=16")+COUNTIF($BL289,"=10")+COUNTIF($BM289,"=12")+COUNTIF($BN289,"=12")+COUNTIF($BO289,"=15")+COUNTIF($BP289,"=8")+COUNTIF($BQ289,"=12")+COUNTIF($BR289,"=24")+COUNTIF($BS289,"=20")+COUNTIF($BT289,"=13")</f>
        <v>12</v>
      </c>
      <c r="CM289" s="59">
        <f>COUNTIF($BU289,"=12")+COUNTIF($BV289,"=11")+COUNTIF($BW289,"=13")+COUNTIF($BX289,"=11")+COUNTIF($BY289,"=11")+COUNTIF($BZ289,"=12")+COUNTIF($CA289,"=11")</f>
        <v>6</v>
      </c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  <c r="DK289" s="85"/>
      <c r="DL289" s="85"/>
      <c r="DM289" s="85"/>
      <c r="DN289" s="85"/>
      <c r="DO289" s="85"/>
      <c r="DP289" s="85"/>
      <c r="DQ289" s="85"/>
      <c r="DR289" s="85"/>
      <c r="DS289" s="85"/>
      <c r="DT289" s="85"/>
      <c r="DU289" s="85"/>
      <c r="DV289" s="85"/>
      <c r="DW289" s="85"/>
      <c r="DX289" s="85"/>
      <c r="DY289" s="85"/>
      <c r="DZ289" s="85"/>
      <c r="EA289" s="85"/>
      <c r="EB289" s="85"/>
      <c r="EC289" s="85"/>
      <c r="ED289" s="85"/>
      <c r="EE289" s="85"/>
    </row>
    <row r="290" spans="1:135" ht="15" customHeight="1" x14ac:dyDescent="0.25">
      <c r="A290" s="165">
        <v>225856</v>
      </c>
      <c r="B290" s="46" t="s">
        <v>130</v>
      </c>
      <c r="C290" s="86" t="s">
        <v>2</v>
      </c>
      <c r="D290" s="198" t="s">
        <v>1113</v>
      </c>
      <c r="E290" s="13" t="s">
        <v>9</v>
      </c>
      <c r="F290" s="91" t="s">
        <v>487</v>
      </c>
      <c r="G290" s="75">
        <v>41522.209027777775</v>
      </c>
      <c r="H290" s="88" t="s">
        <v>2</v>
      </c>
      <c r="I290" s="88" t="s">
        <v>779</v>
      </c>
      <c r="J290" s="87">
        <v>41277.888888888891</v>
      </c>
      <c r="K290" s="143">
        <f>+COUNTIF($Y290,"&gt;=18")+COUNTIF($AG290,"&gt;=31")+COUNTIF($AP290,"&lt;=15")+COUNTIF($AR290,"&gt;=19")+COUNTIF($BG290,"&gt;=11")+COUNTIF($BI290,"&lt;=21")+COUNTIF($BK290,"&gt;=17")+COUNTIF($BR290,"&gt;=24")+COUNTIF($CA290,"&lt;=11")</f>
        <v>5</v>
      </c>
      <c r="L290" s="140">
        <f>65-(+CH290+CI290+CJ290+CK290+CL290+CM290)</f>
        <v>12</v>
      </c>
      <c r="M290" s="28">
        <v>13</v>
      </c>
      <c r="N290" s="28">
        <v>26</v>
      </c>
      <c r="O290" s="28">
        <v>14</v>
      </c>
      <c r="P290" s="6">
        <v>11</v>
      </c>
      <c r="Q290" s="28">
        <v>11</v>
      </c>
      <c r="R290" s="28">
        <v>14</v>
      </c>
      <c r="S290" s="28">
        <v>12</v>
      </c>
      <c r="T290" s="28">
        <v>12</v>
      </c>
      <c r="U290" s="28">
        <v>13</v>
      </c>
      <c r="V290" s="28">
        <v>13</v>
      </c>
      <c r="W290" s="28">
        <v>13</v>
      </c>
      <c r="X290" s="28">
        <v>16</v>
      </c>
      <c r="Y290" s="28">
        <v>18</v>
      </c>
      <c r="Z290" s="28">
        <v>9</v>
      </c>
      <c r="AA290" s="28">
        <v>9</v>
      </c>
      <c r="AB290" s="28">
        <v>11</v>
      </c>
      <c r="AC290" s="28">
        <v>11</v>
      </c>
      <c r="AD290" s="28">
        <v>25</v>
      </c>
      <c r="AE290" s="28">
        <v>15</v>
      </c>
      <c r="AF290" s="28">
        <v>19</v>
      </c>
      <c r="AG290" s="28">
        <v>32</v>
      </c>
      <c r="AH290" s="6">
        <v>15</v>
      </c>
      <c r="AI290" s="6">
        <v>16</v>
      </c>
      <c r="AJ290" s="28">
        <v>17</v>
      </c>
      <c r="AK290" s="6">
        <v>17</v>
      </c>
      <c r="AL290" s="28">
        <v>11</v>
      </c>
      <c r="AM290" s="28">
        <v>10</v>
      </c>
      <c r="AN290" s="6">
        <v>19</v>
      </c>
      <c r="AO290" s="6">
        <v>23</v>
      </c>
      <c r="AP290" s="6">
        <v>15</v>
      </c>
      <c r="AQ290" s="6">
        <v>15</v>
      </c>
      <c r="AR290" s="6">
        <v>18</v>
      </c>
      <c r="AS290" s="6">
        <v>16</v>
      </c>
      <c r="AT290" s="6">
        <v>36</v>
      </c>
      <c r="AU290" s="28">
        <v>37</v>
      </c>
      <c r="AV290" s="28">
        <v>11</v>
      </c>
      <c r="AW290" s="6">
        <v>12</v>
      </c>
      <c r="AX290" s="6">
        <v>11</v>
      </c>
      <c r="AY290" s="6">
        <v>9</v>
      </c>
      <c r="AZ290" s="6">
        <v>15</v>
      </c>
      <c r="BA290" s="6">
        <v>16</v>
      </c>
      <c r="BB290" s="28">
        <v>8</v>
      </c>
      <c r="BC290" s="28">
        <v>10</v>
      </c>
      <c r="BD290" s="28">
        <v>10</v>
      </c>
      <c r="BE290" s="28">
        <v>8</v>
      </c>
      <c r="BF290" s="28">
        <v>10</v>
      </c>
      <c r="BG290" s="28">
        <v>10</v>
      </c>
      <c r="BH290" s="28">
        <v>12</v>
      </c>
      <c r="BI290" s="28">
        <v>21</v>
      </c>
      <c r="BJ290" s="28">
        <v>23</v>
      </c>
      <c r="BK290" s="28">
        <v>16</v>
      </c>
      <c r="BL290" s="28">
        <v>10</v>
      </c>
      <c r="BM290" s="28">
        <v>12</v>
      </c>
      <c r="BN290" s="28">
        <v>12</v>
      </c>
      <c r="BO290" s="28">
        <v>15</v>
      </c>
      <c r="BP290" s="28">
        <v>8</v>
      </c>
      <c r="BQ290" s="28">
        <v>12</v>
      </c>
      <c r="BR290" s="28">
        <v>22</v>
      </c>
      <c r="BS290" s="28">
        <v>21</v>
      </c>
      <c r="BT290" s="28">
        <v>13</v>
      </c>
      <c r="BU290" s="28">
        <v>12</v>
      </c>
      <c r="BV290" s="28">
        <v>11</v>
      </c>
      <c r="BW290" s="28">
        <v>13</v>
      </c>
      <c r="BX290" s="28">
        <v>11</v>
      </c>
      <c r="BY290" s="28">
        <v>11</v>
      </c>
      <c r="BZ290" s="28">
        <v>12</v>
      </c>
      <c r="CA290" s="28">
        <v>11</v>
      </c>
      <c r="CB290" s="149">
        <f>(2.71828^(-8.3291+4.4859*K290-2.1583*L290))/(1+(2.71828^(-8.3291+4.4859*K290-2.1583*L290)))</f>
        <v>7.5105671642750541E-6</v>
      </c>
      <c r="CC290" s="107" t="s">
        <v>781</v>
      </c>
      <c r="CD290" s="9" t="s">
        <v>596</v>
      </c>
      <c r="CE290" s="14" t="s">
        <v>2</v>
      </c>
      <c r="CF290" s="9" t="s">
        <v>130</v>
      </c>
      <c r="CG290" s="11"/>
      <c r="CH290" s="59">
        <f>COUNTIF($M290,"=13")+COUNTIF($N290,"=24")+COUNTIF($O290,"=14")+COUNTIF($P290,"=11")+COUNTIF($Q290,"=11")+COUNTIF($R290,"=14")+COUNTIF($S290,"=12")+COUNTIF($T290,"=12")+COUNTIF($U290,"=12")+COUNTIF($V290,"=13")+COUNTIF($W290,"=13")+COUNTIF($X290,"=16")</f>
        <v>10</v>
      </c>
      <c r="CI290" s="59">
        <f>COUNTIF($Y290,"=18")+COUNTIF($Z290,"=9")+COUNTIF($AA290,"=10")+COUNTIF($AB290,"=11")+COUNTIF($AC290,"=11")+COUNTIF($AD290,"=25")+COUNTIF($AE290,"=15")+COUNTIF($AF290,"=19")+COUNTIF($AG290,"=31")+COUNTIF($AH290,"=15")+COUNTIF($AI290,"=15")+COUNTIF($AJ290,"=17")+COUNTIF($AK290,"=17")</f>
        <v>10</v>
      </c>
      <c r="CJ290" s="59">
        <f>COUNTIF($AL290,"=11")+COUNTIF($AM290,"=11")+COUNTIF($AN290,"=19")+COUNTIF($AO290,"=23")+COUNTIF($AP290,"=15")+COUNTIF($AQ290,"=15")+COUNTIF($AR290,"=19")+COUNTIF($AS290,"=17")+COUNTIF($AV290,"=12")+COUNTIF($AW290,"=12")</f>
        <v>6</v>
      </c>
      <c r="CK290" s="59">
        <f>COUNTIF($AX290,"=11")+COUNTIF($AY290,"=9")+COUNTIF($AZ290,"=15")+COUNTIF($BA290,"=16")+COUNTIF($BB290,"=8")+COUNTIF($BC290,"=10")+COUNTIF($BD290,"=10")+COUNTIF($BE290,"=8")+COUNTIF($BF290,"=10")+COUNTIF($BG290,"=11")</f>
        <v>9</v>
      </c>
      <c r="CL290" s="59">
        <f>COUNTIF($BH290,"=12")+COUNTIF($BI290,"=21")+COUNTIF($BJ290,"=23")+COUNTIF($BK290,"=16")+COUNTIF($BL290,"=10")+COUNTIF($BM290,"=12")+COUNTIF($BN290,"=12")+COUNTIF($BO290,"=15")+COUNTIF($BP290,"=8")+COUNTIF($BQ290,"=12")+COUNTIF($BR290,"=24")+COUNTIF($BS290,"=20")+COUNTIF($BT290,"=13")</f>
        <v>11</v>
      </c>
      <c r="CM290" s="59">
        <f>COUNTIF($BU290,"=12")+COUNTIF($BV290,"=11")+COUNTIF($BW290,"=13")+COUNTIF($BX290,"=11")+COUNTIF($BY290,"=11")+COUNTIF($BZ290,"=12")+COUNTIF($CA290,"=11")</f>
        <v>7</v>
      </c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  <c r="DK290" s="85"/>
      <c r="DL290" s="85"/>
      <c r="DM290" s="85"/>
      <c r="DN290" s="85"/>
      <c r="DO290" s="85"/>
      <c r="DP290" s="85"/>
      <c r="DQ290" s="85"/>
      <c r="DR290" s="85"/>
      <c r="DS290" s="85"/>
      <c r="DT290" s="85"/>
      <c r="DU290" s="85"/>
      <c r="DV290" s="85"/>
      <c r="DW290" s="85"/>
      <c r="DX290" s="85"/>
      <c r="DY290" s="85"/>
      <c r="DZ290" s="85"/>
      <c r="EA290" s="85"/>
      <c r="EB290" s="85"/>
      <c r="EC290" s="85"/>
      <c r="ED290" s="85"/>
      <c r="EE290" s="85"/>
    </row>
    <row r="291" spans="1:135" ht="15" customHeight="1" x14ac:dyDescent="0.25">
      <c r="A291" s="173">
        <v>253077</v>
      </c>
      <c r="B291" s="49" t="s">
        <v>50</v>
      </c>
      <c r="C291" s="86" t="s">
        <v>2</v>
      </c>
      <c r="D291" s="198" t="s">
        <v>1118</v>
      </c>
      <c r="E291" s="49" t="s">
        <v>314</v>
      </c>
      <c r="F291" s="86" t="s">
        <v>370</v>
      </c>
      <c r="G291" s="151">
        <v>42885.216666666667</v>
      </c>
      <c r="H291" s="86" t="s">
        <v>785</v>
      </c>
      <c r="I291" s="86" t="s">
        <v>779</v>
      </c>
      <c r="J291" s="87">
        <v>41277</v>
      </c>
      <c r="K291" s="143">
        <f>+COUNTIF($Y291,"&gt;=18")+COUNTIF($AG291,"&gt;=31")+COUNTIF($AP291,"&lt;=15")+COUNTIF($AR291,"&gt;=19")+COUNTIF($BG291,"&gt;=11")+COUNTIF($BI291,"&lt;=21")+COUNTIF($BK291,"&gt;=17")+COUNTIF($BR291,"&gt;=24")+COUNTIF($CA291,"&lt;=11")</f>
        <v>5</v>
      </c>
      <c r="L291" s="140">
        <f>65-(+CH291+CI291+CJ291+CK291+CL291+CM291)</f>
        <v>12</v>
      </c>
      <c r="M291" s="100">
        <v>13</v>
      </c>
      <c r="N291" s="100">
        <v>24</v>
      </c>
      <c r="O291" s="100">
        <v>14</v>
      </c>
      <c r="P291" s="100">
        <v>11</v>
      </c>
      <c r="Q291" s="100">
        <v>12</v>
      </c>
      <c r="R291" s="100">
        <v>14</v>
      </c>
      <c r="S291" s="100">
        <v>12</v>
      </c>
      <c r="T291" s="100">
        <v>13</v>
      </c>
      <c r="U291" s="100">
        <v>12</v>
      </c>
      <c r="V291" s="100">
        <v>15</v>
      </c>
      <c r="W291" s="100">
        <v>13</v>
      </c>
      <c r="X291" s="100">
        <v>16</v>
      </c>
      <c r="Y291" s="100">
        <v>18</v>
      </c>
      <c r="Z291" s="100">
        <v>9</v>
      </c>
      <c r="AA291" s="100">
        <v>10</v>
      </c>
      <c r="AB291" s="100">
        <v>11</v>
      </c>
      <c r="AC291" s="100">
        <v>11</v>
      </c>
      <c r="AD291" s="100">
        <v>24</v>
      </c>
      <c r="AE291" s="100">
        <v>15</v>
      </c>
      <c r="AF291" s="100">
        <v>19</v>
      </c>
      <c r="AG291" s="100">
        <v>28</v>
      </c>
      <c r="AH291" s="100">
        <v>15</v>
      </c>
      <c r="AI291" s="100">
        <v>16</v>
      </c>
      <c r="AJ291" s="100">
        <v>17</v>
      </c>
      <c r="AK291" s="100">
        <v>17</v>
      </c>
      <c r="AL291" s="100">
        <v>11</v>
      </c>
      <c r="AM291" s="100">
        <v>11</v>
      </c>
      <c r="AN291" s="100">
        <v>19</v>
      </c>
      <c r="AO291" s="100">
        <v>23</v>
      </c>
      <c r="AP291" s="100">
        <v>15</v>
      </c>
      <c r="AQ291" s="100">
        <v>15</v>
      </c>
      <c r="AR291" s="100">
        <v>21</v>
      </c>
      <c r="AS291" s="100">
        <v>16</v>
      </c>
      <c r="AT291" s="100">
        <v>36</v>
      </c>
      <c r="AU291" s="100">
        <v>39</v>
      </c>
      <c r="AV291" s="100">
        <v>12</v>
      </c>
      <c r="AW291" s="100">
        <v>13</v>
      </c>
      <c r="AX291" s="100">
        <v>11</v>
      </c>
      <c r="AY291" s="100">
        <v>9</v>
      </c>
      <c r="AZ291" s="100">
        <v>15</v>
      </c>
      <c r="BA291" s="100">
        <v>16</v>
      </c>
      <c r="BB291" s="100">
        <v>8</v>
      </c>
      <c r="BC291" s="100">
        <v>10</v>
      </c>
      <c r="BD291" s="100">
        <v>10</v>
      </c>
      <c r="BE291" s="100">
        <v>8</v>
      </c>
      <c r="BF291" s="100">
        <v>10</v>
      </c>
      <c r="BG291" s="100">
        <v>11</v>
      </c>
      <c r="BH291" s="100">
        <v>12</v>
      </c>
      <c r="BI291" s="100">
        <v>22</v>
      </c>
      <c r="BJ291" s="100">
        <v>23</v>
      </c>
      <c r="BK291" s="100">
        <v>16</v>
      </c>
      <c r="BL291" s="100">
        <v>10</v>
      </c>
      <c r="BM291" s="100">
        <v>12</v>
      </c>
      <c r="BN291" s="100">
        <v>12</v>
      </c>
      <c r="BO291" s="100">
        <v>15</v>
      </c>
      <c r="BP291" s="100">
        <v>8</v>
      </c>
      <c r="BQ291" s="100">
        <v>12</v>
      </c>
      <c r="BR291" s="100">
        <v>24</v>
      </c>
      <c r="BS291" s="100">
        <v>20</v>
      </c>
      <c r="BT291" s="100">
        <v>13</v>
      </c>
      <c r="BU291" s="100">
        <v>13</v>
      </c>
      <c r="BV291" s="100">
        <v>11</v>
      </c>
      <c r="BW291" s="100">
        <v>13</v>
      </c>
      <c r="BX291" s="100">
        <v>11</v>
      </c>
      <c r="BY291" s="100">
        <v>11</v>
      </c>
      <c r="BZ291" s="100">
        <v>12</v>
      </c>
      <c r="CA291" s="100">
        <v>12</v>
      </c>
      <c r="CB291" s="149">
        <f>(2.71828^(-8.3291+4.4859*K291-2.1583*L291))/(1+(2.71828^(-8.3291+4.4859*K291-2.1583*L291)))</f>
        <v>7.5105671642750541E-6</v>
      </c>
      <c r="CC291" s="112" t="s">
        <v>781</v>
      </c>
      <c r="CD291" s="86" t="s">
        <v>268</v>
      </c>
      <c r="CE291" s="86" t="s">
        <v>782</v>
      </c>
      <c r="CF291" s="86" t="s">
        <v>50</v>
      </c>
      <c r="CG291" s="86" t="s">
        <v>71</v>
      </c>
      <c r="CH291" s="59">
        <f>COUNTIF($M291,"=13")+COUNTIF($N291,"=24")+COUNTIF($O291,"=14")+COUNTIF($P291,"=11")+COUNTIF($Q291,"=11")+COUNTIF($R291,"=14")+COUNTIF($S291,"=12")+COUNTIF($T291,"=12")+COUNTIF($U291,"=12")+COUNTIF($V291,"=13")+COUNTIF($W291,"=13")+COUNTIF($X291,"=16")</f>
        <v>9</v>
      </c>
      <c r="CI291" s="59">
        <f>COUNTIF($Y291,"=18")+COUNTIF($Z291,"=9")+COUNTIF($AA291,"=10")+COUNTIF($AB291,"=11")+COUNTIF($AC291,"=11")+COUNTIF($AD291,"=25")+COUNTIF($AE291,"=15")+COUNTIF($AF291,"=19")+COUNTIF($AG291,"=31")+COUNTIF($AH291,"=15")+COUNTIF($AI291,"=15")+COUNTIF($AJ291,"=17")+COUNTIF($AK291,"=17")</f>
        <v>10</v>
      </c>
      <c r="CJ291" s="59">
        <f>COUNTIF($AL291,"=11")+COUNTIF($AM291,"=11")+COUNTIF($AN291,"=19")+COUNTIF($AO291,"=23")+COUNTIF($AP291,"=15")+COUNTIF($AQ291,"=15")+COUNTIF($AR291,"=19")+COUNTIF($AS291,"=17")+COUNTIF($AV291,"=12")+COUNTIF($AW291,"=12")</f>
        <v>7</v>
      </c>
      <c r="CK291" s="59">
        <f>COUNTIF($AX291,"=11")+COUNTIF($AY291,"=9")+COUNTIF($AZ291,"=15")+COUNTIF($BA291,"=16")+COUNTIF($BB291,"=8")+COUNTIF($BC291,"=10")+COUNTIF($BD291,"=10")+COUNTIF($BE291,"=8")+COUNTIF($BF291,"=10")+COUNTIF($BG291,"=11")</f>
        <v>10</v>
      </c>
      <c r="CL291" s="59">
        <f>COUNTIF($BH291,"=12")+COUNTIF($BI291,"=21")+COUNTIF($BJ291,"=23")+COUNTIF($BK291,"=16")+COUNTIF($BL291,"=10")+COUNTIF($BM291,"=12")+COUNTIF($BN291,"=12")+COUNTIF($BO291,"=15")+COUNTIF($BP291,"=8")+COUNTIF($BQ291,"=12")+COUNTIF($BR291,"=24")+COUNTIF($BS291,"=20")+COUNTIF($BT291,"=13")</f>
        <v>12</v>
      </c>
      <c r="CM291" s="59">
        <f>COUNTIF($BU291,"=12")+COUNTIF($BV291,"=11")+COUNTIF($BW291,"=13")+COUNTIF($BX291,"=11")+COUNTIF($BY291,"=11")+COUNTIF($BZ291,"=12")+COUNTIF($CA291,"=11")</f>
        <v>5</v>
      </c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  <c r="DK291" s="85"/>
      <c r="DL291" s="85"/>
      <c r="DM291" s="85"/>
      <c r="DN291" s="85"/>
      <c r="DO291" s="85"/>
      <c r="DP291" s="85"/>
      <c r="DQ291" s="85"/>
      <c r="DR291" s="85"/>
      <c r="DS291" s="85"/>
      <c r="DT291" s="85"/>
      <c r="DU291" s="85"/>
      <c r="DV291" s="85"/>
      <c r="DW291" s="85"/>
      <c r="DX291" s="85"/>
      <c r="DY291" s="85"/>
      <c r="DZ291" s="85"/>
      <c r="EA291" s="85"/>
      <c r="EB291" s="85"/>
      <c r="EC291" s="85"/>
      <c r="ED291" s="85"/>
      <c r="EE291" s="85"/>
    </row>
    <row r="292" spans="1:135" ht="15" customHeight="1" x14ac:dyDescent="0.25">
      <c r="A292" s="177">
        <v>269014</v>
      </c>
      <c r="B292" s="76" t="s">
        <v>624</v>
      </c>
      <c r="C292" s="86" t="s">
        <v>2</v>
      </c>
      <c r="D292" s="198" t="s">
        <v>1110</v>
      </c>
      <c r="E292" s="20" t="s">
        <v>9</v>
      </c>
      <c r="F292" s="20" t="s">
        <v>100</v>
      </c>
      <c r="G292" s="73">
        <v>41616</v>
      </c>
      <c r="H292" s="88" t="s">
        <v>2</v>
      </c>
      <c r="I292" s="88" t="s">
        <v>779</v>
      </c>
      <c r="J292" s="87">
        <v>41277.888888888891</v>
      </c>
      <c r="K292" s="143">
        <f>+COUNTIF($Y292,"&gt;=18")+COUNTIF($AG292,"&gt;=31")+COUNTIF($AP292,"&lt;=15")+COUNTIF($AR292,"&gt;=19")+COUNTIF($BG292,"&gt;=11")+COUNTIF($BI292,"&lt;=21")+COUNTIF($BK292,"&gt;=17")+COUNTIF($BR292,"&gt;=24")+COUNTIF($CA292,"&lt;=11")</f>
        <v>5</v>
      </c>
      <c r="L292" s="140">
        <f>65-(+CH292+CI292+CJ292+CK292+CL292+CM292)</f>
        <v>12</v>
      </c>
      <c r="M292" s="117">
        <v>13</v>
      </c>
      <c r="N292" s="117">
        <v>25</v>
      </c>
      <c r="O292" s="117">
        <v>14</v>
      </c>
      <c r="P292" s="117">
        <v>11</v>
      </c>
      <c r="Q292" s="117">
        <v>11</v>
      </c>
      <c r="R292" s="117">
        <v>13</v>
      </c>
      <c r="S292" s="117">
        <v>12</v>
      </c>
      <c r="T292" s="117">
        <v>12</v>
      </c>
      <c r="U292" s="117">
        <v>12</v>
      </c>
      <c r="V292" s="117">
        <v>13</v>
      </c>
      <c r="W292" s="117">
        <v>14</v>
      </c>
      <c r="X292" s="117">
        <v>16</v>
      </c>
      <c r="Y292" s="117">
        <v>18</v>
      </c>
      <c r="Z292" s="117">
        <v>9</v>
      </c>
      <c r="AA292" s="117">
        <v>10</v>
      </c>
      <c r="AB292" s="117">
        <v>11</v>
      </c>
      <c r="AC292" s="117">
        <v>11</v>
      </c>
      <c r="AD292" s="117">
        <v>25</v>
      </c>
      <c r="AE292" s="117">
        <v>15</v>
      </c>
      <c r="AF292" s="117">
        <v>18</v>
      </c>
      <c r="AG292" s="117">
        <v>31</v>
      </c>
      <c r="AH292" s="117">
        <v>15</v>
      </c>
      <c r="AI292" s="117">
        <v>16</v>
      </c>
      <c r="AJ292" s="117">
        <v>17</v>
      </c>
      <c r="AK292" s="117">
        <v>17</v>
      </c>
      <c r="AL292" s="117">
        <v>11</v>
      </c>
      <c r="AM292" s="117">
        <v>11</v>
      </c>
      <c r="AN292" s="117">
        <v>19</v>
      </c>
      <c r="AO292" s="117">
        <v>23</v>
      </c>
      <c r="AP292" s="117">
        <v>16</v>
      </c>
      <c r="AQ292" s="117">
        <v>16</v>
      </c>
      <c r="AR292" s="117">
        <v>19</v>
      </c>
      <c r="AS292" s="117">
        <v>17</v>
      </c>
      <c r="AT292" s="117">
        <v>37</v>
      </c>
      <c r="AU292" s="117">
        <v>39</v>
      </c>
      <c r="AV292" s="117">
        <v>12</v>
      </c>
      <c r="AW292" s="117">
        <v>12</v>
      </c>
      <c r="AX292" s="117">
        <v>11</v>
      </c>
      <c r="AY292" s="117">
        <v>9</v>
      </c>
      <c r="AZ292" s="117">
        <v>15</v>
      </c>
      <c r="BA292" s="117">
        <v>16</v>
      </c>
      <c r="BB292" s="117">
        <v>8</v>
      </c>
      <c r="BC292" s="117">
        <v>10</v>
      </c>
      <c r="BD292" s="117">
        <v>10</v>
      </c>
      <c r="BE292" s="117">
        <v>8</v>
      </c>
      <c r="BF292" s="117">
        <v>10</v>
      </c>
      <c r="BG292" s="117">
        <v>10</v>
      </c>
      <c r="BH292" s="117">
        <v>12</v>
      </c>
      <c r="BI292" s="117">
        <v>21</v>
      </c>
      <c r="BJ292" s="117">
        <v>23</v>
      </c>
      <c r="BK292" s="117">
        <v>16</v>
      </c>
      <c r="BL292" s="117">
        <v>10</v>
      </c>
      <c r="BM292" s="117">
        <v>12</v>
      </c>
      <c r="BN292" s="117">
        <v>12</v>
      </c>
      <c r="BO292" s="117">
        <v>16</v>
      </c>
      <c r="BP292" s="117">
        <v>8</v>
      </c>
      <c r="BQ292" s="117">
        <v>12</v>
      </c>
      <c r="BR292" s="117">
        <v>25</v>
      </c>
      <c r="BS292" s="117">
        <v>20</v>
      </c>
      <c r="BT292" s="117">
        <v>13</v>
      </c>
      <c r="BU292" s="117">
        <v>12</v>
      </c>
      <c r="BV292" s="117">
        <v>11</v>
      </c>
      <c r="BW292" s="117">
        <v>15</v>
      </c>
      <c r="BX292" s="117">
        <v>11</v>
      </c>
      <c r="BY292" s="117">
        <v>11</v>
      </c>
      <c r="BZ292" s="117">
        <v>12</v>
      </c>
      <c r="CA292" s="117">
        <v>12</v>
      </c>
      <c r="CB292" s="149">
        <f>(2.71828^(-8.3291+4.4859*K292-2.1583*L292))/(1+(2.71828^(-8.3291+4.4859*K292-2.1583*L292)))</f>
        <v>7.5105671642750541E-6</v>
      </c>
      <c r="CC292" s="107" t="s">
        <v>781</v>
      </c>
      <c r="CD292" s="82" t="s">
        <v>420</v>
      </c>
      <c r="CE292" s="20" t="s">
        <v>2</v>
      </c>
      <c r="CF292" s="82" t="s">
        <v>624</v>
      </c>
      <c r="CG292" s="11"/>
      <c r="CH292" s="59">
        <f>COUNTIF($M292,"=13")+COUNTIF($N292,"=24")+COUNTIF($O292,"=14")+COUNTIF($P292,"=11")+COUNTIF($Q292,"=11")+COUNTIF($R292,"=14")+COUNTIF($S292,"=12")+COUNTIF($T292,"=12")+COUNTIF($U292,"=12")+COUNTIF($V292,"=13")+COUNTIF($W292,"=13")+COUNTIF($X292,"=16")</f>
        <v>9</v>
      </c>
      <c r="CI292" s="59">
        <f>COUNTIF($Y292,"=18")+COUNTIF($Z292,"=9")+COUNTIF($AA292,"=10")+COUNTIF($AB292,"=11")+COUNTIF($AC292,"=11")+COUNTIF($AD292,"=25")+COUNTIF($AE292,"=15")+COUNTIF($AF292,"=19")+COUNTIF($AG292,"=31")+COUNTIF($AH292,"=15")+COUNTIF($AI292,"=15")+COUNTIF($AJ292,"=17")+COUNTIF($AK292,"=17")</f>
        <v>11</v>
      </c>
      <c r="CJ292" s="59">
        <f>COUNTIF($AL292,"=11")+COUNTIF($AM292,"=11")+COUNTIF($AN292,"=19")+COUNTIF($AO292,"=23")+COUNTIF($AP292,"=15")+COUNTIF($AQ292,"=15")+COUNTIF($AR292,"=19")+COUNTIF($AS292,"=17")+COUNTIF($AV292,"=12")+COUNTIF($AW292,"=12")</f>
        <v>8</v>
      </c>
      <c r="CK292" s="59">
        <f>COUNTIF($AX292,"=11")+COUNTIF($AY292,"=9")+COUNTIF($AZ292,"=15")+COUNTIF($BA292,"=16")+COUNTIF($BB292,"=8")+COUNTIF($BC292,"=10")+COUNTIF($BD292,"=10")+COUNTIF($BE292,"=8")+COUNTIF($BF292,"=10")+COUNTIF($BG292,"=11")</f>
        <v>9</v>
      </c>
      <c r="CL292" s="59">
        <f>COUNTIF($BH292,"=12")+COUNTIF($BI292,"=21")+COUNTIF($BJ292,"=23")+COUNTIF($BK292,"=16")+COUNTIF($BL292,"=10")+COUNTIF($BM292,"=12")+COUNTIF($BN292,"=12")+COUNTIF($BO292,"=15")+COUNTIF($BP292,"=8")+COUNTIF($BQ292,"=12")+COUNTIF($BR292,"=24")+COUNTIF($BS292,"=20")+COUNTIF($BT292,"=13")</f>
        <v>11</v>
      </c>
      <c r="CM292" s="59">
        <f>COUNTIF($BU292,"=12")+COUNTIF($BV292,"=11")+COUNTIF($BW292,"=13")+COUNTIF($BX292,"=11")+COUNTIF($BY292,"=11")+COUNTIF($BZ292,"=12")+COUNTIF($CA292,"=11")</f>
        <v>5</v>
      </c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  <c r="DK292" s="85"/>
      <c r="DL292" s="85"/>
      <c r="DM292" s="85"/>
      <c r="DN292" s="85"/>
      <c r="DO292" s="85"/>
      <c r="DP292" s="85"/>
      <c r="DQ292" s="85"/>
      <c r="DR292" s="85"/>
      <c r="DS292" s="85"/>
      <c r="DT292" s="85"/>
      <c r="DU292" s="85"/>
      <c r="DV292" s="85"/>
      <c r="DW292" s="85"/>
      <c r="DX292" s="85"/>
      <c r="DY292" s="85"/>
      <c r="DZ292" s="85"/>
      <c r="EA292" s="86"/>
      <c r="EB292" s="86"/>
      <c r="EC292" s="86"/>
      <c r="ED292" s="86"/>
      <c r="EE292" s="86"/>
    </row>
    <row r="293" spans="1:135" ht="15" customHeight="1" x14ac:dyDescent="0.25">
      <c r="A293" s="164">
        <v>321275</v>
      </c>
      <c r="B293" s="86" t="s">
        <v>50</v>
      </c>
      <c r="C293" s="86" t="s">
        <v>2</v>
      </c>
      <c r="D293" s="198" t="s">
        <v>1131</v>
      </c>
      <c r="E293" s="86" t="s">
        <v>314</v>
      </c>
      <c r="F293" s="86" t="s">
        <v>350</v>
      </c>
      <c r="G293" s="87">
        <v>42395.290972222225</v>
      </c>
      <c r="H293" s="88" t="s">
        <v>2</v>
      </c>
      <c r="I293" s="88" t="s">
        <v>779</v>
      </c>
      <c r="J293" s="87">
        <v>41277.888888888891</v>
      </c>
      <c r="K293" s="143">
        <f>+COUNTIF($Y293,"&gt;=18")+COUNTIF($AG293,"&gt;=31")+COUNTIF($AP293,"&lt;=15")+COUNTIF($AR293,"&gt;=19")+COUNTIF($BG293,"&gt;=11")+COUNTIF($BI293,"&lt;=21")+COUNTIF($BK293,"&gt;=17")+COUNTIF($BR293,"&gt;=24")+COUNTIF($CA293,"&lt;=11")</f>
        <v>5</v>
      </c>
      <c r="L293" s="140">
        <f>65-(+CH293+CI293+CJ293+CK293+CL293+CM293)</f>
        <v>12</v>
      </c>
      <c r="M293" s="68">
        <v>13</v>
      </c>
      <c r="N293" s="68">
        <v>24</v>
      </c>
      <c r="O293" s="68">
        <v>14</v>
      </c>
      <c r="P293" s="100">
        <v>10</v>
      </c>
      <c r="Q293" s="68">
        <v>11</v>
      </c>
      <c r="R293" s="68">
        <v>14</v>
      </c>
      <c r="S293" s="68">
        <v>12</v>
      </c>
      <c r="T293" s="68">
        <v>12</v>
      </c>
      <c r="U293" s="68">
        <v>13</v>
      </c>
      <c r="V293" s="68">
        <v>14</v>
      </c>
      <c r="W293" s="68">
        <v>13</v>
      </c>
      <c r="X293" s="68">
        <v>17</v>
      </c>
      <c r="Y293" s="68">
        <v>18</v>
      </c>
      <c r="Z293" s="68">
        <v>9</v>
      </c>
      <c r="AA293" s="68">
        <v>10</v>
      </c>
      <c r="AB293" s="68">
        <v>11</v>
      </c>
      <c r="AC293" s="68">
        <v>11</v>
      </c>
      <c r="AD293" s="68">
        <v>25</v>
      </c>
      <c r="AE293" s="68">
        <v>15</v>
      </c>
      <c r="AF293" s="68">
        <v>19</v>
      </c>
      <c r="AG293" s="68">
        <v>30</v>
      </c>
      <c r="AH293" s="100">
        <v>15</v>
      </c>
      <c r="AI293" s="100">
        <v>15</v>
      </c>
      <c r="AJ293" s="68">
        <v>16</v>
      </c>
      <c r="AK293" s="100">
        <v>17</v>
      </c>
      <c r="AL293" s="68">
        <v>11</v>
      </c>
      <c r="AM293" s="68">
        <v>10</v>
      </c>
      <c r="AN293" s="100">
        <v>17</v>
      </c>
      <c r="AO293" s="100">
        <v>23</v>
      </c>
      <c r="AP293" s="100">
        <v>15</v>
      </c>
      <c r="AQ293" s="100">
        <v>15</v>
      </c>
      <c r="AR293" s="100">
        <v>19</v>
      </c>
      <c r="AS293" s="100">
        <v>17</v>
      </c>
      <c r="AT293" s="68">
        <v>37</v>
      </c>
      <c r="AU293" s="68">
        <v>38</v>
      </c>
      <c r="AV293" s="100">
        <v>12</v>
      </c>
      <c r="AW293" s="100">
        <v>12</v>
      </c>
      <c r="AX293" s="100">
        <v>11</v>
      </c>
      <c r="AY293" s="100">
        <v>9</v>
      </c>
      <c r="AZ293" s="100">
        <v>14</v>
      </c>
      <c r="BA293" s="100">
        <v>16</v>
      </c>
      <c r="BB293" s="68">
        <v>8</v>
      </c>
      <c r="BC293" s="68">
        <v>10</v>
      </c>
      <c r="BD293" s="68">
        <v>10</v>
      </c>
      <c r="BE293" s="68">
        <v>8</v>
      </c>
      <c r="BF293" s="68">
        <v>10</v>
      </c>
      <c r="BG293" s="68">
        <v>10</v>
      </c>
      <c r="BH293" s="68">
        <v>12</v>
      </c>
      <c r="BI293" s="68">
        <v>23</v>
      </c>
      <c r="BJ293" s="68">
        <v>23</v>
      </c>
      <c r="BK293" s="68">
        <v>16</v>
      </c>
      <c r="BL293" s="68">
        <v>10</v>
      </c>
      <c r="BM293" s="68">
        <v>12</v>
      </c>
      <c r="BN293" s="68">
        <v>12</v>
      </c>
      <c r="BO293" s="68">
        <v>15</v>
      </c>
      <c r="BP293" s="68">
        <v>8</v>
      </c>
      <c r="BQ293" s="68">
        <v>12</v>
      </c>
      <c r="BR293" s="68">
        <v>24</v>
      </c>
      <c r="BS293" s="68">
        <v>20</v>
      </c>
      <c r="BT293" s="68">
        <v>13</v>
      </c>
      <c r="BU293" s="68">
        <v>12</v>
      </c>
      <c r="BV293" s="68">
        <v>11</v>
      </c>
      <c r="BW293" s="68">
        <v>13</v>
      </c>
      <c r="BX293" s="68">
        <v>12</v>
      </c>
      <c r="BY293" s="68">
        <v>11</v>
      </c>
      <c r="BZ293" s="68">
        <v>12</v>
      </c>
      <c r="CA293" s="68">
        <v>11</v>
      </c>
      <c r="CB293" s="149">
        <f>(2.71828^(-8.3291+4.4859*K293-2.1583*L293))/(1+(2.71828^(-8.3291+4.4859*K293-2.1583*L293)))</f>
        <v>7.5105671642750541E-6</v>
      </c>
      <c r="CC293" s="107" t="s">
        <v>781</v>
      </c>
      <c r="CD293" s="49" t="s">
        <v>196</v>
      </c>
      <c r="CE293" s="49" t="s">
        <v>2</v>
      </c>
      <c r="CF293" s="49" t="s">
        <v>50</v>
      </c>
      <c r="CG293" s="49"/>
      <c r="CH293" s="59">
        <f>COUNTIF($M293,"=13")+COUNTIF($N293,"=24")+COUNTIF($O293,"=14")+COUNTIF($P293,"=11")+COUNTIF($Q293,"=11")+COUNTIF($R293,"=14")+COUNTIF($S293,"=12")+COUNTIF($T293,"=12")+COUNTIF($U293,"=12")+COUNTIF($V293,"=13")+COUNTIF($W293,"=13")+COUNTIF($X293,"=16")</f>
        <v>8</v>
      </c>
      <c r="CI293" s="59">
        <f>COUNTIF($Y293,"=18")+COUNTIF($Z293,"=9")+COUNTIF($AA293,"=10")+COUNTIF($AB293,"=11")+COUNTIF($AC293,"=11")+COUNTIF($AD293,"=25")+COUNTIF($AE293,"=15")+COUNTIF($AF293,"=19")+COUNTIF($AG293,"=31")+COUNTIF($AH293,"=15")+COUNTIF($AI293,"=15")+COUNTIF($AJ293,"=17")+COUNTIF($AK293,"=17")</f>
        <v>11</v>
      </c>
      <c r="CJ293" s="59">
        <f>COUNTIF($AL293,"=11")+COUNTIF($AM293,"=11")+COUNTIF($AN293,"=19")+COUNTIF($AO293,"=23")+COUNTIF($AP293,"=15")+COUNTIF($AQ293,"=15")+COUNTIF($AR293,"=19")+COUNTIF($AS293,"=17")+COUNTIF($AV293,"=12")+COUNTIF($AW293,"=12")</f>
        <v>8</v>
      </c>
      <c r="CK293" s="59">
        <f>COUNTIF($AX293,"=11")+COUNTIF($AY293,"=9")+COUNTIF($AZ293,"=15")+COUNTIF($BA293,"=16")+COUNTIF($BB293,"=8")+COUNTIF($BC293,"=10")+COUNTIF($BD293,"=10")+COUNTIF($BE293,"=8")+COUNTIF($BF293,"=10")+COUNTIF($BG293,"=11")</f>
        <v>8</v>
      </c>
      <c r="CL293" s="59">
        <f>COUNTIF($BH293,"=12")+COUNTIF($BI293,"=21")+COUNTIF($BJ293,"=23")+COUNTIF($BK293,"=16")+COUNTIF($BL293,"=10")+COUNTIF($BM293,"=12")+COUNTIF($BN293,"=12")+COUNTIF($BO293,"=15")+COUNTIF($BP293,"=8")+COUNTIF($BQ293,"=12")+COUNTIF($BR293,"=24")+COUNTIF($BS293,"=20")+COUNTIF($BT293,"=13")</f>
        <v>12</v>
      </c>
      <c r="CM293" s="59">
        <f>COUNTIF($BU293,"=12")+COUNTIF($BV293,"=11")+COUNTIF($BW293,"=13")+COUNTIF($BX293,"=11")+COUNTIF($BY293,"=11")+COUNTIF($BZ293,"=12")+COUNTIF($CA293,"=11")</f>
        <v>6</v>
      </c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  <c r="DK293" s="85"/>
      <c r="DL293" s="85"/>
      <c r="DM293" s="85"/>
      <c r="DN293" s="85"/>
      <c r="DO293" s="85"/>
      <c r="DP293" s="85"/>
      <c r="DQ293" s="85"/>
      <c r="DR293" s="85"/>
      <c r="DS293" s="85"/>
      <c r="DT293" s="85"/>
      <c r="DU293" s="85"/>
      <c r="DV293" s="85"/>
      <c r="DW293" s="85"/>
      <c r="DX293" s="85"/>
      <c r="DY293" s="85"/>
      <c r="DZ293" s="85"/>
      <c r="EA293" s="86"/>
      <c r="EB293" s="86"/>
      <c r="EC293" s="86"/>
      <c r="ED293" s="86"/>
      <c r="EE293" s="86"/>
    </row>
    <row r="294" spans="1:135" ht="15" customHeight="1" x14ac:dyDescent="0.25">
      <c r="A294" s="164">
        <v>573703</v>
      </c>
      <c r="B294" s="86" t="s">
        <v>484</v>
      </c>
      <c r="C294" s="86" t="s">
        <v>2</v>
      </c>
      <c r="D294" s="198" t="s">
        <v>1139</v>
      </c>
      <c r="E294" s="86" t="s">
        <v>0</v>
      </c>
      <c r="F294" s="86" t="s">
        <v>201</v>
      </c>
      <c r="G294" s="87">
        <v>42882.855555555558</v>
      </c>
      <c r="H294" s="86" t="s">
        <v>785</v>
      </c>
      <c r="I294" s="86" t="s">
        <v>779</v>
      </c>
      <c r="J294" s="87">
        <v>41277</v>
      </c>
      <c r="K294" s="143">
        <f>+COUNTIF($Y294,"&gt;=18")+COUNTIF($AG294,"&gt;=31")+COUNTIF($AP294,"&lt;=15")+COUNTIF($AR294,"&gt;=19")+COUNTIF($BG294,"&gt;=11")+COUNTIF($BI294,"&lt;=21")+COUNTIF($BK294,"&gt;=17")+COUNTIF($BR294,"&gt;=24")+COUNTIF($CA294,"&lt;=11")</f>
        <v>5</v>
      </c>
      <c r="L294" s="140">
        <f>65-(+CH294+CI294+CJ294+CK294+CL294+CM294)</f>
        <v>12</v>
      </c>
      <c r="M294" s="68">
        <v>13</v>
      </c>
      <c r="N294" s="68">
        <v>24</v>
      </c>
      <c r="O294" s="68">
        <v>14</v>
      </c>
      <c r="P294" s="68">
        <v>10</v>
      </c>
      <c r="Q294" s="68">
        <v>11</v>
      </c>
      <c r="R294" s="68">
        <v>14</v>
      </c>
      <c r="S294" s="68">
        <v>12</v>
      </c>
      <c r="T294" s="68">
        <v>12</v>
      </c>
      <c r="U294" s="68">
        <v>12</v>
      </c>
      <c r="V294" s="68">
        <v>13</v>
      </c>
      <c r="W294" s="68">
        <v>13</v>
      </c>
      <c r="X294" s="68">
        <v>16</v>
      </c>
      <c r="Y294" s="68">
        <v>19</v>
      </c>
      <c r="Z294" s="68">
        <v>9</v>
      </c>
      <c r="AA294" s="68">
        <v>10</v>
      </c>
      <c r="AB294" s="68">
        <v>11</v>
      </c>
      <c r="AC294" s="68">
        <v>11</v>
      </c>
      <c r="AD294" s="68">
        <v>25</v>
      </c>
      <c r="AE294" s="68">
        <v>15</v>
      </c>
      <c r="AF294" s="68">
        <v>19</v>
      </c>
      <c r="AG294" s="68">
        <v>28</v>
      </c>
      <c r="AH294" s="68">
        <v>15</v>
      </c>
      <c r="AI294" s="68">
        <v>16</v>
      </c>
      <c r="AJ294" s="68">
        <v>17</v>
      </c>
      <c r="AK294" s="68">
        <v>18</v>
      </c>
      <c r="AL294" s="68">
        <v>11</v>
      </c>
      <c r="AM294" s="68">
        <v>11</v>
      </c>
      <c r="AN294" s="68">
        <v>19</v>
      </c>
      <c r="AO294" s="68">
        <v>23</v>
      </c>
      <c r="AP294" s="68">
        <v>15</v>
      </c>
      <c r="AQ294" s="68">
        <v>15</v>
      </c>
      <c r="AR294" s="68">
        <v>19</v>
      </c>
      <c r="AS294" s="68">
        <v>16</v>
      </c>
      <c r="AT294" s="100">
        <v>36</v>
      </c>
      <c r="AU294" s="68">
        <v>39</v>
      </c>
      <c r="AV294" s="68">
        <v>11</v>
      </c>
      <c r="AW294" s="68">
        <v>12</v>
      </c>
      <c r="AX294" s="68">
        <v>11</v>
      </c>
      <c r="AY294" s="68">
        <v>9</v>
      </c>
      <c r="AZ294" s="68">
        <v>16</v>
      </c>
      <c r="BA294" s="68">
        <v>16</v>
      </c>
      <c r="BB294" s="68">
        <v>8</v>
      </c>
      <c r="BC294" s="68">
        <v>10</v>
      </c>
      <c r="BD294" s="68">
        <v>10</v>
      </c>
      <c r="BE294" s="68">
        <v>8</v>
      </c>
      <c r="BF294" s="68">
        <v>10</v>
      </c>
      <c r="BG294" s="68">
        <v>9</v>
      </c>
      <c r="BH294" s="68">
        <v>12</v>
      </c>
      <c r="BI294" s="68">
        <v>21</v>
      </c>
      <c r="BJ294" s="68">
        <v>24</v>
      </c>
      <c r="BK294" s="68">
        <v>16</v>
      </c>
      <c r="BL294" s="68">
        <v>10</v>
      </c>
      <c r="BM294" s="68">
        <v>12</v>
      </c>
      <c r="BN294" s="68">
        <v>12</v>
      </c>
      <c r="BO294" s="68">
        <v>15</v>
      </c>
      <c r="BP294" s="68">
        <v>8</v>
      </c>
      <c r="BQ294" s="68">
        <v>12</v>
      </c>
      <c r="BR294" s="68">
        <v>24</v>
      </c>
      <c r="BS294" s="68">
        <v>20</v>
      </c>
      <c r="BT294" s="68">
        <v>14</v>
      </c>
      <c r="BU294" s="68">
        <v>12</v>
      </c>
      <c r="BV294" s="68">
        <v>11</v>
      </c>
      <c r="BW294" s="68">
        <v>13</v>
      </c>
      <c r="BX294" s="68">
        <v>11</v>
      </c>
      <c r="BY294" s="68">
        <v>11</v>
      </c>
      <c r="BZ294" s="68">
        <v>12</v>
      </c>
      <c r="CA294" s="68">
        <v>12</v>
      </c>
      <c r="CB294" s="149">
        <f>(2.71828^(-8.3291+4.4859*K294-2.1583*L294))/(1+(2.71828^(-8.3291+4.4859*K294-2.1583*L294)))</f>
        <v>7.5105671642750541E-6</v>
      </c>
      <c r="CC294" s="112" t="s">
        <v>781</v>
      </c>
      <c r="CD294" s="86" t="s">
        <v>53</v>
      </c>
      <c r="CE294" s="86" t="s">
        <v>782</v>
      </c>
      <c r="CF294" s="86" t="s">
        <v>50</v>
      </c>
      <c r="CG294" s="86"/>
      <c r="CH294" s="59">
        <f>COUNTIF($M294,"=13")+COUNTIF($N294,"=24")+COUNTIF($O294,"=14")+COUNTIF($P294,"=11")+COUNTIF($Q294,"=11")+COUNTIF($R294,"=14")+COUNTIF($S294,"=12")+COUNTIF($T294,"=12")+COUNTIF($U294,"=12")+COUNTIF($V294,"=13")+COUNTIF($W294,"=13")+COUNTIF($X294,"=16")</f>
        <v>11</v>
      </c>
      <c r="CI294" s="59">
        <f>COUNTIF($Y294,"=18")+COUNTIF($Z294,"=9")+COUNTIF($AA294,"=10")+COUNTIF($AB294,"=11")+COUNTIF($AC294,"=11")+COUNTIF($AD294,"=25")+COUNTIF($AE294,"=15")+COUNTIF($AF294,"=19")+COUNTIF($AG294,"=31")+COUNTIF($AH294,"=15")+COUNTIF($AI294,"=15")+COUNTIF($AJ294,"=17")+COUNTIF($AK294,"=17")</f>
        <v>9</v>
      </c>
      <c r="CJ294" s="59">
        <f>COUNTIF($AL294,"=11")+COUNTIF($AM294,"=11")+COUNTIF($AN294,"=19")+COUNTIF($AO294,"=23")+COUNTIF($AP294,"=15")+COUNTIF($AQ294,"=15")+COUNTIF($AR294,"=19")+COUNTIF($AS294,"=17")+COUNTIF($AV294,"=12")+COUNTIF($AW294,"=12")</f>
        <v>8</v>
      </c>
      <c r="CK294" s="59">
        <f>COUNTIF($AX294,"=11")+COUNTIF($AY294,"=9")+COUNTIF($AZ294,"=15")+COUNTIF($BA294,"=16")+COUNTIF($BB294,"=8")+COUNTIF($BC294,"=10")+COUNTIF($BD294,"=10")+COUNTIF($BE294,"=8")+COUNTIF($BF294,"=10")+COUNTIF($BG294,"=11")</f>
        <v>8</v>
      </c>
      <c r="CL294" s="59">
        <f>COUNTIF($BH294,"=12")+COUNTIF($BI294,"=21")+COUNTIF($BJ294,"=23")+COUNTIF($BK294,"=16")+COUNTIF($BL294,"=10")+COUNTIF($BM294,"=12")+COUNTIF($BN294,"=12")+COUNTIF($BO294,"=15")+COUNTIF($BP294,"=8")+COUNTIF($BQ294,"=12")+COUNTIF($BR294,"=24")+COUNTIF($BS294,"=20")+COUNTIF($BT294,"=13")</f>
        <v>11</v>
      </c>
      <c r="CM294" s="59">
        <f>COUNTIF($BU294,"=12")+COUNTIF($BV294,"=11")+COUNTIF($BW294,"=13")+COUNTIF($BX294,"=11")+COUNTIF($BY294,"=11")+COUNTIF($BZ294,"=12")+COUNTIF($CA294,"=11")</f>
        <v>6</v>
      </c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  <c r="DK294" s="85"/>
      <c r="DL294" s="85"/>
      <c r="DM294" s="85"/>
      <c r="DN294" s="85"/>
      <c r="DO294" s="85"/>
      <c r="DP294" s="85"/>
      <c r="DQ294" s="85"/>
      <c r="DR294" s="85"/>
      <c r="DS294" s="85"/>
      <c r="DT294" s="85"/>
      <c r="DU294" s="85"/>
      <c r="DV294" s="85"/>
      <c r="DW294" s="85"/>
      <c r="DX294" s="85"/>
      <c r="DY294" s="85"/>
      <c r="DZ294" s="85"/>
      <c r="EA294" s="86"/>
      <c r="EB294" s="86"/>
      <c r="EC294" s="86"/>
      <c r="ED294" s="86"/>
      <c r="EE294" s="86"/>
    </row>
    <row r="295" spans="1:135" ht="15" customHeight="1" x14ac:dyDescent="0.25">
      <c r="A295" s="168" t="s">
        <v>973</v>
      </c>
      <c r="B295" s="24" t="s">
        <v>50</v>
      </c>
      <c r="C295" s="86" t="s">
        <v>2</v>
      </c>
      <c r="D295" s="198" t="s">
        <v>1128</v>
      </c>
      <c r="E295" s="10" t="s">
        <v>314</v>
      </c>
      <c r="F295" s="10" t="s">
        <v>287</v>
      </c>
      <c r="G295" s="87">
        <v>41522.20208333333</v>
      </c>
      <c r="H295" s="88" t="s">
        <v>2</v>
      </c>
      <c r="I295" s="88" t="s">
        <v>779</v>
      </c>
      <c r="J295" s="87">
        <v>41277.888888888891</v>
      </c>
      <c r="K295" s="143">
        <f>+COUNTIF($Y295,"&gt;=18")+COUNTIF($AG295,"&gt;=31")+COUNTIF($AP295,"&lt;=15")+COUNTIF($AR295,"&gt;=19")+COUNTIF($BG295,"&gt;=11")+COUNTIF($BI295,"&lt;=21")+COUNTIF($BK295,"&gt;=17")+COUNTIF($BR295,"&gt;=24")+COUNTIF($CA295,"&lt;=11")</f>
        <v>5</v>
      </c>
      <c r="L295" s="140">
        <f>65-(+CH295+CI295+CJ295+CK295+CL295+CM295)</f>
        <v>12</v>
      </c>
      <c r="M295" s="114">
        <v>13</v>
      </c>
      <c r="N295" s="114">
        <v>24</v>
      </c>
      <c r="O295" s="114">
        <v>14</v>
      </c>
      <c r="P295" s="114">
        <v>11</v>
      </c>
      <c r="Q295" s="114">
        <v>11</v>
      </c>
      <c r="R295" s="114">
        <v>14</v>
      </c>
      <c r="S295" s="114">
        <v>12</v>
      </c>
      <c r="T295" s="114">
        <v>12</v>
      </c>
      <c r="U295" s="114">
        <v>13</v>
      </c>
      <c r="V295" s="114">
        <v>13</v>
      </c>
      <c r="W295" s="114">
        <v>13</v>
      </c>
      <c r="X295" s="114">
        <v>16</v>
      </c>
      <c r="Y295" s="114">
        <v>19</v>
      </c>
      <c r="Z295" s="62">
        <v>10</v>
      </c>
      <c r="AA295" s="62">
        <v>10</v>
      </c>
      <c r="AB295" s="114">
        <v>11</v>
      </c>
      <c r="AC295" s="114">
        <v>11</v>
      </c>
      <c r="AD295" s="114">
        <v>23</v>
      </c>
      <c r="AE295" s="114">
        <v>15</v>
      </c>
      <c r="AF295" s="114">
        <v>19</v>
      </c>
      <c r="AG295" s="114">
        <v>32</v>
      </c>
      <c r="AH295" s="114">
        <v>15</v>
      </c>
      <c r="AI295" s="114">
        <v>15</v>
      </c>
      <c r="AJ295" s="114">
        <v>17</v>
      </c>
      <c r="AK295" s="62">
        <v>17</v>
      </c>
      <c r="AL295" s="114">
        <v>11</v>
      </c>
      <c r="AM295" s="114">
        <v>11</v>
      </c>
      <c r="AN295" s="114">
        <v>19</v>
      </c>
      <c r="AO295" s="114">
        <v>23</v>
      </c>
      <c r="AP295" s="114">
        <v>17</v>
      </c>
      <c r="AQ295" s="114">
        <v>15</v>
      </c>
      <c r="AR295" s="114">
        <v>19</v>
      </c>
      <c r="AS295" s="114">
        <v>17</v>
      </c>
      <c r="AT295" s="62">
        <v>38</v>
      </c>
      <c r="AU295" s="114">
        <v>39</v>
      </c>
      <c r="AV295" s="114">
        <v>12</v>
      </c>
      <c r="AW295" s="114">
        <v>12</v>
      </c>
      <c r="AX295" s="114">
        <v>11</v>
      </c>
      <c r="AY295" s="114">
        <v>9</v>
      </c>
      <c r="AZ295" s="114">
        <v>15</v>
      </c>
      <c r="BA295" s="114">
        <v>16</v>
      </c>
      <c r="BB295" s="114">
        <v>8</v>
      </c>
      <c r="BC295" s="114">
        <v>11</v>
      </c>
      <c r="BD295" s="114">
        <v>10</v>
      </c>
      <c r="BE295" s="114">
        <v>8</v>
      </c>
      <c r="BF295" s="114">
        <v>10</v>
      </c>
      <c r="BG295" s="114">
        <v>11</v>
      </c>
      <c r="BH295" s="114">
        <v>12</v>
      </c>
      <c r="BI295" s="114">
        <v>22</v>
      </c>
      <c r="BJ295" s="114">
        <v>23</v>
      </c>
      <c r="BK295" s="114">
        <v>17</v>
      </c>
      <c r="BL295" s="114">
        <v>10</v>
      </c>
      <c r="BM295" s="114">
        <v>12</v>
      </c>
      <c r="BN295" s="114">
        <v>12</v>
      </c>
      <c r="BO295" s="114">
        <v>16</v>
      </c>
      <c r="BP295" s="114">
        <v>8</v>
      </c>
      <c r="BQ295" s="114">
        <v>12</v>
      </c>
      <c r="BR295" s="114">
        <v>22</v>
      </c>
      <c r="BS295" s="114">
        <v>20</v>
      </c>
      <c r="BT295" s="114">
        <v>13</v>
      </c>
      <c r="BU295" s="114">
        <v>12</v>
      </c>
      <c r="BV295" s="114">
        <v>11</v>
      </c>
      <c r="BW295" s="114">
        <v>13</v>
      </c>
      <c r="BX295" s="114">
        <v>11</v>
      </c>
      <c r="BY295" s="114">
        <v>11</v>
      </c>
      <c r="BZ295" s="114">
        <v>12</v>
      </c>
      <c r="CA295" s="114">
        <v>12</v>
      </c>
      <c r="CB295" s="149">
        <f>(2.71828^(-8.3291+4.4859*K295-2.1583*L295))/(1+(2.71828^(-8.3291+4.4859*K295-2.1583*L295)))</f>
        <v>7.5105671642750541E-6</v>
      </c>
      <c r="CC295" s="107" t="s">
        <v>781</v>
      </c>
      <c r="CD295" s="25" t="s">
        <v>53</v>
      </c>
      <c r="CE295" s="10" t="s">
        <v>2</v>
      </c>
      <c r="CF295" s="86" t="s">
        <v>50</v>
      </c>
      <c r="CG295" s="15"/>
      <c r="CH295" s="59">
        <f>COUNTIF($M295,"=13")+COUNTIF($N295,"=24")+COUNTIF($O295,"=14")+COUNTIF($P295,"=11")+COUNTIF($Q295,"=11")+COUNTIF($R295,"=14")+COUNTIF($S295,"=12")+COUNTIF($T295,"=12")+COUNTIF($U295,"=12")+COUNTIF($V295,"=13")+COUNTIF($W295,"=13")+COUNTIF($X295,"=16")</f>
        <v>11</v>
      </c>
      <c r="CI295" s="59">
        <f>COUNTIF($Y295,"=18")+COUNTIF($Z295,"=9")+COUNTIF($AA295,"=10")+COUNTIF($AB295,"=11")+COUNTIF($AC295,"=11")+COUNTIF($AD295,"=25")+COUNTIF($AE295,"=15")+COUNTIF($AF295,"=19")+COUNTIF($AG295,"=31")+COUNTIF($AH295,"=15")+COUNTIF($AI295,"=15")+COUNTIF($AJ295,"=17")+COUNTIF($AK295,"=17")</f>
        <v>9</v>
      </c>
      <c r="CJ295" s="59">
        <f>COUNTIF($AL295,"=11")+COUNTIF($AM295,"=11")+COUNTIF($AN295,"=19")+COUNTIF($AO295,"=23")+COUNTIF($AP295,"=15")+COUNTIF($AQ295,"=15")+COUNTIF($AR295,"=19")+COUNTIF($AS295,"=17")+COUNTIF($AV295,"=12")+COUNTIF($AW295,"=12")</f>
        <v>9</v>
      </c>
      <c r="CK295" s="59">
        <f>COUNTIF($AX295,"=11")+COUNTIF($AY295,"=9")+COUNTIF($AZ295,"=15")+COUNTIF($BA295,"=16")+COUNTIF($BB295,"=8")+COUNTIF($BC295,"=10")+COUNTIF($BD295,"=10")+COUNTIF($BE295,"=8")+COUNTIF($BF295,"=10")+COUNTIF($BG295,"=11")</f>
        <v>9</v>
      </c>
      <c r="CL295" s="59">
        <f>COUNTIF($BH295,"=12")+COUNTIF($BI295,"=21")+COUNTIF($BJ295,"=23")+COUNTIF($BK295,"=16")+COUNTIF($BL295,"=10")+COUNTIF($BM295,"=12")+COUNTIF($BN295,"=12")+COUNTIF($BO295,"=15")+COUNTIF($BP295,"=8")+COUNTIF($BQ295,"=12")+COUNTIF($BR295,"=24")+COUNTIF($BS295,"=20")+COUNTIF($BT295,"=13")</f>
        <v>9</v>
      </c>
      <c r="CM295" s="59">
        <f>COUNTIF($BU295,"=12")+COUNTIF($BV295,"=11")+COUNTIF($BW295,"=13")+COUNTIF($BX295,"=11")+COUNTIF($BY295,"=11")+COUNTIF($BZ295,"=12")+COUNTIF($CA295,"=11")</f>
        <v>6</v>
      </c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  <c r="DK295" s="85"/>
      <c r="DL295" s="85"/>
      <c r="DM295" s="85"/>
      <c r="DN295" s="85"/>
      <c r="DO295" s="85"/>
      <c r="DP295" s="85"/>
      <c r="DQ295" s="85"/>
      <c r="DR295" s="85"/>
      <c r="DS295" s="85"/>
      <c r="DT295" s="85"/>
      <c r="DU295" s="85"/>
      <c r="DV295" s="85"/>
      <c r="DW295" s="85"/>
      <c r="DX295" s="85"/>
      <c r="DY295" s="85"/>
      <c r="DZ295" s="85"/>
      <c r="EA295" s="85"/>
      <c r="EB295" s="85"/>
      <c r="EC295" s="85"/>
      <c r="ED295" s="85"/>
      <c r="EE295" s="85"/>
    </row>
    <row r="296" spans="1:135" ht="15" customHeight="1" x14ac:dyDescent="0.25">
      <c r="A296" s="167" t="s">
        <v>972</v>
      </c>
      <c r="B296" s="3" t="s">
        <v>155</v>
      </c>
      <c r="C296" s="86" t="s">
        <v>2</v>
      </c>
      <c r="D296" s="195" t="s">
        <v>82</v>
      </c>
      <c r="E296" s="29" t="s">
        <v>9</v>
      </c>
      <c r="F296" s="91" t="s">
        <v>266</v>
      </c>
      <c r="G296" s="16">
        <v>41622</v>
      </c>
      <c r="H296" s="88" t="s">
        <v>2</v>
      </c>
      <c r="I296" s="88" t="s">
        <v>779</v>
      </c>
      <c r="J296" s="87">
        <v>41277.888888888891</v>
      </c>
      <c r="K296" s="143">
        <f>+COUNTIF($Y296,"&gt;=18")+COUNTIF($AG296,"&gt;=31")+COUNTIF($AP296,"&lt;=15")+COUNTIF($AR296,"&gt;=19")+COUNTIF($BG296,"&gt;=11")+COUNTIF($BI296,"&lt;=21")+COUNTIF($BK296,"&gt;=17")+COUNTIF($BR296,"&gt;=24")+COUNTIF($CA296,"&lt;=11")</f>
        <v>5</v>
      </c>
      <c r="L296" s="140">
        <f>65-(+CH296+CI296+CJ296+CK296+CL296+CM296)</f>
        <v>12</v>
      </c>
      <c r="M296" s="28">
        <v>13</v>
      </c>
      <c r="N296" s="28">
        <v>24</v>
      </c>
      <c r="O296" s="28">
        <v>14</v>
      </c>
      <c r="P296" s="28">
        <v>11</v>
      </c>
      <c r="Q296" s="28">
        <v>11</v>
      </c>
      <c r="R296" s="28">
        <v>14</v>
      </c>
      <c r="S296" s="28">
        <v>12</v>
      </c>
      <c r="T296" s="28">
        <v>12</v>
      </c>
      <c r="U296" s="28">
        <v>13</v>
      </c>
      <c r="V296" s="28">
        <v>13</v>
      </c>
      <c r="W296" s="28">
        <v>13</v>
      </c>
      <c r="X296" s="28">
        <v>16</v>
      </c>
      <c r="Y296" s="28">
        <v>18</v>
      </c>
      <c r="Z296" s="28">
        <v>8</v>
      </c>
      <c r="AA296" s="28">
        <v>10</v>
      </c>
      <c r="AB296" s="28">
        <v>11</v>
      </c>
      <c r="AC296" s="28">
        <v>11</v>
      </c>
      <c r="AD296" s="28">
        <v>25</v>
      </c>
      <c r="AE296" s="28">
        <v>15</v>
      </c>
      <c r="AF296" s="28">
        <v>19</v>
      </c>
      <c r="AG296" s="28">
        <v>33</v>
      </c>
      <c r="AH296" s="6">
        <v>14</v>
      </c>
      <c r="AI296" s="6">
        <v>15</v>
      </c>
      <c r="AJ296" s="28">
        <v>16</v>
      </c>
      <c r="AK296" s="6">
        <v>17</v>
      </c>
      <c r="AL296" s="28">
        <v>11</v>
      </c>
      <c r="AM296" s="28">
        <v>11</v>
      </c>
      <c r="AN296" s="28">
        <v>19</v>
      </c>
      <c r="AO296" s="28">
        <v>23</v>
      </c>
      <c r="AP296" s="28">
        <v>16</v>
      </c>
      <c r="AQ296" s="28">
        <v>15</v>
      </c>
      <c r="AR296" s="28">
        <v>19</v>
      </c>
      <c r="AS296" s="28">
        <v>16</v>
      </c>
      <c r="AT296" s="28">
        <v>37</v>
      </c>
      <c r="AU296" s="28">
        <v>39</v>
      </c>
      <c r="AV296" s="28">
        <v>13</v>
      </c>
      <c r="AW296" s="28">
        <v>12</v>
      </c>
      <c r="AX296" s="28">
        <v>11</v>
      </c>
      <c r="AY296" s="28">
        <v>9</v>
      </c>
      <c r="AZ296" s="28">
        <v>15</v>
      </c>
      <c r="BA296" s="28">
        <v>16</v>
      </c>
      <c r="BB296" s="28">
        <v>8</v>
      </c>
      <c r="BC296" s="28">
        <v>10</v>
      </c>
      <c r="BD296" s="28">
        <v>10</v>
      </c>
      <c r="BE296" s="28">
        <v>8</v>
      </c>
      <c r="BF296" s="28">
        <v>10</v>
      </c>
      <c r="BG296" s="28">
        <v>11</v>
      </c>
      <c r="BH296" s="28">
        <v>12</v>
      </c>
      <c r="BI296" s="28">
        <v>23</v>
      </c>
      <c r="BJ296" s="28">
        <v>23</v>
      </c>
      <c r="BK296" s="28">
        <v>17</v>
      </c>
      <c r="BL296" s="28">
        <v>10</v>
      </c>
      <c r="BM296" s="28">
        <v>12</v>
      </c>
      <c r="BN296" s="28">
        <v>12</v>
      </c>
      <c r="BO296" s="28">
        <v>15</v>
      </c>
      <c r="BP296" s="28">
        <v>8</v>
      </c>
      <c r="BQ296" s="28">
        <v>12</v>
      </c>
      <c r="BR296" s="28">
        <v>22</v>
      </c>
      <c r="BS296" s="28">
        <v>20</v>
      </c>
      <c r="BT296" s="28">
        <v>13</v>
      </c>
      <c r="BU296" s="28">
        <v>12</v>
      </c>
      <c r="BV296" s="28">
        <v>11</v>
      </c>
      <c r="BW296" s="28">
        <v>13</v>
      </c>
      <c r="BX296" s="28">
        <v>11</v>
      </c>
      <c r="BY296" s="28">
        <v>11</v>
      </c>
      <c r="BZ296" s="28">
        <v>12</v>
      </c>
      <c r="CA296" s="28">
        <v>12</v>
      </c>
      <c r="CB296" s="149">
        <f>(2.71828^(-8.3291+4.4859*K296-2.1583*L296))/(1+(2.71828^(-8.3291+4.4859*K296-2.1583*L296)))</f>
        <v>7.5105671642750541E-6</v>
      </c>
      <c r="CC296" s="107" t="s">
        <v>781</v>
      </c>
      <c r="CD296" s="9" t="s">
        <v>53</v>
      </c>
      <c r="CE296" s="10" t="s">
        <v>727</v>
      </c>
      <c r="CF296" s="86" t="s">
        <v>155</v>
      </c>
      <c r="CG296" s="15"/>
      <c r="CH296" s="59">
        <f>COUNTIF($M296,"=13")+COUNTIF($N296,"=24")+COUNTIF($O296,"=14")+COUNTIF($P296,"=11")+COUNTIF($Q296,"=11")+COUNTIF($R296,"=14")+COUNTIF($S296,"=12")+COUNTIF($T296,"=12")+COUNTIF($U296,"=12")+COUNTIF($V296,"=13")+COUNTIF($W296,"=13")+COUNTIF($X296,"=16")</f>
        <v>11</v>
      </c>
      <c r="CI296" s="59">
        <f>COUNTIF($Y296,"=18")+COUNTIF($Z296,"=9")+COUNTIF($AA296,"=10")+COUNTIF($AB296,"=11")+COUNTIF($AC296,"=11")+COUNTIF($AD296,"=25")+COUNTIF($AE296,"=15")+COUNTIF($AF296,"=19")+COUNTIF($AG296,"=31")+COUNTIF($AH296,"=15")+COUNTIF($AI296,"=15")+COUNTIF($AJ296,"=17")+COUNTIF($AK296,"=17")</f>
        <v>9</v>
      </c>
      <c r="CJ296" s="59">
        <f>COUNTIF($AL296,"=11")+COUNTIF($AM296,"=11")+COUNTIF($AN296,"=19")+COUNTIF($AO296,"=23")+COUNTIF($AP296,"=15")+COUNTIF($AQ296,"=15")+COUNTIF($AR296,"=19")+COUNTIF($AS296,"=17")+COUNTIF($AV296,"=12")+COUNTIF($AW296,"=12")</f>
        <v>7</v>
      </c>
      <c r="CK296" s="59">
        <f>COUNTIF($AX296,"=11")+COUNTIF($AY296,"=9")+COUNTIF($AZ296,"=15")+COUNTIF($BA296,"=16")+COUNTIF($BB296,"=8")+COUNTIF($BC296,"=10")+COUNTIF($BD296,"=10")+COUNTIF($BE296,"=8")+COUNTIF($BF296,"=10")+COUNTIF($BG296,"=11")</f>
        <v>10</v>
      </c>
      <c r="CL296" s="59">
        <f>COUNTIF($BH296,"=12")+COUNTIF($BI296,"=21")+COUNTIF($BJ296,"=23")+COUNTIF($BK296,"=16")+COUNTIF($BL296,"=10")+COUNTIF($BM296,"=12")+COUNTIF($BN296,"=12")+COUNTIF($BO296,"=15")+COUNTIF($BP296,"=8")+COUNTIF($BQ296,"=12")+COUNTIF($BR296,"=24")+COUNTIF($BS296,"=20")+COUNTIF($BT296,"=13")</f>
        <v>10</v>
      </c>
      <c r="CM296" s="59">
        <f>COUNTIF($BU296,"=12")+COUNTIF($BV296,"=11")+COUNTIF($BW296,"=13")+COUNTIF($BX296,"=11")+COUNTIF($BY296,"=11")+COUNTIF($BZ296,"=12")+COUNTIF($CA296,"=11")</f>
        <v>6</v>
      </c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  <c r="DK296" s="85"/>
      <c r="DL296" s="85"/>
      <c r="DM296" s="85"/>
      <c r="DN296" s="85"/>
      <c r="DO296" s="85"/>
      <c r="DP296" s="85"/>
      <c r="DQ296" s="85"/>
      <c r="DR296" s="85"/>
      <c r="DS296" s="85"/>
      <c r="DT296" s="85"/>
      <c r="DU296" s="85"/>
      <c r="DV296" s="85"/>
      <c r="DW296" s="85"/>
      <c r="DX296" s="85"/>
      <c r="DY296" s="85"/>
      <c r="DZ296" s="85"/>
      <c r="EA296" s="85"/>
      <c r="EB296" s="85"/>
      <c r="EC296" s="85"/>
      <c r="ED296" s="85"/>
      <c r="EE296" s="85"/>
    </row>
    <row r="297" spans="1:135" ht="15" customHeight="1" x14ac:dyDescent="0.25">
      <c r="A297" s="174">
        <v>511352</v>
      </c>
      <c r="B297" s="190" t="s">
        <v>1024</v>
      </c>
      <c r="C297" s="191" t="s">
        <v>2</v>
      </c>
      <c r="D297" s="183" t="s">
        <v>1002</v>
      </c>
      <c r="E297" s="27" t="s">
        <v>8</v>
      </c>
      <c r="F297" s="27" t="s">
        <v>107</v>
      </c>
      <c r="G297" s="87">
        <v>43961</v>
      </c>
      <c r="H297" s="3" t="s">
        <v>2</v>
      </c>
      <c r="I297" s="3" t="s">
        <v>997</v>
      </c>
      <c r="J297" s="27" t="s">
        <v>998</v>
      </c>
      <c r="K297" s="143">
        <f>+COUNTIF($Y297,"&gt;=18")+COUNTIF($AG297,"&gt;=31")+COUNTIF($AP297,"&lt;=15")+COUNTIF($AR297,"&gt;=19")+COUNTIF($BG297,"&gt;=11")+COUNTIF($BI297,"&lt;=21")+COUNTIF($BK297,"&gt;=17")+COUNTIF($BR297,"&gt;=24")+COUNTIF($CA297,"&lt;=11")</f>
        <v>5</v>
      </c>
      <c r="L297" s="140">
        <f>65-(+CH297+CI297+CJ297+CK297+CL297+CM297)</f>
        <v>12</v>
      </c>
      <c r="M297" s="196">
        <v>13</v>
      </c>
      <c r="N297" s="196">
        <v>25</v>
      </c>
      <c r="O297" s="196">
        <v>14</v>
      </c>
      <c r="P297" s="196">
        <v>10</v>
      </c>
      <c r="Q297" s="197">
        <v>11</v>
      </c>
      <c r="R297" s="197">
        <v>15</v>
      </c>
      <c r="S297" s="196">
        <v>13</v>
      </c>
      <c r="T297" s="196">
        <v>12</v>
      </c>
      <c r="U297" s="196">
        <v>12</v>
      </c>
      <c r="V297" s="196">
        <v>13</v>
      </c>
      <c r="W297" s="196">
        <v>13</v>
      </c>
      <c r="X297" s="196">
        <v>15</v>
      </c>
      <c r="Y297" s="196">
        <v>18</v>
      </c>
      <c r="Z297" s="208">
        <v>9</v>
      </c>
      <c r="AA297" s="208">
        <v>10</v>
      </c>
      <c r="AB297" s="196">
        <v>11</v>
      </c>
      <c r="AC297" s="196">
        <v>11</v>
      </c>
      <c r="AD297" s="196">
        <v>24</v>
      </c>
      <c r="AE297" s="196">
        <v>15</v>
      </c>
      <c r="AF297" s="196">
        <v>19</v>
      </c>
      <c r="AG297" s="196">
        <v>30</v>
      </c>
      <c r="AH297" s="197">
        <v>15</v>
      </c>
      <c r="AI297" s="197">
        <v>15</v>
      </c>
      <c r="AJ297" s="208">
        <v>17</v>
      </c>
      <c r="AK297" s="208">
        <v>17</v>
      </c>
      <c r="AL297" s="196">
        <v>11</v>
      </c>
      <c r="AM297" s="196">
        <v>11</v>
      </c>
      <c r="AN297" s="197">
        <v>19</v>
      </c>
      <c r="AO297" s="197">
        <v>23</v>
      </c>
      <c r="AP297" s="196">
        <v>16</v>
      </c>
      <c r="AQ297" s="196">
        <v>15</v>
      </c>
      <c r="AR297" s="196">
        <v>20</v>
      </c>
      <c r="AS297" s="196">
        <v>17</v>
      </c>
      <c r="AT297" s="197">
        <v>38</v>
      </c>
      <c r="AU297" s="197">
        <v>38</v>
      </c>
      <c r="AV297" s="196">
        <v>12</v>
      </c>
      <c r="AW297" s="196">
        <v>12</v>
      </c>
      <c r="AX297" s="196">
        <v>11</v>
      </c>
      <c r="AY297" s="196">
        <v>9</v>
      </c>
      <c r="AZ297" s="197">
        <v>15</v>
      </c>
      <c r="BA297" s="197">
        <v>16</v>
      </c>
      <c r="BB297" s="196">
        <v>8</v>
      </c>
      <c r="BC297" s="196">
        <v>10</v>
      </c>
      <c r="BD297" s="196">
        <v>10</v>
      </c>
      <c r="BE297" s="196">
        <v>8</v>
      </c>
      <c r="BF297" s="196">
        <v>10</v>
      </c>
      <c r="BG297" s="196">
        <v>10</v>
      </c>
      <c r="BH297" s="196">
        <v>12</v>
      </c>
      <c r="BI297" s="197">
        <v>21</v>
      </c>
      <c r="BJ297" s="197">
        <v>23</v>
      </c>
      <c r="BK297" s="196">
        <v>17</v>
      </c>
      <c r="BL297" s="196">
        <v>10</v>
      </c>
      <c r="BM297" s="196">
        <v>12</v>
      </c>
      <c r="BN297" s="196">
        <v>12</v>
      </c>
      <c r="BO297" s="196">
        <v>15</v>
      </c>
      <c r="BP297" s="196">
        <v>8</v>
      </c>
      <c r="BQ297" s="196">
        <v>12</v>
      </c>
      <c r="BR297" s="196">
        <v>24</v>
      </c>
      <c r="BS297" s="196">
        <v>20</v>
      </c>
      <c r="BT297" s="196">
        <v>13</v>
      </c>
      <c r="BU297" s="196">
        <v>12</v>
      </c>
      <c r="BV297" s="196">
        <v>11</v>
      </c>
      <c r="BW297" s="196">
        <v>13</v>
      </c>
      <c r="BX297" s="196">
        <v>11</v>
      </c>
      <c r="BY297" s="196">
        <v>11</v>
      </c>
      <c r="BZ297" s="196">
        <v>12</v>
      </c>
      <c r="CA297" s="196">
        <v>12</v>
      </c>
      <c r="CB297" s="149">
        <f>(2.71828^(-8.3291+4.4859*K297-2.1583*L297))/(1+(2.71828^(-8.3291+4.4859*K297-2.1583*L297)))</f>
        <v>7.5105671642750541E-6</v>
      </c>
      <c r="CC297" s="200"/>
      <c r="CD297" s="3" t="s">
        <v>1025</v>
      </c>
      <c r="CE297" s="27" t="s">
        <v>1026</v>
      </c>
      <c r="CF297" s="59"/>
      <c r="CG297" s="59"/>
      <c r="CH297" s="59">
        <f>COUNTIF($M297,"=13")+COUNTIF($N297,"=24")+COUNTIF($O297,"=14")+COUNTIF($P297,"=11")+COUNTIF($Q297,"=11")+COUNTIF($R297,"=14")+COUNTIF($S297,"=12")+COUNTIF($T297,"=12")+COUNTIF($U297,"=12")+COUNTIF($V297,"=13")+COUNTIF($W297,"=13")+COUNTIF($X297,"=16")</f>
        <v>7</v>
      </c>
      <c r="CI297" s="59">
        <f>COUNTIF($Y297,"=18")+COUNTIF($Z297,"=9")+COUNTIF($AA297,"=10")+COUNTIF($AB297,"=11")+COUNTIF($AC297,"=11")+COUNTIF($AD297,"=25")+COUNTIF($AE297,"=15")+COUNTIF($AF297,"=19")+COUNTIF($AG297,"=31")+COUNTIF($AH297,"=15")+COUNTIF($AI297,"=15")+COUNTIF($AJ297,"=17")+COUNTIF($AK297,"=17")</f>
        <v>11</v>
      </c>
      <c r="CJ297" s="59">
        <f>COUNTIF($AL297,"=11")+COUNTIF($AM297,"=11")+COUNTIF($AN297,"=19")+COUNTIF($AO297,"=23")+COUNTIF($AP297,"=15")+COUNTIF($AQ297,"=15")+COUNTIF($AR297,"=19")+COUNTIF($AS297,"=17")+COUNTIF($AV297,"=12")+COUNTIF($AW297,"=12")</f>
        <v>8</v>
      </c>
      <c r="CK297" s="59">
        <f>COUNTIF($AX297,"=11")+COUNTIF($AY297,"=9")+COUNTIF($AZ297,"=15")+COUNTIF($BA297,"=16")+COUNTIF($BB297,"=8")+COUNTIF($BC297,"=10")+COUNTIF($BD297,"=10")+COUNTIF($BE297,"=8")+COUNTIF($BF297,"=10")+COUNTIF($BG297,"=11")</f>
        <v>9</v>
      </c>
      <c r="CL297" s="59">
        <f>COUNTIF($BH297,"=12")+COUNTIF($BI297,"=21")+COUNTIF($BJ297,"=23")+COUNTIF($BK297,"=16")+COUNTIF($BL297,"=10")+COUNTIF($BM297,"=12")+COUNTIF($BN297,"=12")+COUNTIF($BO297,"=15")+COUNTIF($BP297,"=8")+COUNTIF($BQ297,"=12")+COUNTIF($BR297,"=24")+COUNTIF($BS297,"=20")+COUNTIF($BT297,"=13")</f>
        <v>12</v>
      </c>
      <c r="CM297" s="59">
        <f>COUNTIF($BU297,"=12")+COUNTIF($BV297,"=11")+COUNTIF($BW297,"=13")+COUNTIF($BX297,"=11")+COUNTIF($BY297,"=11")+COUNTIF($BZ297,"=12")+COUNTIF($CA297,"=11")</f>
        <v>6</v>
      </c>
      <c r="CN297" s="192">
        <v>33</v>
      </c>
      <c r="CO297" s="192">
        <v>15</v>
      </c>
      <c r="CP297" s="192">
        <v>9</v>
      </c>
      <c r="CQ297" s="192">
        <v>16</v>
      </c>
      <c r="CR297" s="192">
        <v>12</v>
      </c>
      <c r="CS297" s="192">
        <v>24</v>
      </c>
      <c r="CT297" s="192">
        <v>26</v>
      </c>
      <c r="CU297" s="192">
        <v>19</v>
      </c>
      <c r="CV297" s="192">
        <v>12</v>
      </c>
      <c r="CW297" s="192">
        <v>11</v>
      </c>
      <c r="CX297" s="192">
        <v>13</v>
      </c>
      <c r="CY297" s="192">
        <v>12</v>
      </c>
      <c r="CZ297" s="192">
        <v>11</v>
      </c>
      <c r="DA297" s="192">
        <v>9</v>
      </c>
      <c r="DB297" s="192">
        <v>12</v>
      </c>
      <c r="DC297" s="192">
        <v>12</v>
      </c>
      <c r="DD297" s="192">
        <v>10</v>
      </c>
      <c r="DE297" s="192">
        <v>11</v>
      </c>
      <c r="DF297" s="192">
        <v>11</v>
      </c>
      <c r="DG297" s="192">
        <v>30</v>
      </c>
      <c r="DH297" s="192">
        <v>13</v>
      </c>
      <c r="DI297" s="192">
        <v>12</v>
      </c>
      <c r="DJ297" s="192">
        <v>24</v>
      </c>
      <c r="DK297" s="192">
        <v>13</v>
      </c>
      <c r="DL297" s="192">
        <v>10</v>
      </c>
      <c r="DM297" s="192">
        <v>10</v>
      </c>
      <c r="DN297" s="192">
        <v>21</v>
      </c>
      <c r="DO297" s="192">
        <v>15</v>
      </c>
      <c r="DP297" s="192">
        <v>19</v>
      </c>
      <c r="DQ297" s="192">
        <v>13</v>
      </c>
      <c r="DR297" s="192">
        <v>24</v>
      </c>
      <c r="DS297" s="192">
        <v>17</v>
      </c>
      <c r="DT297" s="192">
        <v>12</v>
      </c>
      <c r="DU297" s="192">
        <v>15</v>
      </c>
      <c r="DV297" s="192">
        <v>24</v>
      </c>
      <c r="DW297" s="192">
        <v>12</v>
      </c>
      <c r="DX297" s="192">
        <v>23</v>
      </c>
      <c r="DY297" s="192">
        <v>18</v>
      </c>
      <c r="DZ297" s="192">
        <v>10</v>
      </c>
      <c r="EA297" s="192">
        <v>14</v>
      </c>
      <c r="EB297" s="192">
        <v>17</v>
      </c>
      <c r="EC297" s="192">
        <v>9</v>
      </c>
      <c r="ED297" s="192">
        <v>12</v>
      </c>
      <c r="EE297" s="192">
        <v>11</v>
      </c>
    </row>
    <row r="298" spans="1:135" ht="15" customHeight="1" x14ac:dyDescent="0.25">
      <c r="A298" s="174">
        <v>907648</v>
      </c>
      <c r="B298" s="190" t="s">
        <v>21</v>
      </c>
      <c r="C298" s="191" t="s">
        <v>2</v>
      </c>
      <c r="D298" s="194" t="s">
        <v>78</v>
      </c>
      <c r="E298" s="3" t="s">
        <v>23</v>
      </c>
      <c r="F298" s="3" t="s">
        <v>1029</v>
      </c>
      <c r="G298" s="87">
        <v>43961</v>
      </c>
      <c r="H298" s="3" t="s">
        <v>2</v>
      </c>
      <c r="I298" s="3" t="s">
        <v>997</v>
      </c>
      <c r="J298" s="3" t="s">
        <v>998</v>
      </c>
      <c r="K298" s="143">
        <f>+COUNTIF($Y298,"&gt;=18")+COUNTIF($AG298,"&gt;=31")+COUNTIF($AP298,"&lt;=15")+COUNTIF($AR298,"&gt;=19")+COUNTIF($BG298,"&gt;=11")+COUNTIF($BI298,"&lt;=21")+COUNTIF($BK298,"&gt;=17")+COUNTIF($BR298,"&gt;=24")+COUNTIF($CA298,"&lt;=11")</f>
        <v>5</v>
      </c>
      <c r="L298" s="140">
        <f>65-(+CH298+CI298+CJ298+CK298+CL298+CM298)</f>
        <v>12</v>
      </c>
      <c r="M298" s="89">
        <v>13</v>
      </c>
      <c r="N298" s="89">
        <v>23</v>
      </c>
      <c r="O298" s="89">
        <v>14</v>
      </c>
      <c r="P298" s="89">
        <v>11</v>
      </c>
      <c r="Q298" s="197">
        <v>11</v>
      </c>
      <c r="R298" s="197">
        <v>15</v>
      </c>
      <c r="S298" s="89">
        <v>12</v>
      </c>
      <c r="T298" s="89">
        <v>12</v>
      </c>
      <c r="U298" s="89">
        <v>11</v>
      </c>
      <c r="V298" s="89">
        <v>13</v>
      </c>
      <c r="W298" s="89">
        <v>13</v>
      </c>
      <c r="X298" s="89">
        <v>15</v>
      </c>
      <c r="Y298" s="89">
        <v>18</v>
      </c>
      <c r="Z298" s="208">
        <v>9</v>
      </c>
      <c r="AA298" s="208">
        <v>10</v>
      </c>
      <c r="AB298" s="89">
        <v>11</v>
      </c>
      <c r="AC298" s="89">
        <v>11</v>
      </c>
      <c r="AD298" s="89">
        <v>25</v>
      </c>
      <c r="AE298" s="89">
        <v>15</v>
      </c>
      <c r="AF298" s="89">
        <v>18</v>
      </c>
      <c r="AG298" s="89">
        <v>29</v>
      </c>
      <c r="AH298" s="197">
        <v>15</v>
      </c>
      <c r="AI298" s="197">
        <v>15</v>
      </c>
      <c r="AJ298" s="208">
        <v>17</v>
      </c>
      <c r="AK298" s="197">
        <v>17</v>
      </c>
      <c r="AL298" s="89">
        <v>11</v>
      </c>
      <c r="AM298" s="89">
        <v>11</v>
      </c>
      <c r="AN298" s="197">
        <v>19</v>
      </c>
      <c r="AO298" s="197">
        <v>23</v>
      </c>
      <c r="AP298" s="89">
        <v>15</v>
      </c>
      <c r="AQ298" s="89">
        <v>15</v>
      </c>
      <c r="AR298" s="89">
        <v>19</v>
      </c>
      <c r="AS298" s="89">
        <v>17</v>
      </c>
      <c r="AT298" s="197">
        <v>36</v>
      </c>
      <c r="AU298" s="208">
        <v>37</v>
      </c>
      <c r="AV298" s="89">
        <v>12</v>
      </c>
      <c r="AW298" s="89">
        <v>12</v>
      </c>
      <c r="AX298" s="89">
        <v>11</v>
      </c>
      <c r="AY298" s="89">
        <v>9</v>
      </c>
      <c r="AZ298" s="197">
        <v>15</v>
      </c>
      <c r="BA298" s="197">
        <v>16</v>
      </c>
      <c r="BB298" s="89">
        <v>8</v>
      </c>
      <c r="BC298" s="89">
        <v>10</v>
      </c>
      <c r="BD298" s="89">
        <v>10</v>
      </c>
      <c r="BE298" s="89">
        <v>8</v>
      </c>
      <c r="BF298" s="89">
        <v>10</v>
      </c>
      <c r="BG298" s="89">
        <v>11</v>
      </c>
      <c r="BH298" s="89">
        <v>12</v>
      </c>
      <c r="BI298" s="197">
        <v>23</v>
      </c>
      <c r="BJ298" s="197">
        <v>23</v>
      </c>
      <c r="BK298" s="89">
        <v>16</v>
      </c>
      <c r="BL298" s="89">
        <v>10</v>
      </c>
      <c r="BM298" s="89">
        <v>12</v>
      </c>
      <c r="BN298" s="89">
        <v>12</v>
      </c>
      <c r="BO298" s="89">
        <v>16</v>
      </c>
      <c r="BP298" s="89">
        <v>8</v>
      </c>
      <c r="BQ298" s="89">
        <v>12</v>
      </c>
      <c r="BR298" s="89">
        <v>24</v>
      </c>
      <c r="BS298" s="89">
        <v>20</v>
      </c>
      <c r="BT298" s="89">
        <v>13</v>
      </c>
      <c r="BU298" s="89">
        <v>12</v>
      </c>
      <c r="BV298" s="89">
        <v>11</v>
      </c>
      <c r="BW298" s="89">
        <v>14</v>
      </c>
      <c r="BX298" s="89">
        <v>10</v>
      </c>
      <c r="BY298" s="89">
        <v>11</v>
      </c>
      <c r="BZ298" s="89">
        <v>13</v>
      </c>
      <c r="CA298" s="89">
        <v>12</v>
      </c>
      <c r="CB298" s="149">
        <f>(2.71828^(-8.3291+4.4859*K298-2.1583*L298))/(1+(2.71828^(-8.3291+4.4859*K298-2.1583*L298)))</f>
        <v>7.5105671642750541E-6</v>
      </c>
      <c r="CC298" s="200"/>
      <c r="CD298" s="3" t="s">
        <v>1030</v>
      </c>
      <c r="CE298" s="3" t="s">
        <v>1031</v>
      </c>
      <c r="CF298" s="59"/>
      <c r="CG298" s="59"/>
      <c r="CH298" s="59">
        <f>COUNTIF($M298,"=13")+COUNTIF($N298,"=24")+COUNTIF($O298,"=14")+COUNTIF($P298,"=11")+COUNTIF($Q298,"=11")+COUNTIF($R298,"=14")+COUNTIF($S298,"=12")+COUNTIF($T298,"=12")+COUNTIF($U298,"=12")+COUNTIF($V298,"=13")+COUNTIF($W298,"=13")+COUNTIF($X298,"=16")</f>
        <v>8</v>
      </c>
      <c r="CI298" s="59">
        <f>COUNTIF($Y298,"=18")+COUNTIF($Z298,"=9")+COUNTIF($AA298,"=10")+COUNTIF($AB298,"=11")+COUNTIF($AC298,"=11")+COUNTIF($AD298,"=25")+COUNTIF($AE298,"=15")+COUNTIF($AF298,"=19")+COUNTIF($AG298,"=31")+COUNTIF($AH298,"=15")+COUNTIF($AI298,"=15")+COUNTIF($AJ298,"=17")+COUNTIF($AK298,"=17")</f>
        <v>11</v>
      </c>
      <c r="CJ298" s="59">
        <f>COUNTIF($AL298,"=11")+COUNTIF($AM298,"=11")+COUNTIF($AN298,"=19")+COUNTIF($AO298,"=23")+COUNTIF($AP298,"=15")+COUNTIF($AQ298,"=15")+COUNTIF($AR298,"=19")+COUNTIF($AS298,"=17")+COUNTIF($AV298,"=12")+COUNTIF($AW298,"=12")</f>
        <v>10</v>
      </c>
      <c r="CK298" s="59">
        <f>COUNTIF($AX298,"=11")+COUNTIF($AY298,"=9")+COUNTIF($AZ298,"=15")+COUNTIF($BA298,"=16")+COUNTIF($BB298,"=8")+COUNTIF($BC298,"=10")+COUNTIF($BD298,"=10")+COUNTIF($BE298,"=8")+COUNTIF($BF298,"=10")+COUNTIF($BG298,"=11")</f>
        <v>10</v>
      </c>
      <c r="CL298" s="59">
        <f>COUNTIF($BH298,"=12")+COUNTIF($BI298,"=21")+COUNTIF($BJ298,"=23")+COUNTIF($BK298,"=16")+COUNTIF($BL298,"=10")+COUNTIF($BM298,"=12")+COUNTIF($BN298,"=12")+COUNTIF($BO298,"=15")+COUNTIF($BP298,"=8")+COUNTIF($BQ298,"=12")+COUNTIF($BR298,"=24")+COUNTIF($BS298,"=20")+COUNTIF($BT298,"=13")</f>
        <v>11</v>
      </c>
      <c r="CM298" s="59">
        <f>COUNTIF($BU298,"=12")+COUNTIF($BV298,"=11")+COUNTIF($BW298,"=13")+COUNTIF($BX298,"=11")+COUNTIF($BY298,"=11")+COUNTIF($BZ298,"=12")+COUNTIF($CA298,"=11")</f>
        <v>3</v>
      </c>
      <c r="CN298" s="109">
        <v>35</v>
      </c>
      <c r="CO298" s="109">
        <v>15</v>
      </c>
      <c r="CP298" s="109">
        <v>9</v>
      </c>
      <c r="CQ298" s="109">
        <v>16</v>
      </c>
      <c r="CR298" s="109">
        <v>12</v>
      </c>
      <c r="CS298" s="109">
        <v>25</v>
      </c>
      <c r="CT298" s="109">
        <v>26</v>
      </c>
      <c r="CU298" s="109">
        <v>19</v>
      </c>
      <c r="CV298" s="109">
        <v>12</v>
      </c>
      <c r="CW298" s="109">
        <v>11</v>
      </c>
      <c r="CX298" s="109">
        <v>13</v>
      </c>
      <c r="CY298" s="109">
        <v>12</v>
      </c>
      <c r="CZ298" s="109">
        <v>10</v>
      </c>
      <c r="DA298" s="109">
        <v>9</v>
      </c>
      <c r="DB298" s="109">
        <v>12</v>
      </c>
      <c r="DC298" s="109">
        <v>12</v>
      </c>
      <c r="DD298" s="109">
        <v>10</v>
      </c>
      <c r="DE298" s="109">
        <v>11</v>
      </c>
      <c r="DF298" s="109">
        <v>11</v>
      </c>
      <c r="DG298" s="109">
        <v>30</v>
      </c>
      <c r="DH298" s="109">
        <v>12</v>
      </c>
      <c r="DI298" s="109">
        <v>12</v>
      </c>
      <c r="DJ298" s="109">
        <v>24</v>
      </c>
      <c r="DK298" s="109">
        <v>13</v>
      </c>
      <c r="DL298" s="109">
        <v>10</v>
      </c>
      <c r="DM298" s="109">
        <v>10</v>
      </c>
      <c r="DN298" s="109">
        <v>20</v>
      </c>
      <c r="DO298" s="109">
        <v>15</v>
      </c>
      <c r="DP298" s="109">
        <v>19</v>
      </c>
      <c r="DQ298" s="109">
        <v>15</v>
      </c>
      <c r="DR298" s="109">
        <v>23</v>
      </c>
      <c r="DS298" s="109">
        <v>18</v>
      </c>
      <c r="DT298" s="109">
        <v>12</v>
      </c>
      <c r="DU298" s="109">
        <v>15</v>
      </c>
      <c r="DV298" s="109">
        <v>23</v>
      </c>
      <c r="DW298" s="109">
        <v>12</v>
      </c>
      <c r="DX298" s="109">
        <v>23</v>
      </c>
      <c r="DY298" s="109">
        <v>18</v>
      </c>
      <c r="DZ298" s="109">
        <v>10</v>
      </c>
      <c r="EA298" s="109">
        <v>14</v>
      </c>
      <c r="EB298" s="109">
        <v>17</v>
      </c>
      <c r="EC298" s="109">
        <v>9</v>
      </c>
      <c r="ED298" s="109">
        <v>12</v>
      </c>
      <c r="EE298" s="109">
        <v>11</v>
      </c>
    </row>
    <row r="299" spans="1:135" ht="15" customHeight="1" x14ac:dyDescent="0.25">
      <c r="A299" s="174">
        <v>799213</v>
      </c>
      <c r="B299" s="3" t="s">
        <v>1027</v>
      </c>
      <c r="C299" s="191" t="s">
        <v>2</v>
      </c>
      <c r="D299" s="194" t="s">
        <v>78</v>
      </c>
      <c r="E299" s="3" t="s">
        <v>798</v>
      </c>
      <c r="F299" s="3" t="s">
        <v>476</v>
      </c>
      <c r="G299" s="87">
        <v>43961</v>
      </c>
      <c r="H299" s="3" t="s">
        <v>2</v>
      </c>
      <c r="I299" s="27" t="s">
        <v>1001</v>
      </c>
      <c r="J299" s="3" t="s">
        <v>998</v>
      </c>
      <c r="K299" s="143">
        <f>+COUNTIF($Y299,"&gt;=18")+COUNTIF($AG299,"&gt;=31")+COUNTIF($AP299,"&lt;=15")+COUNTIF($AR299,"&gt;=19")+COUNTIF($BG299,"&gt;=11")+COUNTIF($BI299,"&lt;=21")+COUNTIF($BK299,"&gt;=17")+COUNTIF($BR299,"&gt;=24")+COUNTIF($CA299,"&lt;=11")</f>
        <v>5</v>
      </c>
      <c r="L299" s="140">
        <f>65-(+CH299+CI299+CJ299+CK299+CL299+CM299)</f>
        <v>12</v>
      </c>
      <c r="M299" s="159">
        <v>13</v>
      </c>
      <c r="N299" s="89">
        <v>24</v>
      </c>
      <c r="O299" s="159">
        <v>14</v>
      </c>
      <c r="P299" s="159">
        <v>11</v>
      </c>
      <c r="Q299" s="208">
        <v>11</v>
      </c>
      <c r="R299" s="208">
        <v>14</v>
      </c>
      <c r="S299" s="159">
        <v>12</v>
      </c>
      <c r="T299" s="159">
        <v>12</v>
      </c>
      <c r="U299" s="89">
        <v>12</v>
      </c>
      <c r="V299" s="159">
        <v>13</v>
      </c>
      <c r="W299" s="159">
        <v>13</v>
      </c>
      <c r="X299" s="159">
        <v>16</v>
      </c>
      <c r="Y299" s="159">
        <v>18</v>
      </c>
      <c r="Z299" s="208">
        <v>9</v>
      </c>
      <c r="AA299" s="208">
        <v>10</v>
      </c>
      <c r="AB299" s="159">
        <v>11</v>
      </c>
      <c r="AC299" s="159">
        <v>11</v>
      </c>
      <c r="AD299" s="89">
        <v>25</v>
      </c>
      <c r="AE299" s="159">
        <v>15</v>
      </c>
      <c r="AF299" s="159">
        <v>19</v>
      </c>
      <c r="AG299" s="159">
        <v>30</v>
      </c>
      <c r="AH299" s="208">
        <v>16</v>
      </c>
      <c r="AI299" s="208">
        <v>16</v>
      </c>
      <c r="AJ299" s="208">
        <v>16</v>
      </c>
      <c r="AK299" s="208">
        <v>17</v>
      </c>
      <c r="AL299" s="159">
        <v>11</v>
      </c>
      <c r="AM299" s="159">
        <v>11</v>
      </c>
      <c r="AN299" s="208">
        <v>19</v>
      </c>
      <c r="AO299" s="208">
        <v>23</v>
      </c>
      <c r="AP299" s="159">
        <v>15</v>
      </c>
      <c r="AQ299" s="159">
        <v>16</v>
      </c>
      <c r="AR299" s="159">
        <v>19</v>
      </c>
      <c r="AS299" s="159">
        <v>18</v>
      </c>
      <c r="AT299" s="208">
        <v>34</v>
      </c>
      <c r="AU299" s="208">
        <v>38</v>
      </c>
      <c r="AV299" s="159">
        <v>12</v>
      </c>
      <c r="AW299" s="159">
        <v>12</v>
      </c>
      <c r="AX299" s="159">
        <v>11</v>
      </c>
      <c r="AY299" s="159">
        <v>9</v>
      </c>
      <c r="AZ299" s="208">
        <v>15</v>
      </c>
      <c r="BA299" s="208">
        <v>16</v>
      </c>
      <c r="BB299" s="159">
        <v>8</v>
      </c>
      <c r="BC299" s="159">
        <v>10</v>
      </c>
      <c r="BD299" s="159">
        <v>10</v>
      </c>
      <c r="BE299" s="159">
        <v>8</v>
      </c>
      <c r="BF299" s="159">
        <v>10</v>
      </c>
      <c r="BG299" s="159">
        <v>10</v>
      </c>
      <c r="BH299" s="159">
        <v>12</v>
      </c>
      <c r="BI299" s="208">
        <v>21</v>
      </c>
      <c r="BJ299" s="208">
        <v>23</v>
      </c>
      <c r="BK299" s="159">
        <v>16</v>
      </c>
      <c r="BL299" s="159">
        <v>10</v>
      </c>
      <c r="BM299" s="159">
        <v>12</v>
      </c>
      <c r="BN299" s="159">
        <v>12</v>
      </c>
      <c r="BO299" s="159">
        <v>13</v>
      </c>
      <c r="BP299" s="159">
        <v>8</v>
      </c>
      <c r="BQ299" s="89">
        <v>13</v>
      </c>
      <c r="BR299" s="159">
        <v>22</v>
      </c>
      <c r="BS299" s="159">
        <v>20</v>
      </c>
      <c r="BT299" s="159">
        <v>12</v>
      </c>
      <c r="BU299" s="159">
        <v>13</v>
      </c>
      <c r="BV299" s="159">
        <v>11</v>
      </c>
      <c r="BW299" s="159">
        <v>13</v>
      </c>
      <c r="BX299" s="159">
        <v>11</v>
      </c>
      <c r="BY299" s="159">
        <v>11</v>
      </c>
      <c r="BZ299" s="159">
        <v>12</v>
      </c>
      <c r="CA299" s="159">
        <v>11</v>
      </c>
      <c r="CB299" s="149">
        <f>(2.71828^(-8.3291+4.4859*K299-2.1583*L299))/(1+(2.71828^(-8.3291+4.4859*K299-2.1583*L299)))</f>
        <v>7.5105671642750541E-6</v>
      </c>
      <c r="CC299" s="200"/>
      <c r="CD299" s="3" t="s">
        <v>1027</v>
      </c>
      <c r="CE299" s="3" t="s">
        <v>1028</v>
      </c>
      <c r="CF299" s="59"/>
      <c r="CG299" s="59"/>
      <c r="CH299" s="59">
        <f>COUNTIF($M299,"=13")+COUNTIF($N299,"=24")+COUNTIF($O299,"=14")+COUNTIF($P299,"=11")+COUNTIF($Q299,"=11")+COUNTIF($R299,"=14")+COUNTIF($S299,"=12")+COUNTIF($T299,"=12")+COUNTIF($U299,"=12")+COUNTIF($V299,"=13")+COUNTIF($W299,"=13")+COUNTIF($X299,"=16")</f>
        <v>12</v>
      </c>
      <c r="CI299" s="59">
        <f>COUNTIF($Y299,"=18")+COUNTIF($Z299,"=9")+COUNTIF($AA299,"=10")+COUNTIF($AB299,"=11")+COUNTIF($AC299,"=11")+COUNTIF($AD299,"=25")+COUNTIF($AE299,"=15")+COUNTIF($AF299,"=19")+COUNTIF($AG299,"=31")+COUNTIF($AH299,"=15")+COUNTIF($AI299,"=15")+COUNTIF($AJ299,"=17")+COUNTIF($AK299,"=17")</f>
        <v>9</v>
      </c>
      <c r="CJ299" s="59">
        <f>COUNTIF($AL299,"=11")+COUNTIF($AM299,"=11")+COUNTIF($AN299,"=19")+COUNTIF($AO299,"=23")+COUNTIF($AP299,"=15")+COUNTIF($AQ299,"=15")+COUNTIF($AR299,"=19")+COUNTIF($AS299,"=17")+COUNTIF($AV299,"=12")+COUNTIF($AW299,"=12")</f>
        <v>8</v>
      </c>
      <c r="CK299" s="59">
        <f>COUNTIF($AX299,"=11")+COUNTIF($AY299,"=9")+COUNTIF($AZ299,"=15")+COUNTIF($BA299,"=16")+COUNTIF($BB299,"=8")+COUNTIF($BC299,"=10")+COUNTIF($BD299,"=10")+COUNTIF($BE299,"=8")+COUNTIF($BF299,"=10")+COUNTIF($BG299,"=11")</f>
        <v>9</v>
      </c>
      <c r="CL299" s="59">
        <f>COUNTIF($BH299,"=12")+COUNTIF($BI299,"=21")+COUNTIF($BJ299,"=23")+COUNTIF($BK299,"=16")+COUNTIF($BL299,"=10")+COUNTIF($BM299,"=12")+COUNTIF($BN299,"=12")+COUNTIF($BO299,"=15")+COUNTIF($BP299,"=8")+COUNTIF($BQ299,"=12")+COUNTIF($BR299,"=24")+COUNTIF($BS299,"=20")+COUNTIF($BT299,"=13")</f>
        <v>9</v>
      </c>
      <c r="CM299" s="59">
        <f>COUNTIF($BU299,"=12")+COUNTIF($BV299,"=11")+COUNTIF($BW299,"=13")+COUNTIF($BX299,"=11")+COUNTIF($BY299,"=11")+COUNTIF($BZ299,"=12")+COUNTIF($CA299,"=11")</f>
        <v>6</v>
      </c>
      <c r="CN299" s="192" t="s">
        <v>2</v>
      </c>
      <c r="CO299" s="192" t="s">
        <v>2</v>
      </c>
      <c r="CP299" s="192" t="s">
        <v>2</v>
      </c>
      <c r="CQ299" s="192" t="s">
        <v>2</v>
      </c>
      <c r="CR299" s="192" t="s">
        <v>2</v>
      </c>
      <c r="CS299" s="192" t="s">
        <v>2</v>
      </c>
      <c r="CT299" s="192" t="s">
        <v>2</v>
      </c>
      <c r="CU299" s="192" t="s">
        <v>2</v>
      </c>
      <c r="CV299" s="192" t="s">
        <v>2</v>
      </c>
      <c r="CW299" s="192" t="s">
        <v>2</v>
      </c>
      <c r="CX299" s="192" t="s">
        <v>2</v>
      </c>
      <c r="CY299" s="192" t="s">
        <v>2</v>
      </c>
      <c r="CZ299" s="192" t="s">
        <v>2</v>
      </c>
      <c r="DA299" s="192" t="s">
        <v>2</v>
      </c>
      <c r="DB299" s="192" t="s">
        <v>2</v>
      </c>
      <c r="DC299" s="192" t="s">
        <v>2</v>
      </c>
      <c r="DD299" s="192" t="s">
        <v>2</v>
      </c>
      <c r="DE299" s="192" t="s">
        <v>2</v>
      </c>
      <c r="DF299" s="192" t="s">
        <v>2</v>
      </c>
      <c r="DG299" s="192" t="s">
        <v>2</v>
      </c>
      <c r="DH299" s="192" t="s">
        <v>2</v>
      </c>
      <c r="DI299" s="192" t="s">
        <v>2</v>
      </c>
      <c r="DJ299" s="192" t="s">
        <v>2</v>
      </c>
      <c r="DK299" s="192" t="s">
        <v>2</v>
      </c>
      <c r="DL299" s="192" t="s">
        <v>2</v>
      </c>
      <c r="DM299" s="192" t="s">
        <v>2</v>
      </c>
      <c r="DN299" s="192" t="s">
        <v>2</v>
      </c>
      <c r="DO299" s="192" t="s">
        <v>2</v>
      </c>
      <c r="DP299" s="192" t="s">
        <v>2</v>
      </c>
      <c r="DQ299" s="192" t="s">
        <v>2</v>
      </c>
      <c r="DR299" s="192" t="s">
        <v>2</v>
      </c>
      <c r="DS299" s="192" t="s">
        <v>2</v>
      </c>
      <c r="DT299" s="192" t="s">
        <v>2</v>
      </c>
      <c r="DU299" s="192" t="s">
        <v>2</v>
      </c>
      <c r="DV299" s="192" t="s">
        <v>2</v>
      </c>
      <c r="DW299" s="192" t="s">
        <v>2</v>
      </c>
      <c r="DX299" s="192" t="s">
        <v>2</v>
      </c>
      <c r="DY299" s="192" t="s">
        <v>2</v>
      </c>
      <c r="DZ299" s="192" t="s">
        <v>2</v>
      </c>
      <c r="EA299" s="192" t="s">
        <v>2</v>
      </c>
      <c r="EB299" s="192" t="s">
        <v>2</v>
      </c>
      <c r="EC299" s="192" t="s">
        <v>2</v>
      </c>
      <c r="ED299" s="192" t="s">
        <v>2</v>
      </c>
      <c r="EE299" s="192" t="s">
        <v>2</v>
      </c>
    </row>
    <row r="300" spans="1:135" ht="15" customHeight="1" x14ac:dyDescent="0.25">
      <c r="A300" s="174" t="s">
        <v>1032</v>
      </c>
      <c r="B300" s="190" t="s">
        <v>227</v>
      </c>
      <c r="C300" s="191" t="s">
        <v>2</v>
      </c>
      <c r="D300" s="183" t="s">
        <v>78</v>
      </c>
      <c r="E300" s="27" t="s">
        <v>798</v>
      </c>
      <c r="F300" s="27" t="s">
        <v>45</v>
      </c>
      <c r="G300" s="87">
        <v>43961</v>
      </c>
      <c r="H300" s="3" t="s">
        <v>2</v>
      </c>
      <c r="I300" s="27" t="s">
        <v>1001</v>
      </c>
      <c r="J300" s="63" t="s">
        <v>998</v>
      </c>
      <c r="K300" s="143">
        <f>+COUNTIF($Y300,"&gt;=18")+COUNTIF($AG300,"&gt;=31")+COUNTIF($AP300,"&lt;=15")+COUNTIF($AR300,"&gt;=19")+COUNTIF($BG300,"&gt;=11")+COUNTIF($BI300,"&lt;=21")+COUNTIF($BK300,"&gt;=17")+COUNTIF($BR300,"&gt;=24")+COUNTIF($CA300,"&lt;=11")</f>
        <v>5</v>
      </c>
      <c r="L300" s="140">
        <f>65-(+CH300+CI300+CJ300+CK300+CL300+CM300)</f>
        <v>12</v>
      </c>
      <c r="M300" s="207">
        <v>13</v>
      </c>
      <c r="N300" s="207">
        <v>24</v>
      </c>
      <c r="O300" s="207">
        <v>14</v>
      </c>
      <c r="P300" s="196">
        <v>11</v>
      </c>
      <c r="Q300" s="208">
        <v>12</v>
      </c>
      <c r="R300" s="208">
        <v>14</v>
      </c>
      <c r="S300" s="207">
        <v>12</v>
      </c>
      <c r="T300" s="207">
        <v>12</v>
      </c>
      <c r="U300" s="207">
        <v>13</v>
      </c>
      <c r="V300" s="207">
        <v>14</v>
      </c>
      <c r="W300" s="207">
        <v>13</v>
      </c>
      <c r="X300" s="207">
        <v>16</v>
      </c>
      <c r="Y300" s="207">
        <v>16</v>
      </c>
      <c r="Z300" s="208">
        <v>9</v>
      </c>
      <c r="AA300" s="208">
        <v>10</v>
      </c>
      <c r="AB300" s="207">
        <v>11</v>
      </c>
      <c r="AC300" s="207">
        <v>11</v>
      </c>
      <c r="AD300" s="207">
        <v>24</v>
      </c>
      <c r="AE300" s="207">
        <v>15</v>
      </c>
      <c r="AF300" s="207">
        <v>19</v>
      </c>
      <c r="AG300" s="207">
        <v>31</v>
      </c>
      <c r="AH300" s="208">
        <v>14</v>
      </c>
      <c r="AI300" s="208">
        <v>15</v>
      </c>
      <c r="AJ300" s="208">
        <v>16</v>
      </c>
      <c r="AK300" s="208">
        <v>18</v>
      </c>
      <c r="AL300" s="207">
        <v>11</v>
      </c>
      <c r="AM300" s="207">
        <v>11</v>
      </c>
      <c r="AN300" s="208">
        <v>19</v>
      </c>
      <c r="AO300" s="208">
        <v>22</v>
      </c>
      <c r="AP300" s="207">
        <v>15</v>
      </c>
      <c r="AQ300" s="207">
        <v>15</v>
      </c>
      <c r="AR300" s="207">
        <v>19</v>
      </c>
      <c r="AS300" s="207">
        <v>18</v>
      </c>
      <c r="AT300" s="208">
        <v>36</v>
      </c>
      <c r="AU300" s="208">
        <v>37</v>
      </c>
      <c r="AV300" s="207">
        <v>12</v>
      </c>
      <c r="AW300" s="207">
        <v>12</v>
      </c>
      <c r="AX300" s="207">
        <v>11</v>
      </c>
      <c r="AY300" s="207">
        <v>9</v>
      </c>
      <c r="AZ300" s="208">
        <v>15</v>
      </c>
      <c r="BA300" s="208">
        <v>16</v>
      </c>
      <c r="BB300" s="207">
        <v>8</v>
      </c>
      <c r="BC300" s="207">
        <v>10</v>
      </c>
      <c r="BD300" s="207">
        <v>10</v>
      </c>
      <c r="BE300" s="207">
        <v>8</v>
      </c>
      <c r="BF300" s="207">
        <v>10</v>
      </c>
      <c r="BG300" s="207">
        <v>10</v>
      </c>
      <c r="BH300" s="207">
        <v>12</v>
      </c>
      <c r="BI300" s="208">
        <v>21</v>
      </c>
      <c r="BJ300" s="208">
        <v>23</v>
      </c>
      <c r="BK300" s="207">
        <v>16</v>
      </c>
      <c r="BL300" s="207">
        <v>10</v>
      </c>
      <c r="BM300" s="207">
        <v>12</v>
      </c>
      <c r="BN300" s="207">
        <v>12</v>
      </c>
      <c r="BO300" s="207">
        <v>15</v>
      </c>
      <c r="BP300" s="207">
        <v>8</v>
      </c>
      <c r="BQ300" s="207">
        <v>12</v>
      </c>
      <c r="BR300" s="207">
        <v>24</v>
      </c>
      <c r="BS300" s="207">
        <v>20</v>
      </c>
      <c r="BT300" s="207">
        <v>13</v>
      </c>
      <c r="BU300" s="207">
        <v>12</v>
      </c>
      <c r="BV300" s="207">
        <v>11</v>
      </c>
      <c r="BW300" s="207">
        <v>13</v>
      </c>
      <c r="BX300" s="207">
        <v>11</v>
      </c>
      <c r="BY300" s="207">
        <v>11</v>
      </c>
      <c r="BZ300" s="207">
        <v>12</v>
      </c>
      <c r="CA300" s="207">
        <v>12</v>
      </c>
      <c r="CB300" s="149">
        <f>(2.71828^(-8.3291+4.4859*K300-2.1583*L300))/(1+(2.71828^(-8.3291+4.4859*K300-2.1583*L300)))</f>
        <v>7.5105671642750541E-6</v>
      </c>
      <c r="CC300" s="200"/>
      <c r="CD300" s="38" t="s">
        <v>45</v>
      </c>
      <c r="CE300" s="27" t="s">
        <v>1033</v>
      </c>
      <c r="CF300" s="59"/>
      <c r="CG300" s="59"/>
      <c r="CH300" s="59">
        <f>COUNTIF($M300,"=13")+COUNTIF($N300,"=24")+COUNTIF($O300,"=14")+COUNTIF($P300,"=11")+COUNTIF($Q300,"=11")+COUNTIF($R300,"=14")+COUNTIF($S300,"=12")+COUNTIF($T300,"=12")+COUNTIF($U300,"=12")+COUNTIF($V300,"=13")+COUNTIF($W300,"=13")+COUNTIF($X300,"=16")</f>
        <v>9</v>
      </c>
      <c r="CI300" s="59">
        <f>COUNTIF($Y300,"=18")+COUNTIF($Z300,"=9")+COUNTIF($AA300,"=10")+COUNTIF($AB300,"=11")+COUNTIF($AC300,"=11")+COUNTIF($AD300,"=25")+COUNTIF($AE300,"=15")+COUNTIF($AF300,"=19")+COUNTIF($AG300,"=31")+COUNTIF($AH300,"=15")+COUNTIF($AI300,"=15")+COUNTIF($AJ300,"=17")+COUNTIF($AK300,"=17")</f>
        <v>8</v>
      </c>
      <c r="CJ300" s="59">
        <f>COUNTIF($AL300,"=11")+COUNTIF($AM300,"=11")+COUNTIF($AN300,"=19")+COUNTIF($AO300,"=23")+COUNTIF($AP300,"=15")+COUNTIF($AQ300,"=15")+COUNTIF($AR300,"=19")+COUNTIF($AS300,"=17")+COUNTIF($AV300,"=12")+COUNTIF($AW300,"=12")</f>
        <v>8</v>
      </c>
      <c r="CK300" s="59">
        <f>COUNTIF($AX300,"=11")+COUNTIF($AY300,"=9")+COUNTIF($AZ300,"=15")+COUNTIF($BA300,"=16")+COUNTIF($BB300,"=8")+COUNTIF($BC300,"=10")+COUNTIF($BD300,"=10")+COUNTIF($BE300,"=8")+COUNTIF($BF300,"=10")+COUNTIF($BG300,"=11")</f>
        <v>9</v>
      </c>
      <c r="CL300" s="59">
        <f>COUNTIF($BH300,"=12")+COUNTIF($BI300,"=21")+COUNTIF($BJ300,"=23")+COUNTIF($BK300,"=16")+COUNTIF($BL300,"=10")+COUNTIF($BM300,"=12")+COUNTIF($BN300,"=12")+COUNTIF($BO300,"=15")+COUNTIF($BP300,"=8")+COUNTIF($BQ300,"=12")+COUNTIF($BR300,"=24")+COUNTIF($BS300,"=20")+COUNTIF($BT300,"=13")</f>
        <v>13</v>
      </c>
      <c r="CM300" s="59">
        <f>COUNTIF($BU300,"=12")+COUNTIF($BV300,"=11")+COUNTIF($BW300,"=13")+COUNTIF($BX300,"=11")+COUNTIF($BY300,"=11")+COUNTIF($BZ300,"=12")+COUNTIF($CA300,"=11")</f>
        <v>6</v>
      </c>
      <c r="CN300" s="192" t="s">
        <v>2</v>
      </c>
      <c r="CO300" s="192" t="s">
        <v>2</v>
      </c>
      <c r="CP300" s="192" t="s">
        <v>2</v>
      </c>
      <c r="CQ300" s="192" t="s">
        <v>2</v>
      </c>
      <c r="CR300" s="192" t="s">
        <v>2</v>
      </c>
      <c r="CS300" s="192" t="s">
        <v>2</v>
      </c>
      <c r="CT300" s="192" t="s">
        <v>2</v>
      </c>
      <c r="CU300" s="192" t="s">
        <v>2</v>
      </c>
      <c r="CV300" s="192" t="s">
        <v>2</v>
      </c>
      <c r="CW300" s="192" t="s">
        <v>2</v>
      </c>
      <c r="CX300" s="192" t="s">
        <v>2</v>
      </c>
      <c r="CY300" s="192" t="s">
        <v>2</v>
      </c>
      <c r="CZ300" s="192" t="s">
        <v>2</v>
      </c>
      <c r="DA300" s="192" t="s">
        <v>2</v>
      </c>
      <c r="DB300" s="192" t="s">
        <v>2</v>
      </c>
      <c r="DC300" s="192" t="s">
        <v>2</v>
      </c>
      <c r="DD300" s="192" t="s">
        <v>2</v>
      </c>
      <c r="DE300" s="192" t="s">
        <v>2</v>
      </c>
      <c r="DF300" s="192" t="s">
        <v>2</v>
      </c>
      <c r="DG300" s="192" t="s">
        <v>2</v>
      </c>
      <c r="DH300" s="192" t="s">
        <v>2</v>
      </c>
      <c r="DI300" s="192" t="s">
        <v>2</v>
      </c>
      <c r="DJ300" s="192" t="s">
        <v>2</v>
      </c>
      <c r="DK300" s="192" t="s">
        <v>2</v>
      </c>
      <c r="DL300" s="192" t="s">
        <v>2</v>
      </c>
      <c r="DM300" s="192" t="s">
        <v>2</v>
      </c>
      <c r="DN300" s="192" t="s">
        <v>2</v>
      </c>
      <c r="DO300" s="192" t="s">
        <v>2</v>
      </c>
      <c r="DP300" s="192" t="s">
        <v>2</v>
      </c>
      <c r="DQ300" s="192" t="s">
        <v>2</v>
      </c>
      <c r="DR300" s="192" t="s">
        <v>2</v>
      </c>
      <c r="DS300" s="192" t="s">
        <v>2</v>
      </c>
      <c r="DT300" s="192" t="s">
        <v>2</v>
      </c>
      <c r="DU300" s="192" t="s">
        <v>2</v>
      </c>
      <c r="DV300" s="192" t="s">
        <v>2</v>
      </c>
      <c r="DW300" s="192" t="s">
        <v>2</v>
      </c>
      <c r="DX300" s="192" t="s">
        <v>2</v>
      </c>
      <c r="DY300" s="192" t="s">
        <v>2</v>
      </c>
      <c r="DZ300" s="192" t="s">
        <v>2</v>
      </c>
      <c r="EA300" s="192" t="s">
        <v>2</v>
      </c>
      <c r="EB300" s="192" t="s">
        <v>2</v>
      </c>
      <c r="EC300" s="192" t="s">
        <v>2</v>
      </c>
      <c r="ED300" s="192" t="s">
        <v>2</v>
      </c>
      <c r="EE300" s="192" t="s">
        <v>2</v>
      </c>
    </row>
    <row r="301" spans="1:135" ht="15" customHeight="1" x14ac:dyDescent="0.25">
      <c r="A301" s="182">
        <v>4226</v>
      </c>
      <c r="B301" s="20" t="s">
        <v>379</v>
      </c>
      <c r="C301" s="86" t="s">
        <v>2</v>
      </c>
      <c r="D301" s="138" t="s">
        <v>79</v>
      </c>
      <c r="E301" s="20" t="s">
        <v>25</v>
      </c>
      <c r="F301" s="20" t="s">
        <v>40</v>
      </c>
      <c r="G301" s="16">
        <v>41616</v>
      </c>
      <c r="H301" s="88" t="s">
        <v>2</v>
      </c>
      <c r="I301" s="88" t="s">
        <v>779</v>
      </c>
      <c r="J301" s="87">
        <v>41277.888888888891</v>
      </c>
      <c r="K301" s="143">
        <f>+COUNTIF($Y301,"&gt;=18")+COUNTIF($AG301,"&gt;=31")+COUNTIF($AP301,"&lt;=15")+COUNTIF($AR301,"&gt;=19")+COUNTIF($BG301,"&gt;=11")+COUNTIF($BI301,"&lt;=21")+COUNTIF($BK301,"&gt;=17")+COUNTIF($BR301,"&gt;=24")+COUNTIF($CA301,"&lt;=11")</f>
        <v>5</v>
      </c>
      <c r="L301" s="140">
        <f>65-(+CH301+CI301+CJ301+CK301+CL301+CM301)</f>
        <v>12</v>
      </c>
      <c r="M301" s="117">
        <v>13</v>
      </c>
      <c r="N301" s="117">
        <v>25</v>
      </c>
      <c r="O301" s="117">
        <v>14</v>
      </c>
      <c r="P301" s="117">
        <v>12</v>
      </c>
      <c r="Q301" s="117">
        <v>11</v>
      </c>
      <c r="R301" s="117">
        <v>14</v>
      </c>
      <c r="S301" s="117">
        <v>12</v>
      </c>
      <c r="T301" s="117">
        <v>12</v>
      </c>
      <c r="U301" s="117">
        <v>12</v>
      </c>
      <c r="V301" s="117">
        <v>13</v>
      </c>
      <c r="W301" s="117">
        <v>13</v>
      </c>
      <c r="X301" s="117">
        <v>16</v>
      </c>
      <c r="Y301" s="117">
        <v>18</v>
      </c>
      <c r="Z301" s="117">
        <v>9</v>
      </c>
      <c r="AA301" s="117">
        <v>10</v>
      </c>
      <c r="AB301" s="117">
        <v>11</v>
      </c>
      <c r="AC301" s="117">
        <v>11</v>
      </c>
      <c r="AD301" s="117">
        <v>25</v>
      </c>
      <c r="AE301" s="117">
        <v>15</v>
      </c>
      <c r="AF301" s="117">
        <v>18</v>
      </c>
      <c r="AG301" s="117">
        <v>29</v>
      </c>
      <c r="AH301" s="117">
        <v>15</v>
      </c>
      <c r="AI301" s="117">
        <v>15</v>
      </c>
      <c r="AJ301" s="117">
        <v>15</v>
      </c>
      <c r="AK301" s="117">
        <v>17</v>
      </c>
      <c r="AL301" s="117">
        <v>11</v>
      </c>
      <c r="AM301" s="117">
        <v>11</v>
      </c>
      <c r="AN301" s="117">
        <v>23</v>
      </c>
      <c r="AO301" s="117">
        <v>23</v>
      </c>
      <c r="AP301" s="117">
        <v>15</v>
      </c>
      <c r="AQ301" s="117">
        <v>15</v>
      </c>
      <c r="AR301" s="117">
        <v>19</v>
      </c>
      <c r="AS301" s="117">
        <v>17</v>
      </c>
      <c r="AT301" s="117">
        <v>36</v>
      </c>
      <c r="AU301" s="117">
        <v>37</v>
      </c>
      <c r="AV301" s="117">
        <v>12</v>
      </c>
      <c r="AW301" s="117">
        <v>12</v>
      </c>
      <c r="AX301" s="117">
        <v>12</v>
      </c>
      <c r="AY301" s="117">
        <v>9</v>
      </c>
      <c r="AZ301" s="117">
        <v>15</v>
      </c>
      <c r="BA301" s="117">
        <v>16</v>
      </c>
      <c r="BB301" s="117">
        <v>8</v>
      </c>
      <c r="BC301" s="117">
        <v>10</v>
      </c>
      <c r="BD301" s="117">
        <v>11</v>
      </c>
      <c r="BE301" s="117">
        <v>8</v>
      </c>
      <c r="BF301" s="117">
        <v>10</v>
      </c>
      <c r="BG301" s="117">
        <v>11</v>
      </c>
      <c r="BH301" s="117">
        <v>12</v>
      </c>
      <c r="BI301" s="117">
        <v>23</v>
      </c>
      <c r="BJ301" s="117">
        <v>23</v>
      </c>
      <c r="BK301" s="117">
        <v>15</v>
      </c>
      <c r="BL301" s="117">
        <v>10</v>
      </c>
      <c r="BM301" s="117">
        <v>12</v>
      </c>
      <c r="BN301" s="117">
        <v>12</v>
      </c>
      <c r="BO301" s="117">
        <v>15</v>
      </c>
      <c r="BP301" s="117">
        <v>8</v>
      </c>
      <c r="BQ301" s="117">
        <v>12</v>
      </c>
      <c r="BR301" s="117">
        <v>24</v>
      </c>
      <c r="BS301" s="117">
        <v>20</v>
      </c>
      <c r="BT301" s="117">
        <v>13</v>
      </c>
      <c r="BU301" s="117">
        <v>12</v>
      </c>
      <c r="BV301" s="117">
        <v>11</v>
      </c>
      <c r="BW301" s="117">
        <v>13</v>
      </c>
      <c r="BX301" s="117">
        <v>10</v>
      </c>
      <c r="BY301" s="117">
        <v>11</v>
      </c>
      <c r="BZ301" s="117">
        <v>12</v>
      </c>
      <c r="CA301" s="117">
        <v>12</v>
      </c>
      <c r="CB301" s="149">
        <f>(2.71828^(-8.3291+4.4859*K301-2.1583*L301))/(1+(2.71828^(-8.3291+4.4859*K301-2.1583*L301)))</f>
        <v>7.5105671642750541E-6</v>
      </c>
      <c r="CC301" s="107" t="s">
        <v>781</v>
      </c>
      <c r="CD301" s="82" t="s">
        <v>701</v>
      </c>
      <c r="CE301" s="20" t="s">
        <v>2</v>
      </c>
      <c r="CF301" s="82" t="s">
        <v>93</v>
      </c>
      <c r="CG301" s="82"/>
      <c r="CH301" s="59">
        <f>COUNTIF($M301,"=13")+COUNTIF($N301,"=24")+COUNTIF($O301,"=14")+COUNTIF($P301,"=11")+COUNTIF($Q301,"=11")+COUNTIF($R301,"=14")+COUNTIF($S301,"=12")+COUNTIF($T301,"=12")+COUNTIF($U301,"=12")+COUNTIF($V301,"=13")+COUNTIF($W301,"=13")+COUNTIF($X301,"=16")</f>
        <v>10</v>
      </c>
      <c r="CI301" s="59">
        <f>COUNTIF($Y301,"=18")+COUNTIF($Z301,"=9")+COUNTIF($AA301,"=10")+COUNTIF($AB301,"=11")+COUNTIF($AC301,"=11")+COUNTIF($AD301,"=25")+COUNTIF($AE301,"=15")+COUNTIF($AF301,"=19")+COUNTIF($AG301,"=31")+COUNTIF($AH301,"=15")+COUNTIF($AI301,"=15")+COUNTIF($AJ301,"=17")+COUNTIF($AK301,"=17")</f>
        <v>10</v>
      </c>
      <c r="CJ301" s="59">
        <f>COUNTIF($AL301,"=11")+COUNTIF($AM301,"=11")+COUNTIF($AN301,"=19")+COUNTIF($AO301,"=23")+COUNTIF($AP301,"=15")+COUNTIF($AQ301,"=15")+COUNTIF($AR301,"=19")+COUNTIF($AS301,"=17")+COUNTIF($AV301,"=12")+COUNTIF($AW301,"=12")</f>
        <v>9</v>
      </c>
      <c r="CK301" s="59">
        <f>COUNTIF($AX301,"=11")+COUNTIF($AY301,"=9")+COUNTIF($AZ301,"=15")+COUNTIF($BA301,"=16")+COUNTIF($BB301,"=8")+COUNTIF($BC301,"=10")+COUNTIF($BD301,"=10")+COUNTIF($BE301,"=8")+COUNTIF($BF301,"=10")+COUNTIF($BG301,"=11")</f>
        <v>8</v>
      </c>
      <c r="CL301" s="59">
        <f>COUNTIF($BH301,"=12")+COUNTIF($BI301,"=21")+COUNTIF($BJ301,"=23")+COUNTIF($BK301,"=16")+COUNTIF($BL301,"=10")+COUNTIF($BM301,"=12")+COUNTIF($BN301,"=12")+COUNTIF($BO301,"=15")+COUNTIF($BP301,"=8")+COUNTIF($BQ301,"=12")+COUNTIF($BR301,"=24")+COUNTIF($BS301,"=20")+COUNTIF($BT301,"=13")</f>
        <v>11</v>
      </c>
      <c r="CM301" s="59">
        <f>COUNTIF($BU301,"=12")+COUNTIF($BV301,"=11")+COUNTIF($BW301,"=13")+COUNTIF($BX301,"=11")+COUNTIF($BY301,"=11")+COUNTIF($BZ301,"=12")+COUNTIF($CA301,"=11")</f>
        <v>5</v>
      </c>
      <c r="CN301" s="86"/>
      <c r="CO301" s="86"/>
      <c r="CP301" s="86"/>
      <c r="CQ301" s="86"/>
      <c r="CR301" s="86"/>
      <c r="CS301" s="86"/>
      <c r="CT301" s="86"/>
      <c r="CU301" s="86"/>
      <c r="CV301" s="86"/>
      <c r="CW301" s="86"/>
      <c r="CX301" s="86"/>
      <c r="CY301" s="86"/>
      <c r="CZ301" s="86"/>
      <c r="DA301" s="86"/>
      <c r="DB301" s="86"/>
      <c r="DC301" s="86"/>
      <c r="DD301" s="86"/>
      <c r="DE301" s="86"/>
      <c r="DF301" s="86"/>
      <c r="DG301" s="86"/>
      <c r="DH301" s="86"/>
      <c r="DI301" s="86"/>
      <c r="DJ301" s="86"/>
      <c r="DK301" s="86"/>
      <c r="DL301" s="86"/>
      <c r="DM301" s="86"/>
      <c r="DN301" s="86"/>
      <c r="DO301" s="86"/>
      <c r="DP301" s="86"/>
      <c r="DQ301" s="86"/>
      <c r="DR301" s="86"/>
      <c r="DS301" s="86"/>
      <c r="DT301" s="86"/>
      <c r="DU301" s="86"/>
      <c r="DV301" s="86"/>
      <c r="DW301" s="86"/>
      <c r="DX301" s="86"/>
      <c r="DY301" s="86"/>
      <c r="DZ301" s="86"/>
      <c r="EA301" s="86"/>
      <c r="EB301" s="86"/>
      <c r="EC301" s="86"/>
      <c r="ED301" s="86"/>
      <c r="EE301" s="86"/>
    </row>
    <row r="302" spans="1:135" ht="15" customHeight="1" x14ac:dyDescent="0.25">
      <c r="A302" s="173">
        <v>13836</v>
      </c>
      <c r="B302" s="3" t="s">
        <v>50</v>
      </c>
      <c r="C302" s="86" t="s">
        <v>2</v>
      </c>
      <c r="D302" s="138" t="s">
        <v>78</v>
      </c>
      <c r="E302" s="38" t="s">
        <v>20</v>
      </c>
      <c r="F302" s="3" t="s">
        <v>329</v>
      </c>
      <c r="G302" s="7">
        <v>41628</v>
      </c>
      <c r="H302" s="88" t="s">
        <v>2</v>
      </c>
      <c r="I302" s="88" t="s">
        <v>779</v>
      </c>
      <c r="J302" s="87">
        <v>41277.888888888891</v>
      </c>
      <c r="K302" s="143">
        <f>+COUNTIF($Y302,"&gt;=18")+COUNTIF($AG302,"&gt;=31")+COUNTIF($AP302,"&lt;=15")+COUNTIF($AR302,"&gt;=19")+COUNTIF($BG302,"&gt;=11")+COUNTIF($BI302,"&lt;=21")+COUNTIF($BK302,"&gt;=17")+COUNTIF($BR302,"&gt;=24")+COUNTIF($CA302,"&lt;=11")</f>
        <v>5</v>
      </c>
      <c r="L302" s="140">
        <f>65-(+CH302+CI302+CJ302+CK302+CL302+CM302)</f>
        <v>12</v>
      </c>
      <c r="M302" s="68">
        <v>13</v>
      </c>
      <c r="N302" s="68">
        <v>24</v>
      </c>
      <c r="O302" s="68">
        <v>14</v>
      </c>
      <c r="P302" s="68">
        <v>10</v>
      </c>
      <c r="Q302" s="68">
        <v>11</v>
      </c>
      <c r="R302" s="68">
        <v>14</v>
      </c>
      <c r="S302" s="68">
        <v>12</v>
      </c>
      <c r="T302" s="68">
        <v>12</v>
      </c>
      <c r="U302" s="68">
        <v>12</v>
      </c>
      <c r="V302" s="68">
        <v>17</v>
      </c>
      <c r="W302" s="68">
        <v>13</v>
      </c>
      <c r="X302" s="68">
        <v>10</v>
      </c>
      <c r="Y302" s="68">
        <v>18</v>
      </c>
      <c r="Z302" s="100">
        <v>9</v>
      </c>
      <c r="AA302" s="100">
        <v>10</v>
      </c>
      <c r="AB302" s="68">
        <v>12</v>
      </c>
      <c r="AC302" s="68">
        <v>11</v>
      </c>
      <c r="AD302" s="68">
        <v>25</v>
      </c>
      <c r="AE302" s="68">
        <v>15</v>
      </c>
      <c r="AF302" s="68">
        <v>19</v>
      </c>
      <c r="AG302" s="68">
        <v>28</v>
      </c>
      <c r="AH302" s="100">
        <v>15</v>
      </c>
      <c r="AI302" s="100">
        <v>15</v>
      </c>
      <c r="AJ302" s="100">
        <v>16</v>
      </c>
      <c r="AK302" s="100">
        <v>17</v>
      </c>
      <c r="AL302" s="68">
        <v>11</v>
      </c>
      <c r="AM302" s="100">
        <v>11</v>
      </c>
      <c r="AN302" s="68">
        <v>19</v>
      </c>
      <c r="AO302" s="68">
        <v>23</v>
      </c>
      <c r="AP302" s="68">
        <v>15</v>
      </c>
      <c r="AQ302" s="68">
        <v>15</v>
      </c>
      <c r="AR302" s="68">
        <v>19</v>
      </c>
      <c r="AS302" s="68">
        <v>17</v>
      </c>
      <c r="AT302" s="68">
        <v>35</v>
      </c>
      <c r="AU302" s="100">
        <v>36</v>
      </c>
      <c r="AV302" s="100">
        <v>12</v>
      </c>
      <c r="AW302" s="68">
        <v>12</v>
      </c>
      <c r="AX302" s="68">
        <v>11</v>
      </c>
      <c r="AY302" s="68">
        <v>9</v>
      </c>
      <c r="AZ302" s="68">
        <v>15</v>
      </c>
      <c r="BA302" s="68">
        <v>16</v>
      </c>
      <c r="BB302" s="68">
        <v>8</v>
      </c>
      <c r="BC302" s="68">
        <v>10</v>
      </c>
      <c r="BD302" s="68">
        <v>10</v>
      </c>
      <c r="BE302" s="68">
        <v>8</v>
      </c>
      <c r="BF302" s="68">
        <v>10</v>
      </c>
      <c r="BG302" s="68">
        <v>11</v>
      </c>
      <c r="BH302" s="68">
        <v>12</v>
      </c>
      <c r="BI302" s="68">
        <v>23</v>
      </c>
      <c r="BJ302" s="68">
        <v>23</v>
      </c>
      <c r="BK302" s="68">
        <v>17</v>
      </c>
      <c r="BL302" s="68">
        <v>10</v>
      </c>
      <c r="BM302" s="68">
        <v>12</v>
      </c>
      <c r="BN302" s="68">
        <v>12</v>
      </c>
      <c r="BO302" s="68">
        <v>17</v>
      </c>
      <c r="BP302" s="68">
        <v>8</v>
      </c>
      <c r="BQ302" s="68">
        <v>12</v>
      </c>
      <c r="BR302" s="68">
        <v>22</v>
      </c>
      <c r="BS302" s="68">
        <v>22</v>
      </c>
      <c r="BT302" s="68">
        <v>13</v>
      </c>
      <c r="BU302" s="68">
        <v>12</v>
      </c>
      <c r="BV302" s="68">
        <v>11</v>
      </c>
      <c r="BW302" s="68">
        <v>13</v>
      </c>
      <c r="BX302" s="68">
        <v>11</v>
      </c>
      <c r="BY302" s="68">
        <v>11</v>
      </c>
      <c r="BZ302" s="68">
        <v>12</v>
      </c>
      <c r="CA302" s="68">
        <v>12</v>
      </c>
      <c r="CB302" s="149">
        <f>(2.71828^(-8.3291+4.4859*K302-2.1583*L302))/(1+(2.71828^(-8.3291+4.4859*K302-2.1583*L302)))</f>
        <v>7.5105671642750541E-6</v>
      </c>
      <c r="CC302" s="107" t="s">
        <v>781</v>
      </c>
      <c r="CD302" s="86" t="s">
        <v>53</v>
      </c>
      <c r="CE302" s="3" t="s">
        <v>532</v>
      </c>
      <c r="CF302" s="86" t="s">
        <v>50</v>
      </c>
      <c r="CG302" s="86"/>
      <c r="CH302" s="59">
        <f>COUNTIF($M302,"=13")+COUNTIF($N302,"=24")+COUNTIF($O302,"=14")+COUNTIF($P302,"=11")+COUNTIF($Q302,"=11")+COUNTIF($R302,"=14")+COUNTIF($S302,"=12")+COUNTIF($T302,"=12")+COUNTIF($U302,"=12")+COUNTIF($V302,"=13")+COUNTIF($W302,"=13")+COUNTIF($X302,"=16")</f>
        <v>9</v>
      </c>
      <c r="CI302" s="59">
        <f>COUNTIF($Y302,"=18")+COUNTIF($Z302,"=9")+COUNTIF($AA302,"=10")+COUNTIF($AB302,"=11")+COUNTIF($AC302,"=11")+COUNTIF($AD302,"=25")+COUNTIF($AE302,"=15")+COUNTIF($AF302,"=19")+COUNTIF($AG302,"=31")+COUNTIF($AH302,"=15")+COUNTIF($AI302,"=15")+COUNTIF($AJ302,"=17")+COUNTIF($AK302,"=17")</f>
        <v>10</v>
      </c>
      <c r="CJ302" s="59">
        <f>COUNTIF($AL302,"=11")+COUNTIF($AM302,"=11")+COUNTIF($AN302,"=19")+COUNTIF($AO302,"=23")+COUNTIF($AP302,"=15")+COUNTIF($AQ302,"=15")+COUNTIF($AR302,"=19")+COUNTIF($AS302,"=17")+COUNTIF($AV302,"=12")+COUNTIF($AW302,"=12")</f>
        <v>10</v>
      </c>
      <c r="CK302" s="59">
        <f>COUNTIF($AX302,"=11")+COUNTIF($AY302,"=9")+COUNTIF($AZ302,"=15")+COUNTIF($BA302,"=16")+COUNTIF($BB302,"=8")+COUNTIF($BC302,"=10")+COUNTIF($BD302,"=10")+COUNTIF($BE302,"=8")+COUNTIF($BF302,"=10")+COUNTIF($BG302,"=11")</f>
        <v>10</v>
      </c>
      <c r="CL302" s="59">
        <f>COUNTIF($BH302,"=12")+COUNTIF($BI302,"=21")+COUNTIF($BJ302,"=23")+COUNTIF($BK302,"=16")+COUNTIF($BL302,"=10")+COUNTIF($BM302,"=12")+COUNTIF($BN302,"=12")+COUNTIF($BO302,"=15")+COUNTIF($BP302,"=8")+COUNTIF($BQ302,"=12")+COUNTIF($BR302,"=24")+COUNTIF($BS302,"=20")+COUNTIF($BT302,"=13")</f>
        <v>8</v>
      </c>
      <c r="CM302" s="59">
        <f>COUNTIF($BU302,"=12")+COUNTIF($BV302,"=11")+COUNTIF($BW302,"=13")+COUNTIF($BX302,"=11")+COUNTIF($BY302,"=11")+COUNTIF($BZ302,"=12")+COUNTIF($CA302,"=11")</f>
        <v>6</v>
      </c>
      <c r="CN302" s="88"/>
      <c r="CO302" s="88"/>
      <c r="CP302" s="88"/>
      <c r="CQ302" s="88"/>
      <c r="CR302" s="86"/>
      <c r="CS302" s="88"/>
      <c r="CT302" s="88"/>
      <c r="CU302" s="88"/>
      <c r="CV302" s="88"/>
      <c r="CW302" s="88"/>
      <c r="CX302" s="88"/>
      <c r="CY302" s="88"/>
      <c r="CZ302" s="88"/>
      <c r="DA302" s="88"/>
      <c r="DB302" s="88"/>
      <c r="DC302" s="88"/>
      <c r="DD302" s="88"/>
      <c r="DE302" s="88"/>
      <c r="DF302" s="88"/>
      <c r="DG302" s="88"/>
      <c r="DH302" s="88"/>
      <c r="DI302" s="88"/>
      <c r="DJ302" s="88"/>
      <c r="DK302" s="88"/>
      <c r="DL302" s="88"/>
      <c r="DM302" s="88"/>
      <c r="DN302" s="88"/>
      <c r="DO302" s="88"/>
      <c r="DP302" s="88"/>
      <c r="DQ302" s="88"/>
      <c r="DR302" s="88"/>
      <c r="DS302" s="88"/>
      <c r="DT302" s="88"/>
      <c r="DU302" s="88"/>
      <c r="DV302" s="88"/>
      <c r="DW302" s="88"/>
      <c r="DX302" s="88"/>
      <c r="DY302" s="88"/>
      <c r="DZ302" s="88"/>
      <c r="EA302" s="86"/>
      <c r="EB302" s="86"/>
      <c r="EC302" s="86"/>
      <c r="ED302" s="86"/>
      <c r="EE302" s="86"/>
    </row>
    <row r="303" spans="1:135" ht="15" customHeight="1" x14ac:dyDescent="0.25">
      <c r="A303" s="164">
        <v>36590</v>
      </c>
      <c r="B303" s="38" t="s">
        <v>343</v>
      </c>
      <c r="C303" s="86" t="s">
        <v>2</v>
      </c>
      <c r="D303" s="138" t="s">
        <v>78</v>
      </c>
      <c r="E303" s="3" t="s">
        <v>8</v>
      </c>
      <c r="F303" s="3" t="s">
        <v>343</v>
      </c>
      <c r="G303" s="7">
        <v>41416.695138888892</v>
      </c>
      <c r="H303" s="88" t="s">
        <v>2</v>
      </c>
      <c r="I303" s="88" t="s">
        <v>779</v>
      </c>
      <c r="J303" s="87">
        <v>41277.888888888891</v>
      </c>
      <c r="K303" s="143">
        <f>+COUNTIF($Y303,"&gt;=18")+COUNTIF($AG303,"&gt;=31")+COUNTIF($AP303,"&lt;=15")+COUNTIF($AR303,"&gt;=19")+COUNTIF($BG303,"&gt;=11")+COUNTIF($BI303,"&lt;=21")+COUNTIF($BK303,"&gt;=17")+COUNTIF($BR303,"&gt;=24")+COUNTIF($CA303,"&lt;=11")</f>
        <v>5</v>
      </c>
      <c r="L303" s="140">
        <f>65-(+CH303+CI303+CJ303+CK303+CL303+CM303)</f>
        <v>12</v>
      </c>
      <c r="M303" s="100">
        <v>13</v>
      </c>
      <c r="N303" s="68">
        <v>24</v>
      </c>
      <c r="O303" s="100">
        <v>14</v>
      </c>
      <c r="P303" s="100">
        <v>11</v>
      </c>
      <c r="Q303" s="100">
        <v>11</v>
      </c>
      <c r="R303" s="100">
        <v>14</v>
      </c>
      <c r="S303" s="100">
        <v>12</v>
      </c>
      <c r="T303" s="100">
        <v>12</v>
      </c>
      <c r="U303" s="100">
        <v>11</v>
      </c>
      <c r="V303" s="68">
        <v>13</v>
      </c>
      <c r="W303" s="100">
        <v>13</v>
      </c>
      <c r="X303" s="100">
        <v>17</v>
      </c>
      <c r="Y303" s="100">
        <v>18</v>
      </c>
      <c r="Z303" s="100">
        <v>9</v>
      </c>
      <c r="AA303" s="100">
        <v>10</v>
      </c>
      <c r="AB303" s="100">
        <v>11</v>
      </c>
      <c r="AC303" s="100">
        <v>11</v>
      </c>
      <c r="AD303" s="68">
        <v>25</v>
      </c>
      <c r="AE303" s="100">
        <v>14</v>
      </c>
      <c r="AF303" s="100">
        <v>19</v>
      </c>
      <c r="AG303" s="100">
        <v>28</v>
      </c>
      <c r="AH303" s="100">
        <v>15</v>
      </c>
      <c r="AI303" s="100">
        <v>15</v>
      </c>
      <c r="AJ303" s="100">
        <v>17</v>
      </c>
      <c r="AK303" s="100">
        <v>17</v>
      </c>
      <c r="AL303" s="68">
        <v>10</v>
      </c>
      <c r="AM303" s="68">
        <v>11</v>
      </c>
      <c r="AN303" s="100">
        <v>19</v>
      </c>
      <c r="AO303" s="100">
        <v>23</v>
      </c>
      <c r="AP303" s="68">
        <v>15</v>
      </c>
      <c r="AQ303" s="68">
        <v>15</v>
      </c>
      <c r="AR303" s="100">
        <v>19</v>
      </c>
      <c r="AS303" s="100">
        <v>17</v>
      </c>
      <c r="AT303" s="100">
        <v>37</v>
      </c>
      <c r="AU303" s="100">
        <v>38</v>
      </c>
      <c r="AV303" s="100">
        <v>11</v>
      </c>
      <c r="AW303" s="100">
        <v>12</v>
      </c>
      <c r="AX303" s="100">
        <v>11</v>
      </c>
      <c r="AY303" s="100">
        <v>9</v>
      </c>
      <c r="AZ303" s="100">
        <v>15</v>
      </c>
      <c r="BA303" s="100">
        <v>16</v>
      </c>
      <c r="BB303" s="100">
        <v>8</v>
      </c>
      <c r="BC303" s="100">
        <v>10</v>
      </c>
      <c r="BD303" s="100">
        <v>10</v>
      </c>
      <c r="BE303" s="100">
        <v>8</v>
      </c>
      <c r="BF303" s="100">
        <v>10</v>
      </c>
      <c r="BG303" s="100">
        <v>10</v>
      </c>
      <c r="BH303" s="100">
        <v>12</v>
      </c>
      <c r="BI303" s="100">
        <v>22</v>
      </c>
      <c r="BJ303" s="100">
        <v>23</v>
      </c>
      <c r="BK303" s="100">
        <v>17</v>
      </c>
      <c r="BL303" s="100">
        <v>10</v>
      </c>
      <c r="BM303" s="100">
        <v>12</v>
      </c>
      <c r="BN303" s="100">
        <v>12</v>
      </c>
      <c r="BO303" s="100">
        <v>16</v>
      </c>
      <c r="BP303" s="100">
        <v>8</v>
      </c>
      <c r="BQ303" s="100">
        <v>12</v>
      </c>
      <c r="BR303" s="100">
        <v>22</v>
      </c>
      <c r="BS303" s="100">
        <v>20</v>
      </c>
      <c r="BT303" s="100">
        <v>13</v>
      </c>
      <c r="BU303" s="100">
        <v>13</v>
      </c>
      <c r="BV303" s="100">
        <v>11</v>
      </c>
      <c r="BW303" s="100">
        <v>13</v>
      </c>
      <c r="BX303" s="100">
        <v>11</v>
      </c>
      <c r="BY303" s="100">
        <v>11</v>
      </c>
      <c r="BZ303" s="100">
        <v>12</v>
      </c>
      <c r="CA303" s="100">
        <v>11</v>
      </c>
      <c r="CB303" s="149">
        <f>(2.71828^(-8.3291+4.4859*K303-2.1583*L303))/(1+(2.71828^(-8.3291+4.4859*K303-2.1583*L303)))</f>
        <v>7.5105671642750541E-6</v>
      </c>
      <c r="CC303" s="107" t="s">
        <v>781</v>
      </c>
      <c r="CD303" s="49" t="s">
        <v>53</v>
      </c>
      <c r="CE303" s="38" t="s">
        <v>642</v>
      </c>
      <c r="CF303" s="49" t="s">
        <v>343</v>
      </c>
      <c r="CG303" s="49"/>
      <c r="CH303" s="59">
        <f>COUNTIF($M303,"=13")+COUNTIF($N303,"=24")+COUNTIF($O303,"=14")+COUNTIF($P303,"=11")+COUNTIF($Q303,"=11")+COUNTIF($R303,"=14")+COUNTIF($S303,"=12")+COUNTIF($T303,"=12")+COUNTIF($U303,"=12")+COUNTIF($V303,"=13")+COUNTIF($W303,"=13")+COUNTIF($X303,"=16")</f>
        <v>10</v>
      </c>
      <c r="CI303" s="59">
        <f>COUNTIF($Y303,"=18")+COUNTIF($Z303,"=9")+COUNTIF($AA303,"=10")+COUNTIF($AB303,"=11")+COUNTIF($AC303,"=11")+COUNTIF($AD303,"=25")+COUNTIF($AE303,"=15")+COUNTIF($AF303,"=19")+COUNTIF($AG303,"=31")+COUNTIF($AH303,"=15")+COUNTIF($AI303,"=15")+COUNTIF($AJ303,"=17")+COUNTIF($AK303,"=17")</f>
        <v>11</v>
      </c>
      <c r="CJ303" s="59">
        <f>COUNTIF($AL303,"=11")+COUNTIF($AM303,"=11")+COUNTIF($AN303,"=19")+COUNTIF($AO303,"=23")+COUNTIF($AP303,"=15")+COUNTIF($AQ303,"=15")+COUNTIF($AR303,"=19")+COUNTIF($AS303,"=17")+COUNTIF($AV303,"=12")+COUNTIF($AW303,"=12")</f>
        <v>8</v>
      </c>
      <c r="CK303" s="59">
        <f>COUNTIF($AX303,"=11")+COUNTIF($AY303,"=9")+COUNTIF($AZ303,"=15")+COUNTIF($BA303,"=16")+COUNTIF($BB303,"=8")+COUNTIF($BC303,"=10")+COUNTIF($BD303,"=10")+COUNTIF($BE303,"=8")+COUNTIF($BF303,"=10")+COUNTIF($BG303,"=11")</f>
        <v>9</v>
      </c>
      <c r="CL303" s="59">
        <f>COUNTIF($BH303,"=12")+COUNTIF($BI303,"=21")+COUNTIF($BJ303,"=23")+COUNTIF($BK303,"=16")+COUNTIF($BL303,"=10")+COUNTIF($BM303,"=12")+COUNTIF($BN303,"=12")+COUNTIF($BO303,"=15")+COUNTIF($BP303,"=8")+COUNTIF($BQ303,"=12")+COUNTIF($BR303,"=24")+COUNTIF($BS303,"=20")+COUNTIF($BT303,"=13")</f>
        <v>9</v>
      </c>
      <c r="CM303" s="59">
        <f>COUNTIF($BU303,"=12")+COUNTIF($BV303,"=11")+COUNTIF($BW303,"=13")+COUNTIF($BX303,"=11")+COUNTIF($BY303,"=11")+COUNTIF($BZ303,"=12")+COUNTIF($CA303,"=11")</f>
        <v>6</v>
      </c>
      <c r="CN303" s="86"/>
      <c r="CO303" s="86"/>
      <c r="CP303" s="86"/>
      <c r="CQ303" s="86"/>
      <c r="CR303" s="86"/>
      <c r="CS303" s="86"/>
      <c r="CT303" s="86"/>
      <c r="CU303" s="86"/>
      <c r="CV303" s="86"/>
      <c r="CW303" s="86"/>
      <c r="CX303" s="86"/>
      <c r="CY303" s="86"/>
      <c r="CZ303" s="86"/>
      <c r="DA303" s="86"/>
      <c r="DB303" s="86"/>
      <c r="DC303" s="86"/>
      <c r="DD303" s="86"/>
      <c r="DE303" s="86"/>
      <c r="DF303" s="86"/>
      <c r="DG303" s="86"/>
      <c r="DH303" s="86"/>
      <c r="DI303" s="86"/>
      <c r="DJ303" s="86"/>
      <c r="DK303" s="86"/>
      <c r="DL303" s="86"/>
      <c r="DM303" s="86"/>
      <c r="DN303" s="86"/>
      <c r="DO303" s="86"/>
      <c r="DP303" s="86"/>
      <c r="DQ303" s="86"/>
      <c r="DR303" s="86"/>
      <c r="DS303" s="86"/>
      <c r="DT303" s="86"/>
      <c r="DU303" s="86"/>
      <c r="DV303" s="86"/>
      <c r="DW303" s="86"/>
      <c r="DX303" s="86"/>
      <c r="DY303" s="86"/>
      <c r="DZ303" s="86"/>
      <c r="EA303" s="86"/>
      <c r="EB303" s="86"/>
      <c r="EC303" s="86"/>
      <c r="ED303" s="86"/>
      <c r="EE303" s="86"/>
    </row>
    <row r="304" spans="1:135" ht="15" customHeight="1" x14ac:dyDescent="0.25">
      <c r="A304" s="168">
        <v>47876</v>
      </c>
      <c r="B304" s="24" t="s">
        <v>50</v>
      </c>
      <c r="C304" s="86" t="s">
        <v>2</v>
      </c>
      <c r="D304" s="138" t="s">
        <v>78</v>
      </c>
      <c r="E304" s="10" t="s">
        <v>8</v>
      </c>
      <c r="F304" s="10" t="s">
        <v>207</v>
      </c>
      <c r="G304" s="7">
        <v>41504.945138888892</v>
      </c>
      <c r="H304" s="88" t="s">
        <v>2</v>
      </c>
      <c r="I304" s="88" t="s">
        <v>779</v>
      </c>
      <c r="J304" s="87">
        <v>41277.888888888891</v>
      </c>
      <c r="K304" s="143">
        <f>+COUNTIF($Y304,"&gt;=18")+COUNTIF($AG304,"&gt;=31")+COUNTIF($AP304,"&lt;=15")+COUNTIF($AR304,"&gt;=19")+COUNTIF($BG304,"&gt;=11")+COUNTIF($BI304,"&lt;=21")+COUNTIF($BK304,"&gt;=17")+COUNTIF($BR304,"&gt;=24")+COUNTIF($CA304,"&lt;=11")</f>
        <v>5</v>
      </c>
      <c r="L304" s="140">
        <f>65-(+CH304+CI304+CJ304+CK304+CL304+CM304)</f>
        <v>12</v>
      </c>
      <c r="M304" s="34">
        <v>13</v>
      </c>
      <c r="N304" s="34">
        <v>24</v>
      </c>
      <c r="O304" s="34">
        <v>14</v>
      </c>
      <c r="P304" s="43">
        <v>11</v>
      </c>
      <c r="Q304" s="34">
        <v>11</v>
      </c>
      <c r="R304" s="34">
        <v>14</v>
      </c>
      <c r="S304" s="34">
        <v>12</v>
      </c>
      <c r="T304" s="34">
        <v>12</v>
      </c>
      <c r="U304" s="34">
        <v>12</v>
      </c>
      <c r="V304" s="34">
        <v>13</v>
      </c>
      <c r="W304" s="34">
        <v>13</v>
      </c>
      <c r="X304" s="34">
        <v>16</v>
      </c>
      <c r="Y304" s="34">
        <v>19</v>
      </c>
      <c r="Z304" s="34">
        <v>10</v>
      </c>
      <c r="AA304" s="34">
        <v>10</v>
      </c>
      <c r="AB304" s="34">
        <v>11</v>
      </c>
      <c r="AC304" s="34">
        <v>11</v>
      </c>
      <c r="AD304" s="34">
        <v>23</v>
      </c>
      <c r="AE304" s="34">
        <v>15</v>
      </c>
      <c r="AF304" s="34">
        <v>19</v>
      </c>
      <c r="AG304" s="34">
        <v>32</v>
      </c>
      <c r="AH304" s="34">
        <v>15</v>
      </c>
      <c r="AI304" s="34">
        <v>15</v>
      </c>
      <c r="AJ304" s="34">
        <v>17</v>
      </c>
      <c r="AK304" s="34">
        <v>17</v>
      </c>
      <c r="AL304" s="34">
        <v>11</v>
      </c>
      <c r="AM304" s="34">
        <v>11</v>
      </c>
      <c r="AN304" s="43">
        <v>19</v>
      </c>
      <c r="AO304" s="43">
        <v>23</v>
      </c>
      <c r="AP304" s="43">
        <v>17</v>
      </c>
      <c r="AQ304" s="43">
        <v>15</v>
      </c>
      <c r="AR304" s="43">
        <v>19</v>
      </c>
      <c r="AS304" s="43">
        <v>17</v>
      </c>
      <c r="AT304" s="43">
        <v>38</v>
      </c>
      <c r="AU304" s="34">
        <v>39</v>
      </c>
      <c r="AV304" s="43">
        <v>12</v>
      </c>
      <c r="AW304" s="43">
        <v>12</v>
      </c>
      <c r="AX304" s="43">
        <v>11</v>
      </c>
      <c r="AY304" s="43">
        <v>9</v>
      </c>
      <c r="AZ304" s="43">
        <v>15</v>
      </c>
      <c r="BA304" s="43">
        <v>16</v>
      </c>
      <c r="BB304" s="34">
        <v>8</v>
      </c>
      <c r="BC304" s="34">
        <v>11</v>
      </c>
      <c r="BD304" s="34">
        <v>10</v>
      </c>
      <c r="BE304" s="34">
        <v>8</v>
      </c>
      <c r="BF304" s="34">
        <v>10</v>
      </c>
      <c r="BG304" s="34">
        <v>11</v>
      </c>
      <c r="BH304" s="34">
        <v>12</v>
      </c>
      <c r="BI304" s="34">
        <v>23</v>
      </c>
      <c r="BJ304" s="34">
        <v>23</v>
      </c>
      <c r="BK304" s="34">
        <v>17</v>
      </c>
      <c r="BL304" s="34">
        <v>10</v>
      </c>
      <c r="BM304" s="34">
        <v>12</v>
      </c>
      <c r="BN304" s="34">
        <v>12</v>
      </c>
      <c r="BO304" s="34">
        <v>16</v>
      </c>
      <c r="BP304" s="34">
        <v>8</v>
      </c>
      <c r="BQ304" s="34">
        <v>12</v>
      </c>
      <c r="BR304" s="34">
        <v>22</v>
      </c>
      <c r="BS304" s="34">
        <v>21</v>
      </c>
      <c r="BT304" s="34">
        <v>13</v>
      </c>
      <c r="BU304" s="34">
        <v>12</v>
      </c>
      <c r="BV304" s="34">
        <v>11</v>
      </c>
      <c r="BW304" s="34">
        <v>13</v>
      </c>
      <c r="BX304" s="34">
        <v>11</v>
      </c>
      <c r="BY304" s="34">
        <v>11</v>
      </c>
      <c r="BZ304" s="34">
        <v>12</v>
      </c>
      <c r="CA304" s="34">
        <v>12</v>
      </c>
      <c r="CB304" s="149">
        <f>(2.71828^(-8.3291+4.4859*K304-2.1583*L304))/(1+(2.71828^(-8.3291+4.4859*K304-2.1583*L304)))</f>
        <v>7.5105671642750541E-6</v>
      </c>
      <c r="CC304" s="107" t="s">
        <v>781</v>
      </c>
      <c r="CD304" s="25" t="s">
        <v>53</v>
      </c>
      <c r="CE304" s="10" t="s">
        <v>650</v>
      </c>
      <c r="CF304" s="86" t="s">
        <v>50</v>
      </c>
      <c r="CG304" s="11"/>
      <c r="CH304" s="59">
        <f>COUNTIF($M304,"=13")+COUNTIF($N304,"=24")+COUNTIF($O304,"=14")+COUNTIF($P304,"=11")+COUNTIF($Q304,"=11")+COUNTIF($R304,"=14")+COUNTIF($S304,"=12")+COUNTIF($T304,"=12")+COUNTIF($U304,"=12")+COUNTIF($V304,"=13")+COUNTIF($W304,"=13")+COUNTIF($X304,"=16")</f>
        <v>12</v>
      </c>
      <c r="CI304" s="59">
        <f>COUNTIF($Y304,"=18")+COUNTIF($Z304,"=9")+COUNTIF($AA304,"=10")+COUNTIF($AB304,"=11")+COUNTIF($AC304,"=11")+COUNTIF($AD304,"=25")+COUNTIF($AE304,"=15")+COUNTIF($AF304,"=19")+COUNTIF($AG304,"=31")+COUNTIF($AH304,"=15")+COUNTIF($AI304,"=15")+COUNTIF($AJ304,"=17")+COUNTIF($AK304,"=17")</f>
        <v>9</v>
      </c>
      <c r="CJ304" s="59">
        <f>COUNTIF($AL304,"=11")+COUNTIF($AM304,"=11")+COUNTIF($AN304,"=19")+COUNTIF($AO304,"=23")+COUNTIF($AP304,"=15")+COUNTIF($AQ304,"=15")+COUNTIF($AR304,"=19")+COUNTIF($AS304,"=17")+COUNTIF($AV304,"=12")+COUNTIF($AW304,"=12")</f>
        <v>9</v>
      </c>
      <c r="CK304" s="59">
        <f>COUNTIF($AX304,"=11")+COUNTIF($AY304,"=9")+COUNTIF($AZ304,"=15")+COUNTIF($BA304,"=16")+COUNTIF($BB304,"=8")+COUNTIF($BC304,"=10")+COUNTIF($BD304,"=10")+COUNTIF($BE304,"=8")+COUNTIF($BF304,"=10")+COUNTIF($BG304,"=11")</f>
        <v>9</v>
      </c>
      <c r="CL304" s="59">
        <f>COUNTIF($BH304,"=12")+COUNTIF($BI304,"=21")+COUNTIF($BJ304,"=23")+COUNTIF($BK304,"=16")+COUNTIF($BL304,"=10")+COUNTIF($BM304,"=12")+COUNTIF($BN304,"=12")+COUNTIF($BO304,"=15")+COUNTIF($BP304,"=8")+COUNTIF($BQ304,"=12")+COUNTIF($BR304,"=24")+COUNTIF($BS304,"=20")+COUNTIF($BT304,"=13")</f>
        <v>8</v>
      </c>
      <c r="CM304" s="59">
        <f>COUNTIF($BU304,"=12")+COUNTIF($BV304,"=11")+COUNTIF($BW304,"=13")+COUNTIF($BX304,"=11")+COUNTIF($BY304,"=11")+COUNTIF($BZ304,"=12")+COUNTIF($CA304,"=11")</f>
        <v>6</v>
      </c>
      <c r="CN304" s="86"/>
      <c r="CO304" s="86"/>
      <c r="CP304" s="86"/>
      <c r="CQ304" s="86"/>
      <c r="CR304" s="86"/>
      <c r="CS304" s="86"/>
      <c r="CT304" s="86"/>
      <c r="CU304" s="86"/>
      <c r="CV304" s="86"/>
      <c r="CW304" s="86"/>
      <c r="CX304" s="86"/>
      <c r="CY304" s="86"/>
      <c r="CZ304" s="86"/>
      <c r="DA304" s="86"/>
      <c r="DB304" s="86"/>
      <c r="DC304" s="86"/>
      <c r="DD304" s="86"/>
      <c r="DE304" s="86"/>
      <c r="DF304" s="86"/>
      <c r="DG304" s="86"/>
      <c r="DH304" s="86"/>
      <c r="DI304" s="86"/>
      <c r="DJ304" s="86"/>
      <c r="DK304" s="86"/>
      <c r="DL304" s="86"/>
      <c r="DM304" s="86"/>
      <c r="DN304" s="86"/>
      <c r="DO304" s="86"/>
      <c r="DP304" s="86"/>
      <c r="DQ304" s="86"/>
      <c r="DR304" s="86"/>
      <c r="DS304" s="86"/>
      <c r="DT304" s="86"/>
      <c r="DU304" s="86"/>
      <c r="DV304" s="86"/>
      <c r="DW304" s="86"/>
      <c r="DX304" s="86"/>
      <c r="DY304" s="86"/>
      <c r="DZ304" s="86"/>
      <c r="EA304" s="113"/>
      <c r="EB304" s="113"/>
      <c r="EC304" s="113"/>
      <c r="ED304" s="113"/>
      <c r="EE304" s="113"/>
    </row>
    <row r="305" spans="1:135" ht="15" customHeight="1" x14ac:dyDescent="0.25">
      <c r="A305" s="167">
        <v>49023</v>
      </c>
      <c r="B305" s="12" t="s">
        <v>94</v>
      </c>
      <c r="C305" s="86" t="s">
        <v>2</v>
      </c>
      <c r="D305" s="138" t="s">
        <v>78</v>
      </c>
      <c r="E305" s="29" t="s">
        <v>9</v>
      </c>
      <c r="F305" s="91" t="s">
        <v>94</v>
      </c>
      <c r="G305" s="16">
        <v>41622</v>
      </c>
      <c r="H305" s="88" t="s">
        <v>2</v>
      </c>
      <c r="I305" s="88" t="s">
        <v>779</v>
      </c>
      <c r="J305" s="87">
        <v>41277.888888888891</v>
      </c>
      <c r="K305" s="143">
        <f>+COUNTIF($Y305,"&gt;=18")+COUNTIF($AG305,"&gt;=31")+COUNTIF($AP305,"&lt;=15")+COUNTIF($AR305,"&gt;=19")+COUNTIF($BG305,"&gt;=11")+COUNTIF($BI305,"&lt;=21")+COUNTIF($BK305,"&gt;=17")+COUNTIF($BR305,"&gt;=24")+COUNTIF($CA305,"&lt;=11")</f>
        <v>5</v>
      </c>
      <c r="L305" s="140">
        <f>65-(+CH305+CI305+CJ305+CK305+CL305+CM305)</f>
        <v>12</v>
      </c>
      <c r="M305" s="28">
        <v>13</v>
      </c>
      <c r="N305" s="6">
        <v>25</v>
      </c>
      <c r="O305" s="28">
        <v>14</v>
      </c>
      <c r="P305" s="28">
        <v>11</v>
      </c>
      <c r="Q305" s="28">
        <v>11</v>
      </c>
      <c r="R305" s="28">
        <v>13</v>
      </c>
      <c r="S305" s="28">
        <v>12</v>
      </c>
      <c r="T305" s="28">
        <v>12</v>
      </c>
      <c r="U305" s="28">
        <v>12</v>
      </c>
      <c r="V305" s="28">
        <v>13</v>
      </c>
      <c r="W305" s="28">
        <v>14</v>
      </c>
      <c r="X305" s="28">
        <v>16</v>
      </c>
      <c r="Y305" s="28">
        <v>17</v>
      </c>
      <c r="Z305" s="6">
        <v>9</v>
      </c>
      <c r="AA305" s="6">
        <v>10</v>
      </c>
      <c r="AB305" s="28">
        <v>11</v>
      </c>
      <c r="AC305" s="28">
        <v>11</v>
      </c>
      <c r="AD305" s="28">
        <v>25</v>
      </c>
      <c r="AE305" s="28">
        <v>15</v>
      </c>
      <c r="AF305" s="28">
        <v>18</v>
      </c>
      <c r="AG305" s="28">
        <v>31</v>
      </c>
      <c r="AH305" s="6">
        <v>15</v>
      </c>
      <c r="AI305" s="6">
        <v>16</v>
      </c>
      <c r="AJ305" s="6">
        <v>16</v>
      </c>
      <c r="AK305" s="6">
        <v>17</v>
      </c>
      <c r="AL305" s="28">
        <v>11</v>
      </c>
      <c r="AM305" s="28">
        <v>11</v>
      </c>
      <c r="AN305" s="28">
        <v>19</v>
      </c>
      <c r="AO305" s="28">
        <v>22</v>
      </c>
      <c r="AP305" s="28">
        <v>17</v>
      </c>
      <c r="AQ305" s="28">
        <v>15</v>
      </c>
      <c r="AR305" s="28">
        <v>18</v>
      </c>
      <c r="AS305" s="28">
        <v>17</v>
      </c>
      <c r="AT305" s="6">
        <v>37</v>
      </c>
      <c r="AU305" s="6">
        <v>40</v>
      </c>
      <c r="AV305" s="28">
        <v>12</v>
      </c>
      <c r="AW305" s="28">
        <v>12</v>
      </c>
      <c r="AX305" s="28">
        <v>11</v>
      </c>
      <c r="AY305" s="28">
        <v>9</v>
      </c>
      <c r="AZ305" s="28">
        <v>15</v>
      </c>
      <c r="BA305" s="28">
        <v>16</v>
      </c>
      <c r="BB305" s="28">
        <v>8</v>
      </c>
      <c r="BC305" s="28">
        <v>10</v>
      </c>
      <c r="BD305" s="28">
        <v>10</v>
      </c>
      <c r="BE305" s="28">
        <v>8</v>
      </c>
      <c r="BF305" s="28">
        <v>10</v>
      </c>
      <c r="BG305" s="28">
        <v>11</v>
      </c>
      <c r="BH305" s="28">
        <v>12</v>
      </c>
      <c r="BI305" s="28">
        <v>21</v>
      </c>
      <c r="BJ305" s="28">
        <v>23</v>
      </c>
      <c r="BK305" s="28">
        <v>16</v>
      </c>
      <c r="BL305" s="28">
        <v>10</v>
      </c>
      <c r="BM305" s="28">
        <v>12</v>
      </c>
      <c r="BN305" s="28">
        <v>12</v>
      </c>
      <c r="BO305" s="28">
        <v>17</v>
      </c>
      <c r="BP305" s="28">
        <v>8</v>
      </c>
      <c r="BQ305" s="28">
        <v>12</v>
      </c>
      <c r="BR305" s="28">
        <v>25</v>
      </c>
      <c r="BS305" s="28">
        <v>20</v>
      </c>
      <c r="BT305" s="28">
        <v>13</v>
      </c>
      <c r="BU305" s="28">
        <v>12</v>
      </c>
      <c r="BV305" s="28">
        <v>11</v>
      </c>
      <c r="BW305" s="28">
        <v>13</v>
      </c>
      <c r="BX305" s="28">
        <v>11</v>
      </c>
      <c r="BY305" s="28">
        <v>11</v>
      </c>
      <c r="BZ305" s="28">
        <v>12</v>
      </c>
      <c r="CA305" s="28">
        <v>11</v>
      </c>
      <c r="CB305" s="149">
        <f>(2.71828^(-8.3291+4.4859*K305-2.1583*L305))/(1+(2.71828^(-8.3291+4.4859*K305-2.1583*L305)))</f>
        <v>7.5105671642750541E-6</v>
      </c>
      <c r="CC305" s="107" t="s">
        <v>781</v>
      </c>
      <c r="CD305" s="9" t="s">
        <v>53</v>
      </c>
      <c r="CE305" s="10" t="s">
        <v>652</v>
      </c>
      <c r="CF305" s="86" t="s">
        <v>94</v>
      </c>
      <c r="CG305" s="11"/>
      <c r="CH305" s="59">
        <f>COUNTIF($M305,"=13")+COUNTIF($N305,"=24")+COUNTIF($O305,"=14")+COUNTIF($P305,"=11")+COUNTIF($Q305,"=11")+COUNTIF($R305,"=14")+COUNTIF($S305,"=12")+COUNTIF($T305,"=12")+COUNTIF($U305,"=12")+COUNTIF($V305,"=13")+COUNTIF($W305,"=13")+COUNTIF($X305,"=16")</f>
        <v>9</v>
      </c>
      <c r="CI305" s="59">
        <f>COUNTIF($Y305,"=18")+COUNTIF($Z305,"=9")+COUNTIF($AA305,"=10")+COUNTIF($AB305,"=11")+COUNTIF($AC305,"=11")+COUNTIF($AD305,"=25")+COUNTIF($AE305,"=15")+COUNTIF($AF305,"=19")+COUNTIF($AG305,"=31")+COUNTIF($AH305,"=15")+COUNTIF($AI305,"=15")+COUNTIF($AJ305,"=17")+COUNTIF($AK305,"=17")</f>
        <v>9</v>
      </c>
      <c r="CJ305" s="59">
        <f>COUNTIF($AL305,"=11")+COUNTIF($AM305,"=11")+COUNTIF($AN305,"=19")+COUNTIF($AO305,"=23")+COUNTIF($AP305,"=15")+COUNTIF($AQ305,"=15")+COUNTIF($AR305,"=19")+COUNTIF($AS305,"=17")+COUNTIF($AV305,"=12")+COUNTIF($AW305,"=12")</f>
        <v>7</v>
      </c>
      <c r="CK305" s="59">
        <f>COUNTIF($AX305,"=11")+COUNTIF($AY305,"=9")+COUNTIF($AZ305,"=15")+COUNTIF($BA305,"=16")+COUNTIF($BB305,"=8")+COUNTIF($BC305,"=10")+COUNTIF($BD305,"=10")+COUNTIF($BE305,"=8")+COUNTIF($BF305,"=10")+COUNTIF($BG305,"=11")</f>
        <v>10</v>
      </c>
      <c r="CL305" s="59">
        <f>COUNTIF($BH305,"=12")+COUNTIF($BI305,"=21")+COUNTIF($BJ305,"=23")+COUNTIF($BK305,"=16")+COUNTIF($BL305,"=10")+COUNTIF($BM305,"=12")+COUNTIF($BN305,"=12")+COUNTIF($BO305,"=15")+COUNTIF($BP305,"=8")+COUNTIF($BQ305,"=12")+COUNTIF($BR305,"=24")+COUNTIF($BS305,"=20")+COUNTIF($BT305,"=13")</f>
        <v>11</v>
      </c>
      <c r="CM305" s="59">
        <f>COUNTIF($BU305,"=12")+COUNTIF($BV305,"=11")+COUNTIF($BW305,"=13")+COUNTIF($BX305,"=11")+COUNTIF($BY305,"=11")+COUNTIF($BZ305,"=12")+COUNTIF($CA305,"=11")</f>
        <v>7</v>
      </c>
      <c r="CN305" s="3"/>
      <c r="CO305" s="3"/>
      <c r="CP305" s="3"/>
      <c r="CQ305" s="3"/>
      <c r="CR305" s="86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47"/>
      <c r="EB305" s="47"/>
      <c r="EC305" s="47"/>
      <c r="ED305" s="47"/>
      <c r="EE305" s="47"/>
    </row>
    <row r="306" spans="1:135" ht="15" customHeight="1" x14ac:dyDescent="0.25">
      <c r="A306" s="173">
        <v>56723</v>
      </c>
      <c r="B306" s="3" t="s">
        <v>160</v>
      </c>
      <c r="C306" s="86" t="s">
        <v>2</v>
      </c>
      <c r="D306" s="138" t="s">
        <v>79</v>
      </c>
      <c r="E306" s="38" t="s">
        <v>9</v>
      </c>
      <c r="F306" s="3" t="s">
        <v>321</v>
      </c>
      <c r="G306" s="7">
        <v>41634</v>
      </c>
      <c r="H306" s="88" t="s">
        <v>2</v>
      </c>
      <c r="I306" s="88" t="s">
        <v>779</v>
      </c>
      <c r="J306" s="87">
        <v>41277.888888888891</v>
      </c>
      <c r="K306" s="143">
        <f>+COUNTIF($Y306,"&gt;=18")+COUNTIF($AG306,"&gt;=31")+COUNTIF($AP306,"&lt;=15")+COUNTIF($AR306,"&gt;=19")+COUNTIF($BG306,"&gt;=11")+COUNTIF($BI306,"&lt;=21")+COUNTIF($BK306,"&gt;=17")+COUNTIF($BR306,"&gt;=24")+COUNTIF($CA306,"&lt;=11")</f>
        <v>5</v>
      </c>
      <c r="L306" s="140">
        <f>65-(+CH306+CI306+CJ306+CK306+CL306+CM306)</f>
        <v>12</v>
      </c>
      <c r="M306" s="68">
        <v>13</v>
      </c>
      <c r="N306" s="68">
        <v>25</v>
      </c>
      <c r="O306" s="68">
        <v>14</v>
      </c>
      <c r="P306" s="68">
        <v>11</v>
      </c>
      <c r="Q306" s="68">
        <v>11</v>
      </c>
      <c r="R306" s="68">
        <v>14</v>
      </c>
      <c r="S306" s="68">
        <v>12</v>
      </c>
      <c r="T306" s="68">
        <v>12</v>
      </c>
      <c r="U306" s="100">
        <v>12</v>
      </c>
      <c r="V306" s="68">
        <v>13</v>
      </c>
      <c r="W306" s="68">
        <v>13</v>
      </c>
      <c r="X306" s="68">
        <v>16</v>
      </c>
      <c r="Y306" s="68">
        <v>16</v>
      </c>
      <c r="Z306" s="100">
        <v>9</v>
      </c>
      <c r="AA306" s="100">
        <v>10</v>
      </c>
      <c r="AB306" s="68">
        <v>11</v>
      </c>
      <c r="AC306" s="68">
        <v>11</v>
      </c>
      <c r="AD306" s="100">
        <v>25</v>
      </c>
      <c r="AE306" s="68">
        <v>15</v>
      </c>
      <c r="AF306" s="68">
        <v>19</v>
      </c>
      <c r="AG306" s="68">
        <v>30</v>
      </c>
      <c r="AH306" s="100">
        <v>15</v>
      </c>
      <c r="AI306" s="100">
        <v>15</v>
      </c>
      <c r="AJ306" s="100">
        <v>17</v>
      </c>
      <c r="AK306" s="100">
        <v>18</v>
      </c>
      <c r="AL306" s="68">
        <v>11</v>
      </c>
      <c r="AM306" s="68">
        <v>11</v>
      </c>
      <c r="AN306" s="68">
        <v>19</v>
      </c>
      <c r="AO306" s="68">
        <v>22</v>
      </c>
      <c r="AP306" s="68">
        <v>15</v>
      </c>
      <c r="AQ306" s="68">
        <v>15</v>
      </c>
      <c r="AR306" s="68">
        <v>20</v>
      </c>
      <c r="AS306" s="68">
        <v>17</v>
      </c>
      <c r="AT306" s="68">
        <v>33</v>
      </c>
      <c r="AU306" s="68">
        <v>37</v>
      </c>
      <c r="AV306" s="68">
        <v>12</v>
      </c>
      <c r="AW306" s="68">
        <v>12</v>
      </c>
      <c r="AX306" s="68">
        <v>11</v>
      </c>
      <c r="AY306" s="68">
        <v>9</v>
      </c>
      <c r="AZ306" s="68">
        <v>15</v>
      </c>
      <c r="BA306" s="68">
        <v>17</v>
      </c>
      <c r="BB306" s="68">
        <v>8</v>
      </c>
      <c r="BC306" s="68">
        <v>10</v>
      </c>
      <c r="BD306" s="68">
        <v>10</v>
      </c>
      <c r="BE306" s="68">
        <v>8</v>
      </c>
      <c r="BF306" s="68">
        <v>10</v>
      </c>
      <c r="BG306" s="68">
        <v>11</v>
      </c>
      <c r="BH306" s="68">
        <v>12</v>
      </c>
      <c r="BI306" s="68">
        <v>23</v>
      </c>
      <c r="BJ306" s="68">
        <v>23</v>
      </c>
      <c r="BK306" s="68">
        <v>17</v>
      </c>
      <c r="BL306" s="68">
        <v>10</v>
      </c>
      <c r="BM306" s="68">
        <v>12</v>
      </c>
      <c r="BN306" s="68">
        <v>12</v>
      </c>
      <c r="BO306" s="68">
        <v>16</v>
      </c>
      <c r="BP306" s="68">
        <v>8</v>
      </c>
      <c r="BQ306" s="100">
        <v>12</v>
      </c>
      <c r="BR306" s="68">
        <v>24</v>
      </c>
      <c r="BS306" s="68">
        <v>21</v>
      </c>
      <c r="BT306" s="68">
        <v>13</v>
      </c>
      <c r="BU306" s="68">
        <v>12</v>
      </c>
      <c r="BV306" s="68">
        <v>11</v>
      </c>
      <c r="BW306" s="68">
        <v>13</v>
      </c>
      <c r="BX306" s="68">
        <v>11</v>
      </c>
      <c r="BY306" s="68">
        <v>11</v>
      </c>
      <c r="BZ306" s="68">
        <v>12</v>
      </c>
      <c r="CA306" s="68">
        <v>12</v>
      </c>
      <c r="CB306" s="149">
        <f>(2.71828^(-8.3291+4.4859*K306-2.1583*L306))/(1+(2.71828^(-8.3291+4.4859*K306-2.1583*L306)))</f>
        <v>7.5105671642750541E-6</v>
      </c>
      <c r="CC306" s="107" t="s">
        <v>781</v>
      </c>
      <c r="CD306" s="86" t="s">
        <v>55</v>
      </c>
      <c r="CE306" s="3" t="s">
        <v>661</v>
      </c>
      <c r="CF306" s="86" t="s">
        <v>50</v>
      </c>
      <c r="CG306" s="86"/>
      <c r="CH306" s="59">
        <f>COUNTIF($M306,"=13")+COUNTIF($N306,"=24")+COUNTIF($O306,"=14")+COUNTIF($P306,"=11")+COUNTIF($Q306,"=11")+COUNTIF($R306,"=14")+COUNTIF($S306,"=12")+COUNTIF($T306,"=12")+COUNTIF($U306,"=12")+COUNTIF($V306,"=13")+COUNTIF($W306,"=13")+COUNTIF($X306,"=16")</f>
        <v>11</v>
      </c>
      <c r="CI306" s="59">
        <f>COUNTIF($Y306,"=18")+COUNTIF($Z306,"=9")+COUNTIF($AA306,"=10")+COUNTIF($AB306,"=11")+COUNTIF($AC306,"=11")+COUNTIF($AD306,"=25")+COUNTIF($AE306,"=15")+COUNTIF($AF306,"=19")+COUNTIF($AG306,"=31")+COUNTIF($AH306,"=15")+COUNTIF($AI306,"=15")+COUNTIF($AJ306,"=17")+COUNTIF($AK306,"=17")</f>
        <v>10</v>
      </c>
      <c r="CJ306" s="59">
        <f>COUNTIF($AL306,"=11")+COUNTIF($AM306,"=11")+COUNTIF($AN306,"=19")+COUNTIF($AO306,"=23")+COUNTIF($AP306,"=15")+COUNTIF($AQ306,"=15")+COUNTIF($AR306,"=19")+COUNTIF($AS306,"=17")+COUNTIF($AV306,"=12")+COUNTIF($AW306,"=12")</f>
        <v>8</v>
      </c>
      <c r="CK306" s="59">
        <f>COUNTIF($AX306,"=11")+COUNTIF($AY306,"=9")+COUNTIF($AZ306,"=15")+COUNTIF($BA306,"=16")+COUNTIF($BB306,"=8")+COUNTIF($BC306,"=10")+COUNTIF($BD306,"=10")+COUNTIF($BE306,"=8")+COUNTIF($BF306,"=10")+COUNTIF($BG306,"=11")</f>
        <v>9</v>
      </c>
      <c r="CL306" s="59">
        <f>COUNTIF($BH306,"=12")+COUNTIF($BI306,"=21")+COUNTIF($BJ306,"=23")+COUNTIF($BK306,"=16")+COUNTIF($BL306,"=10")+COUNTIF($BM306,"=12")+COUNTIF($BN306,"=12")+COUNTIF($BO306,"=15")+COUNTIF($BP306,"=8")+COUNTIF($BQ306,"=12")+COUNTIF($BR306,"=24")+COUNTIF($BS306,"=20")+COUNTIF($BT306,"=13")</f>
        <v>9</v>
      </c>
      <c r="CM306" s="59">
        <f>COUNTIF($BU306,"=12")+COUNTIF($BV306,"=11")+COUNTIF($BW306,"=13")+COUNTIF($BX306,"=11")+COUNTIF($BY306,"=11")+COUNTIF($BZ306,"=12")+COUNTIF($CA306,"=11")</f>
        <v>6</v>
      </c>
      <c r="CN306" s="86"/>
      <c r="CO306" s="86"/>
      <c r="CP306" s="86"/>
      <c r="CQ306" s="86"/>
      <c r="CR306" s="86"/>
      <c r="CS306" s="86"/>
      <c r="CT306" s="86"/>
      <c r="CU306" s="86"/>
      <c r="CV306" s="86"/>
      <c r="CW306" s="86"/>
      <c r="CX306" s="86"/>
      <c r="CY306" s="86"/>
      <c r="CZ306" s="86"/>
      <c r="DA306" s="86"/>
      <c r="DB306" s="86"/>
      <c r="DC306" s="86"/>
      <c r="DD306" s="86"/>
      <c r="DE306" s="86"/>
      <c r="DF306" s="86"/>
      <c r="DG306" s="86"/>
      <c r="DH306" s="86"/>
      <c r="DI306" s="86"/>
      <c r="DJ306" s="86"/>
      <c r="DK306" s="86"/>
      <c r="DL306" s="86"/>
      <c r="DM306" s="86"/>
      <c r="DN306" s="86"/>
      <c r="DO306" s="86"/>
      <c r="DP306" s="86"/>
      <c r="DQ306" s="86"/>
      <c r="DR306" s="86"/>
      <c r="DS306" s="86"/>
      <c r="DT306" s="86"/>
      <c r="DU306" s="86"/>
      <c r="DV306" s="86"/>
      <c r="DW306" s="86"/>
      <c r="DX306" s="86"/>
      <c r="DY306" s="86"/>
      <c r="DZ306" s="86"/>
      <c r="EA306" s="86"/>
      <c r="EB306" s="86"/>
      <c r="EC306" s="86"/>
      <c r="ED306" s="86"/>
      <c r="EE306" s="86"/>
    </row>
    <row r="307" spans="1:135" ht="15" customHeight="1" x14ac:dyDescent="0.25">
      <c r="A307" s="164">
        <v>76694</v>
      </c>
      <c r="B307" s="3" t="s">
        <v>351</v>
      </c>
      <c r="C307" s="86" t="s">
        <v>2</v>
      </c>
      <c r="D307" s="138" t="s">
        <v>78</v>
      </c>
      <c r="E307" s="3" t="s">
        <v>23</v>
      </c>
      <c r="F307" s="3" t="s">
        <v>351</v>
      </c>
      <c r="G307" s="7">
        <v>41634</v>
      </c>
      <c r="H307" s="88" t="s">
        <v>2</v>
      </c>
      <c r="I307" s="88" t="s">
        <v>779</v>
      </c>
      <c r="J307" s="87">
        <v>41277.888888888891</v>
      </c>
      <c r="K307" s="143">
        <f>+COUNTIF($Y307,"&gt;=18")+COUNTIF($AG307,"&gt;=31")+COUNTIF($AP307,"&lt;=15")+COUNTIF($AR307,"&gt;=19")+COUNTIF($BG307,"&gt;=11")+COUNTIF($BI307,"&lt;=21")+COUNTIF($BK307,"&gt;=17")+COUNTIF($BR307,"&gt;=24")+COUNTIF($CA307,"&lt;=11")</f>
        <v>5</v>
      </c>
      <c r="L307" s="140">
        <f>65-(+CH307+CI307+CJ307+CK307+CL307+CM307)</f>
        <v>12</v>
      </c>
      <c r="M307" s="68">
        <v>13</v>
      </c>
      <c r="N307" s="68">
        <v>24</v>
      </c>
      <c r="O307" s="68">
        <v>14</v>
      </c>
      <c r="P307" s="100">
        <v>11</v>
      </c>
      <c r="Q307" s="68">
        <v>11</v>
      </c>
      <c r="R307" s="68">
        <v>14</v>
      </c>
      <c r="S307" s="68">
        <v>12</v>
      </c>
      <c r="T307" s="68">
        <v>12</v>
      </c>
      <c r="U307" s="68">
        <v>13</v>
      </c>
      <c r="V307" s="68">
        <v>13</v>
      </c>
      <c r="W307" s="68">
        <v>13</v>
      </c>
      <c r="X307" s="68">
        <v>16</v>
      </c>
      <c r="Y307" s="68">
        <v>19</v>
      </c>
      <c r="Z307" s="68">
        <v>9</v>
      </c>
      <c r="AA307" s="68">
        <v>9</v>
      </c>
      <c r="AB307" s="68">
        <v>11</v>
      </c>
      <c r="AC307" s="68">
        <v>11</v>
      </c>
      <c r="AD307" s="68">
        <v>25</v>
      </c>
      <c r="AE307" s="68">
        <v>14</v>
      </c>
      <c r="AF307" s="68">
        <v>19</v>
      </c>
      <c r="AG307" s="68">
        <v>29</v>
      </c>
      <c r="AH307" s="68">
        <v>15</v>
      </c>
      <c r="AI307" s="68">
        <v>15</v>
      </c>
      <c r="AJ307" s="100">
        <v>17</v>
      </c>
      <c r="AK307" s="68">
        <v>18</v>
      </c>
      <c r="AL307" s="68">
        <v>11</v>
      </c>
      <c r="AM307" s="68">
        <v>11</v>
      </c>
      <c r="AN307" s="100">
        <v>19</v>
      </c>
      <c r="AO307" s="100">
        <v>23</v>
      </c>
      <c r="AP307" s="100">
        <v>15</v>
      </c>
      <c r="AQ307" s="100">
        <v>15</v>
      </c>
      <c r="AR307" s="100">
        <v>19</v>
      </c>
      <c r="AS307" s="100">
        <v>18</v>
      </c>
      <c r="AT307" s="68">
        <v>37</v>
      </c>
      <c r="AU307" s="100">
        <v>39</v>
      </c>
      <c r="AV307" s="100">
        <v>12</v>
      </c>
      <c r="AW307" s="100">
        <v>12</v>
      </c>
      <c r="AX307" s="100">
        <v>11</v>
      </c>
      <c r="AY307" s="100">
        <v>9</v>
      </c>
      <c r="AZ307" s="100">
        <v>15</v>
      </c>
      <c r="BA307" s="100">
        <v>16</v>
      </c>
      <c r="BB307" s="68">
        <v>8</v>
      </c>
      <c r="BC307" s="68">
        <v>12</v>
      </c>
      <c r="BD307" s="68">
        <v>10</v>
      </c>
      <c r="BE307" s="68">
        <v>8</v>
      </c>
      <c r="BF307" s="68">
        <v>11</v>
      </c>
      <c r="BG307" s="68">
        <v>9</v>
      </c>
      <c r="BH307" s="68">
        <v>12</v>
      </c>
      <c r="BI307" s="68">
        <v>21</v>
      </c>
      <c r="BJ307" s="68">
        <v>23</v>
      </c>
      <c r="BK307" s="68">
        <v>16</v>
      </c>
      <c r="BL307" s="68">
        <v>10</v>
      </c>
      <c r="BM307" s="68">
        <v>12</v>
      </c>
      <c r="BN307" s="68">
        <v>12</v>
      </c>
      <c r="BO307" s="68">
        <v>14</v>
      </c>
      <c r="BP307" s="68">
        <v>8</v>
      </c>
      <c r="BQ307" s="68">
        <v>12</v>
      </c>
      <c r="BR307" s="68">
        <v>21</v>
      </c>
      <c r="BS307" s="68">
        <v>20</v>
      </c>
      <c r="BT307" s="68">
        <v>13</v>
      </c>
      <c r="BU307" s="68">
        <v>12</v>
      </c>
      <c r="BV307" s="68">
        <v>11</v>
      </c>
      <c r="BW307" s="68">
        <v>13</v>
      </c>
      <c r="BX307" s="68">
        <v>11</v>
      </c>
      <c r="BY307" s="68">
        <v>11</v>
      </c>
      <c r="BZ307" s="68">
        <v>12</v>
      </c>
      <c r="CA307" s="68">
        <v>11</v>
      </c>
      <c r="CB307" s="149">
        <f>(2.71828^(-8.3291+4.4859*K307-2.1583*L307))/(1+(2.71828^(-8.3291+4.4859*K307-2.1583*L307)))</f>
        <v>7.5105671642750541E-6</v>
      </c>
      <c r="CC307" s="107" t="s">
        <v>781</v>
      </c>
      <c r="CD307" s="49" t="s">
        <v>53</v>
      </c>
      <c r="CE307" s="38" t="s">
        <v>681</v>
      </c>
      <c r="CF307" s="49" t="s">
        <v>50</v>
      </c>
      <c r="CG307" s="86"/>
      <c r="CH307" s="59">
        <f>COUNTIF($M307,"=13")+COUNTIF($N307,"=24")+COUNTIF($O307,"=14")+COUNTIF($P307,"=11")+COUNTIF($Q307,"=11")+COUNTIF($R307,"=14")+COUNTIF($S307,"=12")+COUNTIF($T307,"=12")+COUNTIF($U307,"=12")+COUNTIF($V307,"=13")+COUNTIF($W307,"=13")+COUNTIF($X307,"=16")</f>
        <v>11</v>
      </c>
      <c r="CI307" s="59">
        <f>COUNTIF($Y307,"=18")+COUNTIF($Z307,"=9")+COUNTIF($AA307,"=10")+COUNTIF($AB307,"=11")+COUNTIF($AC307,"=11")+COUNTIF($AD307,"=25")+COUNTIF($AE307,"=15")+COUNTIF($AF307,"=19")+COUNTIF($AG307,"=31")+COUNTIF($AH307,"=15")+COUNTIF($AI307,"=15")+COUNTIF($AJ307,"=17")+COUNTIF($AK307,"=17")</f>
        <v>8</v>
      </c>
      <c r="CJ307" s="59">
        <f>COUNTIF($AL307,"=11")+COUNTIF($AM307,"=11")+COUNTIF($AN307,"=19")+COUNTIF($AO307,"=23")+COUNTIF($AP307,"=15")+COUNTIF($AQ307,"=15")+COUNTIF($AR307,"=19")+COUNTIF($AS307,"=17")+COUNTIF($AV307,"=12")+COUNTIF($AW307,"=12")</f>
        <v>9</v>
      </c>
      <c r="CK307" s="59">
        <f>COUNTIF($AX307,"=11")+COUNTIF($AY307,"=9")+COUNTIF($AZ307,"=15")+COUNTIF($BA307,"=16")+COUNTIF($BB307,"=8")+COUNTIF($BC307,"=10")+COUNTIF($BD307,"=10")+COUNTIF($BE307,"=8")+COUNTIF($BF307,"=10")+COUNTIF($BG307,"=11")</f>
        <v>7</v>
      </c>
      <c r="CL307" s="59">
        <f>COUNTIF($BH307,"=12")+COUNTIF($BI307,"=21")+COUNTIF($BJ307,"=23")+COUNTIF($BK307,"=16")+COUNTIF($BL307,"=10")+COUNTIF($BM307,"=12")+COUNTIF($BN307,"=12")+COUNTIF($BO307,"=15")+COUNTIF($BP307,"=8")+COUNTIF($BQ307,"=12")+COUNTIF($BR307,"=24")+COUNTIF($BS307,"=20")+COUNTIF($BT307,"=13")</f>
        <v>11</v>
      </c>
      <c r="CM307" s="59">
        <f>COUNTIF($BU307,"=12")+COUNTIF($BV307,"=11")+COUNTIF($BW307,"=13")+COUNTIF($BX307,"=11")+COUNTIF($BY307,"=11")+COUNTIF($BZ307,"=12")+COUNTIF($CA307,"=11")</f>
        <v>7</v>
      </c>
      <c r="CN307" s="47"/>
      <c r="CO307" s="47"/>
      <c r="CP307" s="47"/>
      <c r="CQ307" s="47"/>
      <c r="CR307" s="47"/>
      <c r="CS307" s="47"/>
      <c r="CT307" s="47"/>
      <c r="CU307" s="47"/>
      <c r="CV307" s="47"/>
      <c r="CW307" s="47"/>
      <c r="CX307" s="47"/>
      <c r="CY307" s="47"/>
      <c r="CZ307" s="47"/>
      <c r="DA307" s="47"/>
      <c r="DB307" s="47"/>
      <c r="DC307" s="47"/>
      <c r="DD307" s="47"/>
      <c r="DE307" s="47"/>
      <c r="DF307" s="47"/>
      <c r="DG307" s="47"/>
      <c r="DH307" s="47"/>
      <c r="DI307" s="47"/>
      <c r="DJ307" s="47"/>
      <c r="DK307" s="47"/>
      <c r="DL307" s="47"/>
      <c r="DM307" s="47"/>
      <c r="DN307" s="47"/>
      <c r="DO307" s="47"/>
      <c r="DP307" s="47"/>
      <c r="DQ307" s="47"/>
      <c r="DR307" s="47"/>
      <c r="DS307" s="47"/>
      <c r="DT307" s="47"/>
      <c r="DU307" s="47"/>
      <c r="DV307" s="47"/>
      <c r="DW307" s="47"/>
      <c r="DX307" s="47"/>
      <c r="DY307" s="47"/>
      <c r="DZ307" s="47"/>
      <c r="EA307" s="85"/>
      <c r="EB307" s="85"/>
      <c r="EC307" s="85"/>
      <c r="ED307" s="85"/>
      <c r="EE307" s="85"/>
    </row>
    <row r="308" spans="1:135" ht="15" customHeight="1" x14ac:dyDescent="0.25">
      <c r="A308" s="168">
        <v>82111</v>
      </c>
      <c r="B308" s="10" t="s">
        <v>207</v>
      </c>
      <c r="C308" s="86" t="s">
        <v>2</v>
      </c>
      <c r="D308" s="138" t="s">
        <v>78</v>
      </c>
      <c r="E308" s="10" t="s">
        <v>9</v>
      </c>
      <c r="F308" s="10" t="s">
        <v>207</v>
      </c>
      <c r="G308" s="7">
        <v>41504.945138888892</v>
      </c>
      <c r="H308" s="88" t="s">
        <v>2</v>
      </c>
      <c r="I308" s="88" t="s">
        <v>779</v>
      </c>
      <c r="J308" s="87">
        <v>41277.888888888891</v>
      </c>
      <c r="K308" s="143">
        <f>+COUNTIF($Y308,"&gt;=18")+COUNTIF($AG308,"&gt;=31")+COUNTIF($AP308,"&lt;=15")+COUNTIF($AR308,"&gt;=19")+COUNTIF($BG308,"&gt;=11")+COUNTIF($BI308,"&lt;=21")+COUNTIF($BK308,"&gt;=17")+COUNTIF($BR308,"&gt;=24")+COUNTIF($CA308,"&lt;=11")</f>
        <v>5</v>
      </c>
      <c r="L308" s="140">
        <f>65-(+CH308+CI308+CJ308+CK308+CL308+CM308)</f>
        <v>12</v>
      </c>
      <c r="M308" s="43">
        <v>13</v>
      </c>
      <c r="N308" s="43">
        <v>24</v>
      </c>
      <c r="O308" s="43">
        <v>14</v>
      </c>
      <c r="P308" s="43">
        <v>11</v>
      </c>
      <c r="Q308" s="43">
        <v>11</v>
      </c>
      <c r="R308" s="43">
        <v>14</v>
      </c>
      <c r="S308" s="43">
        <v>12</v>
      </c>
      <c r="T308" s="43">
        <v>12</v>
      </c>
      <c r="U308" s="43">
        <v>13</v>
      </c>
      <c r="V308" s="43">
        <v>13</v>
      </c>
      <c r="W308" s="43">
        <v>13</v>
      </c>
      <c r="X308" s="43">
        <v>16</v>
      </c>
      <c r="Y308" s="43">
        <v>19</v>
      </c>
      <c r="Z308" s="43">
        <v>10</v>
      </c>
      <c r="AA308" s="43">
        <v>10</v>
      </c>
      <c r="AB308" s="43">
        <v>11</v>
      </c>
      <c r="AC308" s="43">
        <v>11</v>
      </c>
      <c r="AD308" s="43">
        <v>23</v>
      </c>
      <c r="AE308" s="43">
        <v>15</v>
      </c>
      <c r="AF308" s="43">
        <v>19</v>
      </c>
      <c r="AG308" s="43">
        <v>32</v>
      </c>
      <c r="AH308" s="34">
        <v>15</v>
      </c>
      <c r="AI308" s="34">
        <v>15</v>
      </c>
      <c r="AJ308" s="43">
        <v>17</v>
      </c>
      <c r="AK308" s="43">
        <v>17</v>
      </c>
      <c r="AL308" s="43">
        <v>11</v>
      </c>
      <c r="AM308" s="43">
        <v>11</v>
      </c>
      <c r="AN308" s="43">
        <v>19</v>
      </c>
      <c r="AO308" s="43">
        <v>23</v>
      </c>
      <c r="AP308" s="43">
        <v>17</v>
      </c>
      <c r="AQ308" s="43">
        <v>15</v>
      </c>
      <c r="AR308" s="43">
        <v>19</v>
      </c>
      <c r="AS308" s="43">
        <v>17</v>
      </c>
      <c r="AT308" s="34">
        <v>38</v>
      </c>
      <c r="AU308" s="43">
        <v>38</v>
      </c>
      <c r="AV308" s="43">
        <v>12</v>
      </c>
      <c r="AW308" s="43">
        <v>12</v>
      </c>
      <c r="AX308" s="43">
        <v>11</v>
      </c>
      <c r="AY308" s="43">
        <v>9</v>
      </c>
      <c r="AZ308" s="43">
        <v>15</v>
      </c>
      <c r="BA308" s="43">
        <v>16</v>
      </c>
      <c r="BB308" s="43">
        <v>8</v>
      </c>
      <c r="BC308" s="43">
        <v>12</v>
      </c>
      <c r="BD308" s="43">
        <v>10</v>
      </c>
      <c r="BE308" s="43">
        <v>8</v>
      </c>
      <c r="BF308" s="43">
        <v>10</v>
      </c>
      <c r="BG308" s="43">
        <v>11</v>
      </c>
      <c r="BH308" s="43">
        <v>12</v>
      </c>
      <c r="BI308" s="43">
        <v>22</v>
      </c>
      <c r="BJ308" s="43">
        <v>23</v>
      </c>
      <c r="BK308" s="43">
        <v>17</v>
      </c>
      <c r="BL308" s="43">
        <v>10</v>
      </c>
      <c r="BM308" s="43">
        <v>12</v>
      </c>
      <c r="BN308" s="43">
        <v>12</v>
      </c>
      <c r="BO308" s="43">
        <v>15</v>
      </c>
      <c r="BP308" s="43">
        <v>8</v>
      </c>
      <c r="BQ308" s="43">
        <v>12</v>
      </c>
      <c r="BR308" s="43">
        <v>22</v>
      </c>
      <c r="BS308" s="43">
        <v>21</v>
      </c>
      <c r="BT308" s="43">
        <v>13</v>
      </c>
      <c r="BU308" s="43">
        <v>12</v>
      </c>
      <c r="BV308" s="43">
        <v>11</v>
      </c>
      <c r="BW308" s="43">
        <v>13</v>
      </c>
      <c r="BX308" s="43">
        <v>11</v>
      </c>
      <c r="BY308" s="43">
        <v>11</v>
      </c>
      <c r="BZ308" s="43">
        <v>12</v>
      </c>
      <c r="CA308" s="43">
        <v>12</v>
      </c>
      <c r="CB308" s="149">
        <f>(2.71828^(-8.3291+4.4859*K308-2.1583*L308))/(1+(2.71828^(-8.3291+4.4859*K308-2.1583*L308)))</f>
        <v>7.5105671642750541E-6</v>
      </c>
      <c r="CC308" s="107" t="s">
        <v>781</v>
      </c>
      <c r="CD308" s="18" t="s">
        <v>53</v>
      </c>
      <c r="CE308" s="14" t="s">
        <v>691</v>
      </c>
      <c r="CF308" s="18" t="s">
        <v>207</v>
      </c>
      <c r="CG308" s="11"/>
      <c r="CH308" s="59">
        <f>COUNTIF($M308,"=13")+COUNTIF($N308,"=24")+COUNTIF($O308,"=14")+COUNTIF($P308,"=11")+COUNTIF($Q308,"=11")+COUNTIF($R308,"=14")+COUNTIF($S308,"=12")+COUNTIF($T308,"=12")+COUNTIF($U308,"=12")+COUNTIF($V308,"=13")+COUNTIF($W308,"=13")+COUNTIF($X308,"=16")</f>
        <v>11</v>
      </c>
      <c r="CI308" s="59">
        <f>COUNTIF($Y308,"=18")+COUNTIF($Z308,"=9")+COUNTIF($AA308,"=10")+COUNTIF($AB308,"=11")+COUNTIF($AC308,"=11")+COUNTIF($AD308,"=25")+COUNTIF($AE308,"=15")+COUNTIF($AF308,"=19")+COUNTIF($AG308,"=31")+COUNTIF($AH308,"=15")+COUNTIF($AI308,"=15")+COUNTIF($AJ308,"=17")+COUNTIF($AK308,"=17")</f>
        <v>9</v>
      </c>
      <c r="CJ308" s="59">
        <f>COUNTIF($AL308,"=11")+COUNTIF($AM308,"=11")+COUNTIF($AN308,"=19")+COUNTIF($AO308,"=23")+COUNTIF($AP308,"=15")+COUNTIF($AQ308,"=15")+COUNTIF($AR308,"=19")+COUNTIF($AS308,"=17")+COUNTIF($AV308,"=12")+COUNTIF($AW308,"=12")</f>
        <v>9</v>
      </c>
      <c r="CK308" s="59">
        <f>COUNTIF($AX308,"=11")+COUNTIF($AY308,"=9")+COUNTIF($AZ308,"=15")+COUNTIF($BA308,"=16")+COUNTIF($BB308,"=8")+COUNTIF($BC308,"=10")+COUNTIF($BD308,"=10")+COUNTIF($BE308,"=8")+COUNTIF($BF308,"=10")+COUNTIF($BG308,"=11")</f>
        <v>9</v>
      </c>
      <c r="CL308" s="59">
        <f>COUNTIF($BH308,"=12")+COUNTIF($BI308,"=21")+COUNTIF($BJ308,"=23")+COUNTIF($BK308,"=16")+COUNTIF($BL308,"=10")+COUNTIF($BM308,"=12")+COUNTIF($BN308,"=12")+COUNTIF($BO308,"=15")+COUNTIF($BP308,"=8")+COUNTIF($BQ308,"=12")+COUNTIF($BR308,"=24")+COUNTIF($BS308,"=20")+COUNTIF($BT308,"=13")</f>
        <v>9</v>
      </c>
      <c r="CM308" s="59">
        <f>COUNTIF($BU308,"=12")+COUNTIF($BV308,"=11")+COUNTIF($BW308,"=13")+COUNTIF($BX308,"=11")+COUNTIF($BY308,"=11")+COUNTIF($BZ308,"=12")+COUNTIF($CA308,"=11")</f>
        <v>6</v>
      </c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85"/>
      <c r="EB308" s="85"/>
      <c r="EC308" s="85"/>
      <c r="ED308" s="85"/>
      <c r="EE308" s="85"/>
    </row>
    <row r="309" spans="1:135" ht="15" customHeight="1" x14ac:dyDescent="0.25">
      <c r="A309" s="164">
        <v>94593</v>
      </c>
      <c r="B309" s="86" t="s">
        <v>194</v>
      </c>
      <c r="C309" s="86" t="s">
        <v>2</v>
      </c>
      <c r="D309" s="138" t="s">
        <v>78</v>
      </c>
      <c r="E309" s="86" t="s">
        <v>28</v>
      </c>
      <c r="F309" s="86" t="s">
        <v>207</v>
      </c>
      <c r="G309" s="87">
        <v>42400.387499999997</v>
      </c>
      <c r="H309" s="88" t="s">
        <v>2</v>
      </c>
      <c r="I309" s="88" t="s">
        <v>779</v>
      </c>
      <c r="J309" s="87">
        <v>41277.888888888891</v>
      </c>
      <c r="K309" s="143">
        <f>+COUNTIF($Y309,"&gt;=18")+COUNTIF($AG309,"&gt;=31")+COUNTIF($AP309,"&lt;=15")+COUNTIF($AR309,"&gt;=19")+COUNTIF($BG309,"&gt;=11")+COUNTIF($BI309,"&lt;=21")+COUNTIF($BK309,"&gt;=17")+COUNTIF($BR309,"&gt;=24")+COUNTIF($CA309,"&lt;=11")</f>
        <v>5</v>
      </c>
      <c r="L309" s="140">
        <f>65-(+CH309+CI309+CJ309+CK309+CL309+CM309)</f>
        <v>12</v>
      </c>
      <c r="M309" s="68">
        <v>13</v>
      </c>
      <c r="N309" s="68">
        <v>24</v>
      </c>
      <c r="O309" s="68">
        <v>14</v>
      </c>
      <c r="P309" s="68">
        <v>11</v>
      </c>
      <c r="Q309" s="68">
        <v>11</v>
      </c>
      <c r="R309" s="68">
        <v>14</v>
      </c>
      <c r="S309" s="68">
        <v>12</v>
      </c>
      <c r="T309" s="68">
        <v>12</v>
      </c>
      <c r="U309" s="68">
        <v>12</v>
      </c>
      <c r="V309" s="68">
        <v>13</v>
      </c>
      <c r="W309" s="68">
        <v>13</v>
      </c>
      <c r="X309" s="68">
        <v>16</v>
      </c>
      <c r="Y309" s="68">
        <v>18</v>
      </c>
      <c r="Z309" s="68">
        <v>10</v>
      </c>
      <c r="AA309" s="68">
        <v>10</v>
      </c>
      <c r="AB309" s="68">
        <v>11</v>
      </c>
      <c r="AC309" s="68">
        <v>11</v>
      </c>
      <c r="AD309" s="68">
        <v>23</v>
      </c>
      <c r="AE309" s="68">
        <v>15</v>
      </c>
      <c r="AF309" s="68">
        <v>19</v>
      </c>
      <c r="AG309" s="68">
        <v>32</v>
      </c>
      <c r="AH309" s="68">
        <v>15</v>
      </c>
      <c r="AI309" s="68">
        <v>15</v>
      </c>
      <c r="AJ309" s="100">
        <v>17</v>
      </c>
      <c r="AK309" s="68">
        <v>17</v>
      </c>
      <c r="AL309" s="68">
        <v>11</v>
      </c>
      <c r="AM309" s="68">
        <v>11</v>
      </c>
      <c r="AN309" s="68">
        <v>19</v>
      </c>
      <c r="AO309" s="68">
        <v>23</v>
      </c>
      <c r="AP309" s="68">
        <v>17</v>
      </c>
      <c r="AQ309" s="68">
        <v>15</v>
      </c>
      <c r="AR309" s="68">
        <v>19</v>
      </c>
      <c r="AS309" s="68">
        <v>17</v>
      </c>
      <c r="AT309" s="68">
        <v>37</v>
      </c>
      <c r="AU309" s="68">
        <v>38</v>
      </c>
      <c r="AV309" s="68">
        <v>12</v>
      </c>
      <c r="AW309" s="68">
        <v>12</v>
      </c>
      <c r="AX309" s="68">
        <v>11</v>
      </c>
      <c r="AY309" s="68">
        <v>9</v>
      </c>
      <c r="AZ309" s="68">
        <v>15</v>
      </c>
      <c r="BA309" s="68">
        <v>16</v>
      </c>
      <c r="BB309" s="68">
        <v>8</v>
      </c>
      <c r="BC309" s="68">
        <v>11</v>
      </c>
      <c r="BD309" s="68">
        <v>10</v>
      </c>
      <c r="BE309" s="68">
        <v>8</v>
      </c>
      <c r="BF309" s="68">
        <v>10</v>
      </c>
      <c r="BG309" s="68">
        <v>12</v>
      </c>
      <c r="BH309" s="68">
        <v>12</v>
      </c>
      <c r="BI309" s="68">
        <v>23</v>
      </c>
      <c r="BJ309" s="68">
        <v>23</v>
      </c>
      <c r="BK309" s="68">
        <v>17</v>
      </c>
      <c r="BL309" s="68">
        <v>10</v>
      </c>
      <c r="BM309" s="68">
        <v>12</v>
      </c>
      <c r="BN309" s="68">
        <v>12</v>
      </c>
      <c r="BO309" s="68">
        <v>16</v>
      </c>
      <c r="BP309" s="68">
        <v>8</v>
      </c>
      <c r="BQ309" s="68">
        <v>12</v>
      </c>
      <c r="BR309" s="68">
        <v>22</v>
      </c>
      <c r="BS309" s="68">
        <v>21</v>
      </c>
      <c r="BT309" s="68">
        <v>13</v>
      </c>
      <c r="BU309" s="68">
        <v>12</v>
      </c>
      <c r="BV309" s="68">
        <v>11</v>
      </c>
      <c r="BW309" s="68">
        <v>13</v>
      </c>
      <c r="BX309" s="68">
        <v>11</v>
      </c>
      <c r="BY309" s="68">
        <v>11</v>
      </c>
      <c r="BZ309" s="68">
        <v>12</v>
      </c>
      <c r="CA309" s="68">
        <v>12</v>
      </c>
      <c r="CB309" s="149">
        <f>(2.71828^(-8.3291+4.4859*K309-2.1583*L309))/(1+(2.71828^(-8.3291+4.4859*K309-2.1583*L309)))</f>
        <v>7.5105671642750541E-6</v>
      </c>
      <c r="CC309" s="107" t="s">
        <v>781</v>
      </c>
      <c r="CD309" s="86" t="s">
        <v>53</v>
      </c>
      <c r="CE309" s="86" t="s">
        <v>2</v>
      </c>
      <c r="CF309" s="86" t="s">
        <v>50</v>
      </c>
      <c r="CG309" s="86"/>
      <c r="CH309" s="59">
        <f>COUNTIF($M309,"=13")+COUNTIF($N309,"=24")+COUNTIF($O309,"=14")+COUNTIF($P309,"=11")+COUNTIF($Q309,"=11")+COUNTIF($R309,"=14")+COUNTIF($S309,"=12")+COUNTIF($T309,"=12")+COUNTIF($U309,"=12")+COUNTIF($V309,"=13")+COUNTIF($W309,"=13")+COUNTIF($X309,"=16")</f>
        <v>12</v>
      </c>
      <c r="CI309" s="59">
        <f>COUNTIF($Y309,"=18")+COUNTIF($Z309,"=9")+COUNTIF($AA309,"=10")+COUNTIF($AB309,"=11")+COUNTIF($AC309,"=11")+COUNTIF($AD309,"=25")+COUNTIF($AE309,"=15")+COUNTIF($AF309,"=19")+COUNTIF($AG309,"=31")+COUNTIF($AH309,"=15")+COUNTIF($AI309,"=15")+COUNTIF($AJ309,"=17")+COUNTIF($AK309,"=17")</f>
        <v>10</v>
      </c>
      <c r="CJ309" s="59">
        <f>COUNTIF($AL309,"=11")+COUNTIF($AM309,"=11")+COUNTIF($AN309,"=19")+COUNTIF($AO309,"=23")+COUNTIF($AP309,"=15")+COUNTIF($AQ309,"=15")+COUNTIF($AR309,"=19")+COUNTIF($AS309,"=17")+COUNTIF($AV309,"=12")+COUNTIF($AW309,"=12")</f>
        <v>9</v>
      </c>
      <c r="CK309" s="59">
        <f>COUNTIF($AX309,"=11")+COUNTIF($AY309,"=9")+COUNTIF($AZ309,"=15")+COUNTIF($BA309,"=16")+COUNTIF($BB309,"=8")+COUNTIF($BC309,"=10")+COUNTIF($BD309,"=10")+COUNTIF($BE309,"=8")+COUNTIF($BF309,"=10")+COUNTIF($BG309,"=11")</f>
        <v>8</v>
      </c>
      <c r="CL309" s="59">
        <f>COUNTIF($BH309,"=12")+COUNTIF($BI309,"=21")+COUNTIF($BJ309,"=23")+COUNTIF($BK309,"=16")+COUNTIF($BL309,"=10")+COUNTIF($BM309,"=12")+COUNTIF($BN309,"=12")+COUNTIF($BO309,"=15")+COUNTIF($BP309,"=8")+COUNTIF($BQ309,"=12")+COUNTIF($BR309,"=24")+COUNTIF($BS309,"=20")+COUNTIF($BT309,"=13")</f>
        <v>8</v>
      </c>
      <c r="CM309" s="59">
        <f>COUNTIF($BU309,"=12")+COUNTIF($BV309,"=11")+COUNTIF($BW309,"=13")+COUNTIF($BX309,"=11")+COUNTIF($BY309,"=11")+COUNTIF($BZ309,"=12")+COUNTIF($CA309,"=11")</f>
        <v>6</v>
      </c>
      <c r="CN309" s="86"/>
      <c r="CO309" s="86"/>
      <c r="CP309" s="86"/>
      <c r="CQ309" s="86"/>
      <c r="CR309" s="86"/>
      <c r="CS309" s="86"/>
      <c r="CT309" s="86"/>
      <c r="CU309" s="86"/>
      <c r="CV309" s="86"/>
      <c r="CW309" s="86"/>
      <c r="CX309" s="86"/>
      <c r="CY309" s="86"/>
      <c r="CZ309" s="86"/>
      <c r="DA309" s="86"/>
      <c r="DB309" s="86"/>
      <c r="DC309" s="86"/>
      <c r="DD309" s="86"/>
      <c r="DE309" s="86"/>
      <c r="DF309" s="86"/>
      <c r="DG309" s="86"/>
      <c r="DH309" s="86"/>
      <c r="DI309" s="86"/>
      <c r="DJ309" s="86"/>
      <c r="DK309" s="86"/>
      <c r="DL309" s="86"/>
      <c r="DM309" s="86"/>
      <c r="DN309" s="86"/>
      <c r="DO309" s="86"/>
      <c r="DP309" s="86"/>
      <c r="DQ309" s="86"/>
      <c r="DR309" s="86"/>
      <c r="DS309" s="86"/>
      <c r="DT309" s="86"/>
      <c r="DU309" s="86"/>
      <c r="DV309" s="86"/>
      <c r="DW309" s="86"/>
      <c r="DX309" s="86"/>
      <c r="DY309" s="86"/>
      <c r="DZ309" s="86"/>
      <c r="EA309" s="85"/>
      <c r="EB309" s="85"/>
      <c r="EC309" s="85"/>
      <c r="ED309" s="85"/>
      <c r="EE309" s="85"/>
    </row>
    <row r="310" spans="1:135" ht="15" customHeight="1" x14ac:dyDescent="0.25">
      <c r="A310" s="163">
        <v>103889</v>
      </c>
      <c r="B310" s="91" t="s">
        <v>50</v>
      </c>
      <c r="C310" s="86" t="s">
        <v>2</v>
      </c>
      <c r="D310" s="138" t="s">
        <v>78</v>
      </c>
      <c r="E310" s="91" t="s">
        <v>314</v>
      </c>
      <c r="F310" s="91" t="s">
        <v>15</v>
      </c>
      <c r="G310" s="7">
        <v>41615</v>
      </c>
      <c r="H310" s="88" t="s">
        <v>2</v>
      </c>
      <c r="I310" s="88" t="s">
        <v>779</v>
      </c>
      <c r="J310" s="87">
        <v>41277.888888888891</v>
      </c>
      <c r="K310" s="143">
        <f>+COUNTIF($Y310,"&gt;=18")+COUNTIF($AG310,"&gt;=31")+COUNTIF($AP310,"&lt;=15")+COUNTIF($AR310,"&gt;=19")+COUNTIF($BG310,"&gt;=11")+COUNTIF($BI310,"&lt;=21")+COUNTIF($BK310,"&gt;=17")+COUNTIF($BR310,"&gt;=24")+COUNTIF($CA310,"&lt;=11")</f>
        <v>5</v>
      </c>
      <c r="L310" s="140">
        <f>65-(+CH310+CI310+CJ310+CK310+CL310+CM310)</f>
        <v>12</v>
      </c>
      <c r="M310" s="114">
        <v>13</v>
      </c>
      <c r="N310" s="114">
        <v>23</v>
      </c>
      <c r="O310" s="114">
        <v>14</v>
      </c>
      <c r="P310" s="114">
        <v>11</v>
      </c>
      <c r="Q310" s="114">
        <v>11</v>
      </c>
      <c r="R310" s="114">
        <v>14</v>
      </c>
      <c r="S310" s="114">
        <v>12</v>
      </c>
      <c r="T310" s="114">
        <v>12</v>
      </c>
      <c r="U310" s="114">
        <v>12</v>
      </c>
      <c r="V310" s="114">
        <v>13</v>
      </c>
      <c r="W310" s="114">
        <v>13</v>
      </c>
      <c r="X310" s="114">
        <v>17</v>
      </c>
      <c r="Y310" s="114">
        <v>18</v>
      </c>
      <c r="Z310" s="114">
        <v>9</v>
      </c>
      <c r="AA310" s="114">
        <v>10</v>
      </c>
      <c r="AB310" s="114">
        <v>11</v>
      </c>
      <c r="AC310" s="114">
        <v>11</v>
      </c>
      <c r="AD310" s="114">
        <v>25</v>
      </c>
      <c r="AE310" s="114">
        <v>15</v>
      </c>
      <c r="AF310" s="114">
        <v>19</v>
      </c>
      <c r="AG310" s="114">
        <v>30</v>
      </c>
      <c r="AH310" s="114">
        <v>15</v>
      </c>
      <c r="AI310" s="114">
        <v>15</v>
      </c>
      <c r="AJ310" s="114">
        <v>17</v>
      </c>
      <c r="AK310" s="62">
        <v>17</v>
      </c>
      <c r="AL310" s="114">
        <v>11</v>
      </c>
      <c r="AM310" s="114">
        <v>13</v>
      </c>
      <c r="AN310" s="114">
        <v>18</v>
      </c>
      <c r="AO310" s="114">
        <v>23</v>
      </c>
      <c r="AP310" s="114">
        <v>15</v>
      </c>
      <c r="AQ310" s="114">
        <v>13</v>
      </c>
      <c r="AR310" s="114">
        <v>19</v>
      </c>
      <c r="AS310" s="114">
        <v>17</v>
      </c>
      <c r="AT310" s="114">
        <v>37</v>
      </c>
      <c r="AU310" s="114">
        <v>38</v>
      </c>
      <c r="AV310" s="114">
        <v>12</v>
      </c>
      <c r="AW310" s="114">
        <v>12</v>
      </c>
      <c r="AX310" s="114">
        <v>11</v>
      </c>
      <c r="AY310" s="114">
        <v>9</v>
      </c>
      <c r="AZ310" s="114">
        <v>15</v>
      </c>
      <c r="BA310" s="114">
        <v>16</v>
      </c>
      <c r="BB310" s="114">
        <v>8</v>
      </c>
      <c r="BC310" s="114">
        <v>10</v>
      </c>
      <c r="BD310" s="114">
        <v>10</v>
      </c>
      <c r="BE310" s="114">
        <v>8</v>
      </c>
      <c r="BF310" s="114">
        <v>10</v>
      </c>
      <c r="BG310" s="114">
        <v>10</v>
      </c>
      <c r="BH310" s="114">
        <v>12</v>
      </c>
      <c r="BI310" s="114">
        <v>21</v>
      </c>
      <c r="BJ310" s="114">
        <v>23</v>
      </c>
      <c r="BK310" s="114">
        <v>17</v>
      </c>
      <c r="BL310" s="114">
        <v>10</v>
      </c>
      <c r="BM310" s="114">
        <v>12</v>
      </c>
      <c r="BN310" s="114">
        <v>12</v>
      </c>
      <c r="BO310" s="114">
        <v>15</v>
      </c>
      <c r="BP310" s="114">
        <v>8</v>
      </c>
      <c r="BQ310" s="114">
        <v>12</v>
      </c>
      <c r="BR310" s="114">
        <v>22</v>
      </c>
      <c r="BS310" s="114">
        <v>21</v>
      </c>
      <c r="BT310" s="114">
        <v>13</v>
      </c>
      <c r="BU310" s="114">
        <v>12</v>
      </c>
      <c r="BV310" s="114">
        <v>11</v>
      </c>
      <c r="BW310" s="114">
        <v>13</v>
      </c>
      <c r="BX310" s="114">
        <v>10</v>
      </c>
      <c r="BY310" s="114">
        <v>11</v>
      </c>
      <c r="BZ310" s="114">
        <v>12</v>
      </c>
      <c r="CA310" s="114">
        <v>12</v>
      </c>
      <c r="CB310" s="149">
        <f>(2.71828^(-8.3291+4.4859*K310-2.1583*L310))/(1+(2.71828^(-8.3291+4.4859*K310-2.1583*L310)))</f>
        <v>7.5105671642750541E-6</v>
      </c>
      <c r="CC310" s="107" t="s">
        <v>781</v>
      </c>
      <c r="CD310" s="9" t="s">
        <v>53</v>
      </c>
      <c r="CE310" s="91" t="s">
        <v>2</v>
      </c>
      <c r="CF310" s="9" t="s">
        <v>50</v>
      </c>
      <c r="CG310" s="15"/>
      <c r="CH310" s="59">
        <f>COUNTIF($M310,"=13")+COUNTIF($N310,"=24")+COUNTIF($O310,"=14")+COUNTIF($P310,"=11")+COUNTIF($Q310,"=11")+COUNTIF($R310,"=14")+COUNTIF($S310,"=12")+COUNTIF($T310,"=12")+COUNTIF($U310,"=12")+COUNTIF($V310,"=13")+COUNTIF($W310,"=13")+COUNTIF($X310,"=16")</f>
        <v>10</v>
      </c>
      <c r="CI310" s="59">
        <f>COUNTIF($Y310,"=18")+COUNTIF($Z310,"=9")+COUNTIF($AA310,"=10")+COUNTIF($AB310,"=11")+COUNTIF($AC310,"=11")+COUNTIF($AD310,"=25")+COUNTIF($AE310,"=15")+COUNTIF($AF310,"=19")+COUNTIF($AG310,"=31")+COUNTIF($AH310,"=15")+COUNTIF($AI310,"=15")+COUNTIF($AJ310,"=17")+COUNTIF($AK310,"=17")</f>
        <v>12</v>
      </c>
      <c r="CJ310" s="59">
        <f>COUNTIF($AL310,"=11")+COUNTIF($AM310,"=11")+COUNTIF($AN310,"=19")+COUNTIF($AO310,"=23")+COUNTIF($AP310,"=15")+COUNTIF($AQ310,"=15")+COUNTIF($AR310,"=19")+COUNTIF($AS310,"=17")+COUNTIF($AV310,"=12")+COUNTIF($AW310,"=12")</f>
        <v>7</v>
      </c>
      <c r="CK310" s="59">
        <f>COUNTIF($AX310,"=11")+COUNTIF($AY310,"=9")+COUNTIF($AZ310,"=15")+COUNTIF($BA310,"=16")+COUNTIF($BB310,"=8")+COUNTIF($BC310,"=10")+COUNTIF($BD310,"=10")+COUNTIF($BE310,"=8")+COUNTIF($BF310,"=10")+COUNTIF($BG310,"=11")</f>
        <v>9</v>
      </c>
      <c r="CL310" s="59">
        <f>COUNTIF($BH310,"=12")+COUNTIF($BI310,"=21")+COUNTIF($BJ310,"=23")+COUNTIF($BK310,"=16")+COUNTIF($BL310,"=10")+COUNTIF($BM310,"=12")+COUNTIF($BN310,"=12")+COUNTIF($BO310,"=15")+COUNTIF($BP310,"=8")+COUNTIF($BQ310,"=12")+COUNTIF($BR310,"=24")+COUNTIF($BS310,"=20")+COUNTIF($BT310,"=13")</f>
        <v>10</v>
      </c>
      <c r="CM310" s="59">
        <f>COUNTIF($BU310,"=12")+COUNTIF($BV310,"=11")+COUNTIF($BW310,"=13")+COUNTIF($BX310,"=11")+COUNTIF($BY310,"=11")+COUNTIF($BZ310,"=12")+COUNTIF($CA310,"=11")</f>
        <v>5</v>
      </c>
      <c r="CN310" s="86"/>
      <c r="CO310" s="86"/>
      <c r="CP310" s="86"/>
      <c r="CQ310" s="86"/>
      <c r="CR310" s="86"/>
      <c r="CS310" s="86"/>
      <c r="CT310" s="86"/>
      <c r="CU310" s="86"/>
      <c r="CV310" s="86"/>
      <c r="CW310" s="86"/>
      <c r="CX310" s="86"/>
      <c r="CY310" s="86"/>
      <c r="CZ310" s="86"/>
      <c r="DA310" s="86"/>
      <c r="DB310" s="86"/>
      <c r="DC310" s="86"/>
      <c r="DD310" s="86"/>
      <c r="DE310" s="86"/>
      <c r="DF310" s="86"/>
      <c r="DG310" s="86"/>
      <c r="DH310" s="86"/>
      <c r="DI310" s="86"/>
      <c r="DJ310" s="86"/>
      <c r="DK310" s="86"/>
      <c r="DL310" s="86"/>
      <c r="DM310" s="86"/>
      <c r="DN310" s="86"/>
      <c r="DO310" s="86"/>
      <c r="DP310" s="86"/>
      <c r="DQ310" s="86"/>
      <c r="DR310" s="86"/>
      <c r="DS310" s="86"/>
      <c r="DT310" s="86"/>
      <c r="DU310" s="86"/>
      <c r="DV310" s="86"/>
      <c r="DW310" s="86"/>
      <c r="DX310" s="86"/>
      <c r="DY310" s="86"/>
      <c r="DZ310" s="86"/>
      <c r="EA310" s="85"/>
      <c r="EB310" s="85"/>
      <c r="EC310" s="85"/>
      <c r="ED310" s="85"/>
      <c r="EE310" s="85"/>
    </row>
    <row r="311" spans="1:135" ht="15" customHeight="1" x14ac:dyDescent="0.25">
      <c r="A311" s="164">
        <v>119091</v>
      </c>
      <c r="B311" s="86" t="s">
        <v>579</v>
      </c>
      <c r="C311" s="86" t="s">
        <v>2</v>
      </c>
      <c r="D311" s="138" t="s">
        <v>78</v>
      </c>
      <c r="E311" s="86" t="s">
        <v>9</v>
      </c>
      <c r="F311" s="86" t="s">
        <v>174</v>
      </c>
      <c r="G311" s="87">
        <v>42696.305555555555</v>
      </c>
      <c r="H311" s="88" t="s">
        <v>785</v>
      </c>
      <c r="I311" s="88" t="s">
        <v>779</v>
      </c>
      <c r="J311" s="87">
        <v>41277.888888888891</v>
      </c>
      <c r="K311" s="143">
        <f>+COUNTIF($Y311,"&gt;=18")+COUNTIF($AG311,"&gt;=31")+COUNTIF($AP311,"&lt;=15")+COUNTIF($AR311,"&gt;=19")+COUNTIF($BG311,"&gt;=11")+COUNTIF($BI311,"&lt;=21")+COUNTIF($BK311,"&gt;=17")+COUNTIF($BR311,"&gt;=24")+COUNTIF($CA311,"&lt;=11")</f>
        <v>5</v>
      </c>
      <c r="L311" s="140">
        <f>65-(+CH311+CI311+CJ311+CK311+CL311+CM311)</f>
        <v>12</v>
      </c>
      <c r="M311" s="68">
        <v>13</v>
      </c>
      <c r="N311" s="68">
        <v>25</v>
      </c>
      <c r="O311" s="68">
        <v>14</v>
      </c>
      <c r="P311" s="68">
        <v>11</v>
      </c>
      <c r="Q311" s="68">
        <v>11</v>
      </c>
      <c r="R311" s="68">
        <v>13</v>
      </c>
      <c r="S311" s="68">
        <v>12</v>
      </c>
      <c r="T311" s="68">
        <v>12</v>
      </c>
      <c r="U311" s="68">
        <v>12</v>
      </c>
      <c r="V311" s="68">
        <v>13</v>
      </c>
      <c r="W311" s="68">
        <v>14</v>
      </c>
      <c r="X311" s="68">
        <v>16</v>
      </c>
      <c r="Y311" s="68">
        <v>17</v>
      </c>
      <c r="Z311" s="100">
        <v>9</v>
      </c>
      <c r="AA311" s="100">
        <v>10</v>
      </c>
      <c r="AB311" s="68">
        <v>11</v>
      </c>
      <c r="AC311" s="68">
        <v>11</v>
      </c>
      <c r="AD311" s="68">
        <v>25</v>
      </c>
      <c r="AE311" s="68">
        <v>15</v>
      </c>
      <c r="AF311" s="68">
        <v>18</v>
      </c>
      <c r="AG311" s="68">
        <v>31</v>
      </c>
      <c r="AH311" s="68">
        <v>15</v>
      </c>
      <c r="AI311" s="68">
        <v>16</v>
      </c>
      <c r="AJ311" s="100">
        <v>16</v>
      </c>
      <c r="AK311" s="68">
        <v>17</v>
      </c>
      <c r="AL311" s="68">
        <v>11</v>
      </c>
      <c r="AM311" s="68">
        <v>11</v>
      </c>
      <c r="AN311" s="68">
        <v>19</v>
      </c>
      <c r="AO311" s="68">
        <v>23</v>
      </c>
      <c r="AP311" s="68">
        <v>15</v>
      </c>
      <c r="AQ311" s="68">
        <v>16</v>
      </c>
      <c r="AR311" s="68">
        <v>19</v>
      </c>
      <c r="AS311" s="68">
        <v>17</v>
      </c>
      <c r="AT311" s="68">
        <v>37</v>
      </c>
      <c r="AU311" s="68">
        <v>38</v>
      </c>
      <c r="AV311" s="68">
        <v>12</v>
      </c>
      <c r="AW311" s="68">
        <v>12</v>
      </c>
      <c r="AX311" s="68">
        <v>11</v>
      </c>
      <c r="AY311" s="68">
        <v>9</v>
      </c>
      <c r="AZ311" s="68">
        <v>15</v>
      </c>
      <c r="BA311" s="68">
        <v>16</v>
      </c>
      <c r="BB311" s="68">
        <v>8</v>
      </c>
      <c r="BC311" s="68">
        <v>10</v>
      </c>
      <c r="BD311" s="68">
        <v>10</v>
      </c>
      <c r="BE311" s="68">
        <v>8</v>
      </c>
      <c r="BF311" s="68">
        <v>10</v>
      </c>
      <c r="BG311" s="68">
        <v>10</v>
      </c>
      <c r="BH311" s="68">
        <v>12</v>
      </c>
      <c r="BI311" s="68">
        <v>21</v>
      </c>
      <c r="BJ311" s="68">
        <v>23</v>
      </c>
      <c r="BK311" s="68">
        <v>16</v>
      </c>
      <c r="BL311" s="68">
        <v>10</v>
      </c>
      <c r="BM311" s="68">
        <v>12</v>
      </c>
      <c r="BN311" s="68">
        <v>12</v>
      </c>
      <c r="BO311" s="68">
        <v>16</v>
      </c>
      <c r="BP311" s="68">
        <v>8</v>
      </c>
      <c r="BQ311" s="68">
        <v>12</v>
      </c>
      <c r="BR311" s="68">
        <v>25</v>
      </c>
      <c r="BS311" s="68">
        <v>20</v>
      </c>
      <c r="BT311" s="68">
        <v>13</v>
      </c>
      <c r="BU311" s="68">
        <v>12</v>
      </c>
      <c r="BV311" s="68">
        <v>11</v>
      </c>
      <c r="BW311" s="68">
        <v>13</v>
      </c>
      <c r="BX311" s="68">
        <v>11</v>
      </c>
      <c r="BY311" s="68">
        <v>11</v>
      </c>
      <c r="BZ311" s="68">
        <v>12</v>
      </c>
      <c r="CA311" s="68">
        <v>12</v>
      </c>
      <c r="CB311" s="149">
        <f>(2.71828^(-8.3291+4.4859*K311-2.1583*L311))/(1+(2.71828^(-8.3291+4.4859*K311-2.1583*L311)))</f>
        <v>7.5105671642750541E-6</v>
      </c>
      <c r="CC311" s="112" t="s">
        <v>781</v>
      </c>
      <c r="CD311" s="86" t="s">
        <v>53</v>
      </c>
      <c r="CE311" s="86" t="s">
        <v>782</v>
      </c>
      <c r="CF311" s="86" t="s">
        <v>50</v>
      </c>
      <c r="CG311" s="86"/>
      <c r="CH311" s="59">
        <f>COUNTIF($M311,"=13")+COUNTIF($N311,"=24")+COUNTIF($O311,"=14")+COUNTIF($P311,"=11")+COUNTIF($Q311,"=11")+COUNTIF($R311,"=14")+COUNTIF($S311,"=12")+COUNTIF($T311,"=12")+COUNTIF($U311,"=12")+COUNTIF($V311,"=13")+COUNTIF($W311,"=13")+COUNTIF($X311,"=16")</f>
        <v>9</v>
      </c>
      <c r="CI311" s="59">
        <f>COUNTIF($Y311,"=18")+COUNTIF($Z311,"=9")+COUNTIF($AA311,"=10")+COUNTIF($AB311,"=11")+COUNTIF($AC311,"=11")+COUNTIF($AD311,"=25")+COUNTIF($AE311,"=15")+COUNTIF($AF311,"=19")+COUNTIF($AG311,"=31")+COUNTIF($AH311,"=15")+COUNTIF($AI311,"=15")+COUNTIF($AJ311,"=17")+COUNTIF($AK311,"=17")</f>
        <v>9</v>
      </c>
      <c r="CJ311" s="59">
        <f>COUNTIF($AL311,"=11")+COUNTIF($AM311,"=11")+COUNTIF($AN311,"=19")+COUNTIF($AO311,"=23")+COUNTIF($AP311,"=15")+COUNTIF($AQ311,"=15")+COUNTIF($AR311,"=19")+COUNTIF($AS311,"=17")+COUNTIF($AV311,"=12")+COUNTIF($AW311,"=12")</f>
        <v>9</v>
      </c>
      <c r="CK311" s="59">
        <f>COUNTIF($AX311,"=11")+COUNTIF($AY311,"=9")+COUNTIF($AZ311,"=15")+COUNTIF($BA311,"=16")+COUNTIF($BB311,"=8")+COUNTIF($BC311,"=10")+COUNTIF($BD311,"=10")+COUNTIF($BE311,"=8")+COUNTIF($BF311,"=10")+COUNTIF($BG311,"=11")</f>
        <v>9</v>
      </c>
      <c r="CL311" s="59">
        <f>COUNTIF($BH311,"=12")+COUNTIF($BI311,"=21")+COUNTIF($BJ311,"=23")+COUNTIF($BK311,"=16")+COUNTIF($BL311,"=10")+COUNTIF($BM311,"=12")+COUNTIF($BN311,"=12")+COUNTIF($BO311,"=15")+COUNTIF($BP311,"=8")+COUNTIF($BQ311,"=12")+COUNTIF($BR311,"=24")+COUNTIF($BS311,"=20")+COUNTIF($BT311,"=13")</f>
        <v>11</v>
      </c>
      <c r="CM311" s="59">
        <f>COUNTIF($BU311,"=12")+COUNTIF($BV311,"=11")+COUNTIF($BW311,"=13")+COUNTIF($BX311,"=11")+COUNTIF($BY311,"=11")+COUNTIF($BZ311,"=12")+COUNTIF($CA311,"=11")</f>
        <v>6</v>
      </c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  <c r="DK311" s="85"/>
      <c r="DL311" s="85"/>
      <c r="DM311" s="85"/>
      <c r="DN311" s="85"/>
      <c r="DO311" s="85"/>
      <c r="DP311" s="85"/>
      <c r="DQ311" s="85"/>
      <c r="DR311" s="85"/>
      <c r="DS311" s="85"/>
      <c r="DT311" s="85"/>
      <c r="DU311" s="85"/>
      <c r="DV311" s="85"/>
      <c r="DW311" s="85"/>
      <c r="DX311" s="85"/>
      <c r="DY311" s="85"/>
      <c r="DZ311" s="85"/>
      <c r="EA311" s="85"/>
      <c r="EB311" s="85"/>
      <c r="EC311" s="85"/>
      <c r="ED311" s="85"/>
      <c r="EE311" s="85"/>
    </row>
    <row r="312" spans="1:135" ht="15" customHeight="1" x14ac:dyDescent="0.25">
      <c r="A312" s="164">
        <v>147319</v>
      </c>
      <c r="B312" s="3" t="s">
        <v>170</v>
      </c>
      <c r="C312" s="86" t="s">
        <v>2</v>
      </c>
      <c r="D312" s="138" t="s">
        <v>78</v>
      </c>
      <c r="E312" s="3" t="s">
        <v>314</v>
      </c>
      <c r="F312" s="3" t="s">
        <v>170</v>
      </c>
      <c r="G312" s="73">
        <v>41627</v>
      </c>
      <c r="H312" s="88" t="s">
        <v>2</v>
      </c>
      <c r="I312" s="88" t="s">
        <v>779</v>
      </c>
      <c r="J312" s="87">
        <v>41277.888888888891</v>
      </c>
      <c r="K312" s="143">
        <f>+COUNTIF($Y312,"&gt;=18")+COUNTIF($AG312,"&gt;=31")+COUNTIF($AP312,"&lt;=15")+COUNTIF($AR312,"&gt;=19")+COUNTIF($BG312,"&gt;=11")+COUNTIF($BI312,"&lt;=21")+COUNTIF($BK312,"&gt;=17")+COUNTIF($BR312,"&gt;=24")+COUNTIF($CA312,"&lt;=11")</f>
        <v>5</v>
      </c>
      <c r="L312" s="140">
        <f>65-(+CH312+CI312+CJ312+CK312+CL312+CM312)</f>
        <v>12</v>
      </c>
      <c r="M312" s="68">
        <v>13</v>
      </c>
      <c r="N312" s="68">
        <v>24</v>
      </c>
      <c r="O312" s="68">
        <v>14</v>
      </c>
      <c r="P312" s="68">
        <v>10</v>
      </c>
      <c r="Q312" s="68">
        <v>11</v>
      </c>
      <c r="R312" s="68">
        <v>13</v>
      </c>
      <c r="S312" s="68">
        <v>12</v>
      </c>
      <c r="T312" s="68">
        <v>12</v>
      </c>
      <c r="U312" s="100">
        <v>12</v>
      </c>
      <c r="V312" s="68">
        <v>13</v>
      </c>
      <c r="W312" s="68">
        <v>14</v>
      </c>
      <c r="X312" s="68">
        <v>16</v>
      </c>
      <c r="Y312" s="68">
        <v>18</v>
      </c>
      <c r="Z312" s="100">
        <v>9</v>
      </c>
      <c r="AA312" s="100">
        <v>10</v>
      </c>
      <c r="AB312" s="68">
        <v>11</v>
      </c>
      <c r="AC312" s="68">
        <v>11</v>
      </c>
      <c r="AD312" s="100">
        <v>25</v>
      </c>
      <c r="AE312" s="68">
        <v>15</v>
      </c>
      <c r="AF312" s="68">
        <v>18</v>
      </c>
      <c r="AG312" s="68">
        <v>31</v>
      </c>
      <c r="AH312" s="100">
        <v>15</v>
      </c>
      <c r="AI312" s="100">
        <v>16</v>
      </c>
      <c r="AJ312" s="68">
        <v>16</v>
      </c>
      <c r="AK312" s="100">
        <v>17</v>
      </c>
      <c r="AL312" s="68">
        <v>11</v>
      </c>
      <c r="AM312" s="68">
        <v>11</v>
      </c>
      <c r="AN312" s="68">
        <v>19</v>
      </c>
      <c r="AO312" s="68">
        <v>23</v>
      </c>
      <c r="AP312" s="68">
        <v>16</v>
      </c>
      <c r="AQ312" s="68">
        <v>15</v>
      </c>
      <c r="AR312" s="68">
        <v>19</v>
      </c>
      <c r="AS312" s="68">
        <v>17</v>
      </c>
      <c r="AT312" s="68">
        <v>38</v>
      </c>
      <c r="AU312" s="68">
        <v>38</v>
      </c>
      <c r="AV312" s="68">
        <v>12</v>
      </c>
      <c r="AW312" s="68">
        <v>12</v>
      </c>
      <c r="AX312" s="68">
        <v>11</v>
      </c>
      <c r="AY312" s="68">
        <v>9</v>
      </c>
      <c r="AZ312" s="68">
        <v>15</v>
      </c>
      <c r="BA312" s="68">
        <v>16</v>
      </c>
      <c r="BB312" s="68">
        <v>8</v>
      </c>
      <c r="BC312" s="68">
        <v>10</v>
      </c>
      <c r="BD312" s="68">
        <v>10</v>
      </c>
      <c r="BE312" s="68">
        <v>8</v>
      </c>
      <c r="BF312" s="68">
        <v>10</v>
      </c>
      <c r="BG312" s="68">
        <v>10</v>
      </c>
      <c r="BH312" s="68">
        <v>12</v>
      </c>
      <c r="BI312" s="68">
        <v>21</v>
      </c>
      <c r="BJ312" s="68">
        <v>23</v>
      </c>
      <c r="BK312" s="68">
        <v>16</v>
      </c>
      <c r="BL312" s="68">
        <v>10</v>
      </c>
      <c r="BM312" s="68">
        <v>12</v>
      </c>
      <c r="BN312" s="68">
        <v>12</v>
      </c>
      <c r="BO312" s="68">
        <v>17</v>
      </c>
      <c r="BP312" s="68">
        <v>8</v>
      </c>
      <c r="BQ312" s="100">
        <v>11</v>
      </c>
      <c r="BR312" s="68">
        <v>25</v>
      </c>
      <c r="BS312" s="68">
        <v>20</v>
      </c>
      <c r="BT312" s="68">
        <v>13</v>
      </c>
      <c r="BU312" s="68">
        <v>12</v>
      </c>
      <c r="BV312" s="68">
        <v>11</v>
      </c>
      <c r="BW312" s="68">
        <v>13</v>
      </c>
      <c r="BX312" s="68">
        <v>11</v>
      </c>
      <c r="BY312" s="68">
        <v>11</v>
      </c>
      <c r="BZ312" s="68">
        <v>12</v>
      </c>
      <c r="CA312" s="68">
        <v>12</v>
      </c>
      <c r="CB312" s="149">
        <f>(2.71828^(-8.3291+4.4859*K312-2.1583*L312))/(1+(2.71828^(-8.3291+4.4859*K312-2.1583*L312)))</f>
        <v>7.5105671642750541E-6</v>
      </c>
      <c r="CC312" s="107" t="s">
        <v>781</v>
      </c>
      <c r="CD312" s="86" t="s">
        <v>53</v>
      </c>
      <c r="CE312" s="3" t="s">
        <v>538</v>
      </c>
      <c r="CF312" s="86" t="s">
        <v>170</v>
      </c>
      <c r="CG312" s="86"/>
      <c r="CH312" s="59">
        <f>COUNTIF($M312,"=13")+COUNTIF($N312,"=24")+COUNTIF($O312,"=14")+COUNTIF($P312,"=11")+COUNTIF($Q312,"=11")+COUNTIF($R312,"=14")+COUNTIF($S312,"=12")+COUNTIF($T312,"=12")+COUNTIF($U312,"=12")+COUNTIF($V312,"=13")+COUNTIF($W312,"=13")+COUNTIF($X312,"=16")</f>
        <v>9</v>
      </c>
      <c r="CI312" s="59">
        <f>COUNTIF($Y312,"=18")+COUNTIF($Z312,"=9")+COUNTIF($AA312,"=10")+COUNTIF($AB312,"=11")+COUNTIF($AC312,"=11")+COUNTIF($AD312,"=25")+COUNTIF($AE312,"=15")+COUNTIF($AF312,"=19")+COUNTIF($AG312,"=31")+COUNTIF($AH312,"=15")+COUNTIF($AI312,"=15")+COUNTIF($AJ312,"=17")+COUNTIF($AK312,"=17")</f>
        <v>10</v>
      </c>
      <c r="CJ312" s="59">
        <f>COUNTIF($AL312,"=11")+COUNTIF($AM312,"=11")+COUNTIF($AN312,"=19")+COUNTIF($AO312,"=23")+COUNTIF($AP312,"=15")+COUNTIF($AQ312,"=15")+COUNTIF($AR312,"=19")+COUNTIF($AS312,"=17")+COUNTIF($AV312,"=12")+COUNTIF($AW312,"=12")</f>
        <v>9</v>
      </c>
      <c r="CK312" s="59">
        <f>COUNTIF($AX312,"=11")+COUNTIF($AY312,"=9")+COUNTIF($AZ312,"=15")+COUNTIF($BA312,"=16")+COUNTIF($BB312,"=8")+COUNTIF($BC312,"=10")+COUNTIF($BD312,"=10")+COUNTIF($BE312,"=8")+COUNTIF($BF312,"=10")+COUNTIF($BG312,"=11")</f>
        <v>9</v>
      </c>
      <c r="CL312" s="59">
        <f>COUNTIF($BH312,"=12")+COUNTIF($BI312,"=21")+COUNTIF($BJ312,"=23")+COUNTIF($BK312,"=16")+COUNTIF($BL312,"=10")+COUNTIF($BM312,"=12")+COUNTIF($BN312,"=12")+COUNTIF($BO312,"=15")+COUNTIF($BP312,"=8")+COUNTIF($BQ312,"=12")+COUNTIF($BR312,"=24")+COUNTIF($BS312,"=20")+COUNTIF($BT312,"=13")</f>
        <v>10</v>
      </c>
      <c r="CM312" s="59">
        <f>COUNTIF($BU312,"=12")+COUNTIF($BV312,"=11")+COUNTIF($BW312,"=13")+COUNTIF($BX312,"=11")+COUNTIF($BY312,"=11")+COUNTIF($BZ312,"=12")+COUNTIF($CA312,"=11")</f>
        <v>6</v>
      </c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  <c r="DK312" s="85"/>
      <c r="DL312" s="85"/>
      <c r="DM312" s="85"/>
      <c r="DN312" s="85"/>
      <c r="DO312" s="85"/>
      <c r="DP312" s="85"/>
      <c r="DQ312" s="85"/>
      <c r="DR312" s="85"/>
      <c r="DS312" s="85"/>
      <c r="DT312" s="85"/>
      <c r="DU312" s="85"/>
      <c r="DV312" s="85"/>
      <c r="DW312" s="85"/>
      <c r="DX312" s="85"/>
      <c r="DY312" s="85"/>
      <c r="DZ312" s="85"/>
      <c r="EA312" s="85"/>
      <c r="EB312" s="85"/>
      <c r="EC312" s="85"/>
      <c r="ED312" s="85"/>
      <c r="EE312" s="85"/>
    </row>
    <row r="313" spans="1:135" ht="15" customHeight="1" x14ac:dyDescent="0.25">
      <c r="A313" s="167">
        <v>159206</v>
      </c>
      <c r="B313" s="17" t="s">
        <v>551</v>
      </c>
      <c r="C313" s="86" t="s">
        <v>2</v>
      </c>
      <c r="D313" s="138" t="s">
        <v>75</v>
      </c>
      <c r="E313" s="29" t="s">
        <v>314</v>
      </c>
      <c r="F313" s="17" t="s">
        <v>90</v>
      </c>
      <c r="G313" s="7">
        <v>41634</v>
      </c>
      <c r="H313" s="88" t="s">
        <v>2</v>
      </c>
      <c r="I313" s="88" t="s">
        <v>779</v>
      </c>
      <c r="J313" s="87">
        <v>41277.888888888891</v>
      </c>
      <c r="K313" s="143">
        <f>+COUNTIF($Y313,"&gt;=18")+COUNTIF($AG313,"&gt;=31")+COUNTIF($AP313,"&lt;=15")+COUNTIF($AR313,"&gt;=19")+COUNTIF($BG313,"&gt;=11")+COUNTIF($BI313,"&lt;=21")+COUNTIF($BK313,"&gt;=17")+COUNTIF($BR313,"&gt;=24")+COUNTIF($CA313,"&lt;=11")</f>
        <v>5</v>
      </c>
      <c r="L313" s="140">
        <f>65-(+CH313+CI313+CJ313+CK313+CL313+CM313)</f>
        <v>12</v>
      </c>
      <c r="M313" s="28">
        <v>13</v>
      </c>
      <c r="N313" s="28">
        <v>25</v>
      </c>
      <c r="O313" s="28">
        <v>14</v>
      </c>
      <c r="P313" s="6">
        <v>10</v>
      </c>
      <c r="Q313" s="28">
        <v>11</v>
      </c>
      <c r="R313" s="28">
        <v>15</v>
      </c>
      <c r="S313" s="28">
        <v>13</v>
      </c>
      <c r="T313" s="28">
        <v>12</v>
      </c>
      <c r="U313" s="28">
        <v>12</v>
      </c>
      <c r="V313" s="28">
        <v>13</v>
      </c>
      <c r="W313" s="28">
        <v>13</v>
      </c>
      <c r="X313" s="28">
        <v>15</v>
      </c>
      <c r="Y313" s="28">
        <v>18</v>
      </c>
      <c r="Z313" s="28">
        <v>9</v>
      </c>
      <c r="AA313" s="28">
        <v>10</v>
      </c>
      <c r="AB313" s="28">
        <v>11</v>
      </c>
      <c r="AC313" s="28">
        <v>11</v>
      </c>
      <c r="AD313" s="28">
        <v>24</v>
      </c>
      <c r="AE313" s="28">
        <v>15</v>
      </c>
      <c r="AF313" s="28">
        <v>19</v>
      </c>
      <c r="AG313" s="28">
        <v>30</v>
      </c>
      <c r="AH313" s="6">
        <v>15</v>
      </c>
      <c r="AI313" s="6">
        <v>15</v>
      </c>
      <c r="AJ313" s="28">
        <v>17</v>
      </c>
      <c r="AK313" s="6">
        <v>17</v>
      </c>
      <c r="AL313" s="28">
        <v>11</v>
      </c>
      <c r="AM313" s="28">
        <v>11</v>
      </c>
      <c r="AN313" s="6">
        <v>19</v>
      </c>
      <c r="AO313" s="6">
        <v>23</v>
      </c>
      <c r="AP313" s="6">
        <v>17</v>
      </c>
      <c r="AQ313" s="6">
        <v>15</v>
      </c>
      <c r="AR313" s="6">
        <v>20</v>
      </c>
      <c r="AS313" s="6">
        <v>17</v>
      </c>
      <c r="AT313" s="28">
        <v>38</v>
      </c>
      <c r="AU313" s="28">
        <v>39</v>
      </c>
      <c r="AV313" s="28">
        <v>12</v>
      </c>
      <c r="AW313" s="6">
        <v>12</v>
      </c>
      <c r="AX313" s="6">
        <v>11</v>
      </c>
      <c r="AY313" s="6">
        <v>9</v>
      </c>
      <c r="AZ313" s="6">
        <v>15</v>
      </c>
      <c r="BA313" s="6">
        <v>16</v>
      </c>
      <c r="BB313" s="28">
        <v>8</v>
      </c>
      <c r="BC313" s="28">
        <v>10</v>
      </c>
      <c r="BD313" s="28">
        <v>10</v>
      </c>
      <c r="BE313" s="28">
        <v>8</v>
      </c>
      <c r="BF313" s="28">
        <v>10</v>
      </c>
      <c r="BG313" s="28">
        <v>10</v>
      </c>
      <c r="BH313" s="28">
        <v>12</v>
      </c>
      <c r="BI313" s="28">
        <v>21</v>
      </c>
      <c r="BJ313" s="28">
        <v>23</v>
      </c>
      <c r="BK313" s="28">
        <v>17</v>
      </c>
      <c r="BL313" s="28">
        <v>10</v>
      </c>
      <c r="BM313" s="28">
        <v>12</v>
      </c>
      <c r="BN313" s="28">
        <v>12</v>
      </c>
      <c r="BO313" s="28">
        <v>15</v>
      </c>
      <c r="BP313" s="28">
        <v>8</v>
      </c>
      <c r="BQ313" s="28">
        <v>12</v>
      </c>
      <c r="BR313" s="28">
        <v>24</v>
      </c>
      <c r="BS313" s="28">
        <v>20</v>
      </c>
      <c r="BT313" s="28">
        <v>13</v>
      </c>
      <c r="BU313" s="28">
        <v>12</v>
      </c>
      <c r="BV313" s="28">
        <v>11</v>
      </c>
      <c r="BW313" s="28">
        <v>13</v>
      </c>
      <c r="BX313" s="28">
        <v>11</v>
      </c>
      <c r="BY313" s="28">
        <v>11</v>
      </c>
      <c r="BZ313" s="28">
        <v>12</v>
      </c>
      <c r="CA313" s="28">
        <v>12</v>
      </c>
      <c r="CB313" s="149">
        <f>(2.71828^(-8.3291+4.4859*K313-2.1583*L313))/(1+(2.71828^(-8.3291+4.4859*K313-2.1583*L313)))</f>
        <v>7.5105671642750541E-6</v>
      </c>
      <c r="CC313" s="107" t="s">
        <v>781</v>
      </c>
      <c r="CD313" s="18" t="s">
        <v>67</v>
      </c>
      <c r="CE313" s="10" t="s">
        <v>2</v>
      </c>
      <c r="CF313" s="18" t="s">
        <v>551</v>
      </c>
      <c r="CG313" s="15"/>
      <c r="CH313" s="59">
        <f>COUNTIF($M313,"=13")+COUNTIF($N313,"=24")+COUNTIF($O313,"=14")+COUNTIF($P313,"=11")+COUNTIF($Q313,"=11")+COUNTIF($R313,"=14")+COUNTIF($S313,"=12")+COUNTIF($T313,"=12")+COUNTIF($U313,"=12")+COUNTIF($V313,"=13")+COUNTIF($W313,"=13")+COUNTIF($X313,"=16")</f>
        <v>7</v>
      </c>
      <c r="CI313" s="59">
        <f>COUNTIF($Y313,"=18")+COUNTIF($Z313,"=9")+COUNTIF($AA313,"=10")+COUNTIF($AB313,"=11")+COUNTIF($AC313,"=11")+COUNTIF($AD313,"=25")+COUNTIF($AE313,"=15")+COUNTIF($AF313,"=19")+COUNTIF($AG313,"=31")+COUNTIF($AH313,"=15")+COUNTIF($AI313,"=15")+COUNTIF($AJ313,"=17")+COUNTIF($AK313,"=17")</f>
        <v>11</v>
      </c>
      <c r="CJ313" s="59">
        <f>COUNTIF($AL313,"=11")+COUNTIF($AM313,"=11")+COUNTIF($AN313,"=19")+COUNTIF($AO313,"=23")+COUNTIF($AP313,"=15")+COUNTIF($AQ313,"=15")+COUNTIF($AR313,"=19")+COUNTIF($AS313,"=17")+COUNTIF($AV313,"=12")+COUNTIF($AW313,"=12")</f>
        <v>8</v>
      </c>
      <c r="CK313" s="59">
        <f>COUNTIF($AX313,"=11")+COUNTIF($AY313,"=9")+COUNTIF($AZ313,"=15")+COUNTIF($BA313,"=16")+COUNTIF($BB313,"=8")+COUNTIF($BC313,"=10")+COUNTIF($BD313,"=10")+COUNTIF($BE313,"=8")+COUNTIF($BF313,"=10")+COUNTIF($BG313,"=11")</f>
        <v>9</v>
      </c>
      <c r="CL313" s="59">
        <f>COUNTIF($BH313,"=12")+COUNTIF($BI313,"=21")+COUNTIF($BJ313,"=23")+COUNTIF($BK313,"=16")+COUNTIF($BL313,"=10")+COUNTIF($BM313,"=12")+COUNTIF($BN313,"=12")+COUNTIF($BO313,"=15")+COUNTIF($BP313,"=8")+COUNTIF($BQ313,"=12")+COUNTIF($BR313,"=24")+COUNTIF($BS313,"=20")+COUNTIF($BT313,"=13")</f>
        <v>12</v>
      </c>
      <c r="CM313" s="59">
        <f>COUNTIF($BU313,"=12")+COUNTIF($BV313,"=11")+COUNTIF($BW313,"=13")+COUNTIF($BX313,"=11")+COUNTIF($BY313,"=11")+COUNTIF($BZ313,"=12")+COUNTIF($CA313,"=11")</f>
        <v>6</v>
      </c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  <c r="DK313" s="85"/>
      <c r="DL313" s="85"/>
      <c r="DM313" s="85"/>
      <c r="DN313" s="85"/>
      <c r="DO313" s="85"/>
      <c r="DP313" s="85"/>
      <c r="DQ313" s="85"/>
      <c r="DR313" s="85"/>
      <c r="DS313" s="85"/>
      <c r="DT313" s="85"/>
      <c r="DU313" s="85"/>
      <c r="DV313" s="85"/>
      <c r="DW313" s="85"/>
      <c r="DX313" s="85"/>
      <c r="DY313" s="85"/>
      <c r="DZ313" s="85"/>
    </row>
    <row r="314" spans="1:135" ht="15" customHeight="1" x14ac:dyDescent="0.25">
      <c r="A314" s="164">
        <v>163362</v>
      </c>
      <c r="B314" s="3" t="s">
        <v>244</v>
      </c>
      <c r="C314" s="86" t="s">
        <v>2</v>
      </c>
      <c r="D314" s="138" t="s">
        <v>78</v>
      </c>
      <c r="E314" s="3" t="s">
        <v>23</v>
      </c>
      <c r="F314" s="3" t="s">
        <v>26</v>
      </c>
      <c r="G314" s="16">
        <v>41627</v>
      </c>
      <c r="H314" s="88" t="s">
        <v>2</v>
      </c>
      <c r="I314" s="88" t="s">
        <v>779</v>
      </c>
      <c r="J314" s="87">
        <v>41277.888888888891</v>
      </c>
      <c r="K314" s="143">
        <f>+COUNTIF($Y314,"&gt;=18")+COUNTIF($AG314,"&gt;=31")+COUNTIF($AP314,"&lt;=15")+COUNTIF($AR314,"&gt;=19")+COUNTIF($BG314,"&gt;=11")+COUNTIF($BI314,"&lt;=21")+COUNTIF($BK314,"&gt;=17")+COUNTIF($BR314,"&gt;=24")+COUNTIF($CA314,"&lt;=11")</f>
        <v>5</v>
      </c>
      <c r="L314" s="140">
        <f>65-(+CH314+CI314+CJ314+CK314+CL314+CM314)</f>
        <v>12</v>
      </c>
      <c r="M314" s="100">
        <v>13</v>
      </c>
      <c r="N314" s="100">
        <v>25</v>
      </c>
      <c r="O314" s="100">
        <v>14</v>
      </c>
      <c r="P314" s="68">
        <v>11</v>
      </c>
      <c r="Q314" s="100">
        <v>11</v>
      </c>
      <c r="R314" s="100">
        <v>13</v>
      </c>
      <c r="S314" s="100">
        <v>12</v>
      </c>
      <c r="T314" s="100">
        <v>12</v>
      </c>
      <c r="U314" s="100">
        <v>12</v>
      </c>
      <c r="V314" s="100">
        <v>13</v>
      </c>
      <c r="W314" s="100">
        <v>14</v>
      </c>
      <c r="X314" s="100">
        <v>16</v>
      </c>
      <c r="Y314" s="100">
        <v>18</v>
      </c>
      <c r="Z314" s="100">
        <v>9</v>
      </c>
      <c r="AA314" s="100">
        <v>10</v>
      </c>
      <c r="AB314" s="100">
        <v>11</v>
      </c>
      <c r="AC314" s="100">
        <v>11</v>
      </c>
      <c r="AD314" s="100">
        <v>25</v>
      </c>
      <c r="AE314" s="100">
        <v>15</v>
      </c>
      <c r="AF314" s="100">
        <v>18</v>
      </c>
      <c r="AG314" s="100">
        <v>31</v>
      </c>
      <c r="AH314" s="68">
        <v>15</v>
      </c>
      <c r="AI314" s="68">
        <v>16</v>
      </c>
      <c r="AJ314" s="100">
        <v>17</v>
      </c>
      <c r="AK314" s="100">
        <v>17</v>
      </c>
      <c r="AL314" s="100">
        <v>11</v>
      </c>
      <c r="AM314" s="100">
        <v>11</v>
      </c>
      <c r="AN314" s="68">
        <v>19</v>
      </c>
      <c r="AO314" s="68">
        <v>23</v>
      </c>
      <c r="AP314" s="68">
        <v>16</v>
      </c>
      <c r="AQ314" s="68">
        <v>16</v>
      </c>
      <c r="AR314" s="68">
        <v>19</v>
      </c>
      <c r="AS314" s="68">
        <v>17</v>
      </c>
      <c r="AT314" s="100">
        <v>38</v>
      </c>
      <c r="AU314" s="68">
        <v>42</v>
      </c>
      <c r="AV314" s="100">
        <v>12</v>
      </c>
      <c r="AW314" s="68">
        <v>12</v>
      </c>
      <c r="AX314" s="68">
        <v>11</v>
      </c>
      <c r="AY314" s="68">
        <v>9</v>
      </c>
      <c r="AZ314" s="68">
        <v>15</v>
      </c>
      <c r="BA314" s="68">
        <v>16</v>
      </c>
      <c r="BB314" s="100">
        <v>8</v>
      </c>
      <c r="BC314" s="100">
        <v>10</v>
      </c>
      <c r="BD314" s="100">
        <v>10</v>
      </c>
      <c r="BE314" s="100">
        <v>8</v>
      </c>
      <c r="BF314" s="100">
        <v>11</v>
      </c>
      <c r="BG314" s="100">
        <v>10</v>
      </c>
      <c r="BH314" s="100">
        <v>12</v>
      </c>
      <c r="BI314" s="100">
        <v>21</v>
      </c>
      <c r="BJ314" s="100">
        <v>23</v>
      </c>
      <c r="BK314" s="100">
        <v>16</v>
      </c>
      <c r="BL314" s="100">
        <v>10</v>
      </c>
      <c r="BM314" s="100">
        <v>12</v>
      </c>
      <c r="BN314" s="100">
        <v>12</v>
      </c>
      <c r="BO314" s="100">
        <v>16</v>
      </c>
      <c r="BP314" s="100">
        <v>8</v>
      </c>
      <c r="BQ314" s="100">
        <v>12</v>
      </c>
      <c r="BR314" s="100">
        <v>25</v>
      </c>
      <c r="BS314" s="100">
        <v>20</v>
      </c>
      <c r="BT314" s="100">
        <v>13</v>
      </c>
      <c r="BU314" s="100">
        <v>12</v>
      </c>
      <c r="BV314" s="100">
        <v>11</v>
      </c>
      <c r="BW314" s="100">
        <v>13</v>
      </c>
      <c r="BX314" s="100">
        <v>11</v>
      </c>
      <c r="BY314" s="100">
        <v>11</v>
      </c>
      <c r="BZ314" s="100">
        <v>12</v>
      </c>
      <c r="CA314" s="100">
        <v>12</v>
      </c>
      <c r="CB314" s="149">
        <f>(2.71828^(-8.3291+4.4859*K314-2.1583*L314))/(1+(2.71828^(-8.3291+4.4859*K314-2.1583*L314)))</f>
        <v>7.5105671642750541E-6</v>
      </c>
      <c r="CC314" s="107" t="s">
        <v>781</v>
      </c>
      <c r="CD314" s="86" t="s">
        <v>53</v>
      </c>
      <c r="CE314" s="38" t="s">
        <v>553</v>
      </c>
      <c r="CF314" s="86" t="s">
        <v>244</v>
      </c>
      <c r="CG314" s="86"/>
      <c r="CH314" s="59">
        <f>COUNTIF($M314,"=13")+COUNTIF($N314,"=24")+COUNTIF($O314,"=14")+COUNTIF($P314,"=11")+COUNTIF($Q314,"=11")+COUNTIF($R314,"=14")+COUNTIF($S314,"=12")+COUNTIF($T314,"=12")+COUNTIF($U314,"=12")+COUNTIF($V314,"=13")+COUNTIF($W314,"=13")+COUNTIF($X314,"=16")</f>
        <v>9</v>
      </c>
      <c r="CI314" s="59">
        <f>COUNTIF($Y314,"=18")+COUNTIF($Z314,"=9")+COUNTIF($AA314,"=10")+COUNTIF($AB314,"=11")+COUNTIF($AC314,"=11")+COUNTIF($AD314,"=25")+COUNTIF($AE314,"=15")+COUNTIF($AF314,"=19")+COUNTIF($AG314,"=31")+COUNTIF($AH314,"=15")+COUNTIF($AI314,"=15")+COUNTIF($AJ314,"=17")+COUNTIF($AK314,"=17")</f>
        <v>11</v>
      </c>
      <c r="CJ314" s="59">
        <f>COUNTIF($AL314,"=11")+COUNTIF($AM314,"=11")+COUNTIF($AN314,"=19")+COUNTIF($AO314,"=23")+COUNTIF($AP314,"=15")+COUNTIF($AQ314,"=15")+COUNTIF($AR314,"=19")+COUNTIF($AS314,"=17")+COUNTIF($AV314,"=12")+COUNTIF($AW314,"=12")</f>
        <v>8</v>
      </c>
      <c r="CK314" s="59">
        <f>COUNTIF($AX314,"=11")+COUNTIF($AY314,"=9")+COUNTIF($AZ314,"=15")+COUNTIF($BA314,"=16")+COUNTIF($BB314,"=8")+COUNTIF($BC314,"=10")+COUNTIF($BD314,"=10")+COUNTIF($BE314,"=8")+COUNTIF($BF314,"=10")+COUNTIF($BG314,"=11")</f>
        <v>8</v>
      </c>
      <c r="CL314" s="59">
        <f>COUNTIF($BH314,"=12")+COUNTIF($BI314,"=21")+COUNTIF($BJ314,"=23")+COUNTIF($BK314,"=16")+COUNTIF($BL314,"=10")+COUNTIF($BM314,"=12")+COUNTIF($BN314,"=12")+COUNTIF($BO314,"=15")+COUNTIF($BP314,"=8")+COUNTIF($BQ314,"=12")+COUNTIF($BR314,"=24")+COUNTIF($BS314,"=20")+COUNTIF($BT314,"=13")</f>
        <v>11</v>
      </c>
      <c r="CM314" s="59">
        <f>COUNTIF($BU314,"=12")+COUNTIF($BV314,"=11")+COUNTIF($BW314,"=13")+COUNTIF($BX314,"=11")+COUNTIF($BY314,"=11")+COUNTIF($BZ314,"=12")+COUNTIF($CA314,"=11")</f>
        <v>6</v>
      </c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  <c r="DK314" s="85"/>
      <c r="DL314" s="85"/>
      <c r="DM314" s="85"/>
      <c r="DN314" s="85"/>
      <c r="DO314" s="85"/>
      <c r="DP314" s="85"/>
      <c r="DQ314" s="85"/>
      <c r="DR314" s="85"/>
      <c r="DS314" s="85"/>
      <c r="DT314" s="85"/>
      <c r="DU314" s="85"/>
      <c r="DV314" s="85"/>
      <c r="DW314" s="85"/>
      <c r="DX314" s="85"/>
      <c r="DY314" s="85"/>
      <c r="DZ314" s="85"/>
    </row>
    <row r="315" spans="1:135" ht="15" customHeight="1" x14ac:dyDescent="0.25">
      <c r="A315" s="168">
        <v>165664</v>
      </c>
      <c r="B315" s="10" t="s">
        <v>207</v>
      </c>
      <c r="C315" s="86" t="s">
        <v>2</v>
      </c>
      <c r="D315" s="138" t="s">
        <v>78</v>
      </c>
      <c r="E315" s="10" t="s">
        <v>314</v>
      </c>
      <c r="F315" s="10" t="s">
        <v>207</v>
      </c>
      <c r="G315" s="7">
        <v>41504.945138888892</v>
      </c>
      <c r="H315" s="88" t="s">
        <v>2</v>
      </c>
      <c r="I315" s="88" t="s">
        <v>779</v>
      </c>
      <c r="J315" s="87">
        <v>41277.888888888891</v>
      </c>
      <c r="K315" s="143">
        <f>+COUNTIF($Y315,"&gt;=18")+COUNTIF($AG315,"&gt;=31")+COUNTIF($AP315,"&lt;=15")+COUNTIF($AR315,"&gt;=19")+COUNTIF($BG315,"&gt;=11")+COUNTIF($BI315,"&lt;=21")+COUNTIF($BK315,"&gt;=17")+COUNTIF($BR315,"&gt;=24")+COUNTIF($CA315,"&lt;=11")</f>
        <v>5</v>
      </c>
      <c r="L315" s="140">
        <f>65-(+CH315+CI315+CJ315+CK315+CL315+CM315)</f>
        <v>12</v>
      </c>
      <c r="M315" s="43">
        <v>13</v>
      </c>
      <c r="N315" s="43">
        <v>24</v>
      </c>
      <c r="O315" s="43">
        <v>14</v>
      </c>
      <c r="P315" s="43">
        <v>11</v>
      </c>
      <c r="Q315" s="43">
        <v>11</v>
      </c>
      <c r="R315" s="43">
        <v>14</v>
      </c>
      <c r="S315" s="43">
        <v>12</v>
      </c>
      <c r="T315" s="43">
        <v>12</v>
      </c>
      <c r="U315" s="43">
        <v>12</v>
      </c>
      <c r="V315" s="43">
        <v>13</v>
      </c>
      <c r="W315" s="43">
        <v>13</v>
      </c>
      <c r="X315" s="43">
        <v>16</v>
      </c>
      <c r="Y315" s="43">
        <v>19</v>
      </c>
      <c r="Z315" s="34">
        <v>10</v>
      </c>
      <c r="AA315" s="34">
        <v>10</v>
      </c>
      <c r="AB315" s="43">
        <v>11</v>
      </c>
      <c r="AC315" s="43">
        <v>11</v>
      </c>
      <c r="AD315" s="43">
        <v>23</v>
      </c>
      <c r="AE315" s="43">
        <v>15</v>
      </c>
      <c r="AF315" s="43">
        <v>19</v>
      </c>
      <c r="AG315" s="43">
        <v>31</v>
      </c>
      <c r="AH315" s="43">
        <v>15</v>
      </c>
      <c r="AI315" s="43">
        <v>15</v>
      </c>
      <c r="AJ315" s="34">
        <v>17</v>
      </c>
      <c r="AK315" s="34">
        <v>17</v>
      </c>
      <c r="AL315" s="43">
        <v>11</v>
      </c>
      <c r="AM315" s="43">
        <v>11</v>
      </c>
      <c r="AN315" s="43">
        <v>19</v>
      </c>
      <c r="AO315" s="43">
        <v>23</v>
      </c>
      <c r="AP315" s="43">
        <v>17</v>
      </c>
      <c r="AQ315" s="43">
        <v>15</v>
      </c>
      <c r="AR315" s="43">
        <v>20</v>
      </c>
      <c r="AS315" s="43">
        <v>17</v>
      </c>
      <c r="AT315" s="43">
        <v>38</v>
      </c>
      <c r="AU315" s="34">
        <v>38</v>
      </c>
      <c r="AV315" s="43">
        <v>12</v>
      </c>
      <c r="AW315" s="43">
        <v>12</v>
      </c>
      <c r="AX315" s="43">
        <v>11</v>
      </c>
      <c r="AY315" s="43">
        <v>9</v>
      </c>
      <c r="AZ315" s="43">
        <v>15</v>
      </c>
      <c r="BA315" s="43">
        <v>16</v>
      </c>
      <c r="BB315" s="43">
        <v>8</v>
      </c>
      <c r="BC315" s="43">
        <v>11</v>
      </c>
      <c r="BD315" s="43">
        <v>10</v>
      </c>
      <c r="BE315" s="43">
        <v>8</v>
      </c>
      <c r="BF315" s="43">
        <v>10</v>
      </c>
      <c r="BG315" s="43">
        <v>11</v>
      </c>
      <c r="BH315" s="43">
        <v>12</v>
      </c>
      <c r="BI315" s="43">
        <v>23</v>
      </c>
      <c r="BJ315" s="43">
        <v>23</v>
      </c>
      <c r="BK315" s="43">
        <v>17</v>
      </c>
      <c r="BL315" s="43">
        <v>10</v>
      </c>
      <c r="BM315" s="43">
        <v>12</v>
      </c>
      <c r="BN315" s="43">
        <v>12</v>
      </c>
      <c r="BO315" s="43">
        <v>16</v>
      </c>
      <c r="BP315" s="43">
        <v>8</v>
      </c>
      <c r="BQ315" s="43">
        <v>12</v>
      </c>
      <c r="BR315" s="43">
        <v>22</v>
      </c>
      <c r="BS315" s="43">
        <v>22</v>
      </c>
      <c r="BT315" s="43">
        <v>13</v>
      </c>
      <c r="BU315" s="43">
        <v>12</v>
      </c>
      <c r="BV315" s="43">
        <v>11</v>
      </c>
      <c r="BW315" s="43">
        <v>13</v>
      </c>
      <c r="BX315" s="43">
        <v>11</v>
      </c>
      <c r="BY315" s="43">
        <v>11</v>
      </c>
      <c r="BZ315" s="43">
        <v>12</v>
      </c>
      <c r="CA315" s="43">
        <v>12</v>
      </c>
      <c r="CB315" s="149">
        <f>(2.71828^(-8.3291+4.4859*K315-2.1583*L315))/(1+(2.71828^(-8.3291+4.4859*K315-2.1583*L315)))</f>
        <v>7.5105671642750541E-6</v>
      </c>
      <c r="CC315" s="107" t="s">
        <v>781</v>
      </c>
      <c r="CD315" s="25" t="s">
        <v>53</v>
      </c>
      <c r="CE315" s="10" t="s">
        <v>557</v>
      </c>
      <c r="CF315" s="86" t="s">
        <v>50</v>
      </c>
      <c r="CG315" s="39"/>
      <c r="CH315" s="59">
        <f>COUNTIF($M315,"=13")+COUNTIF($N315,"=24")+COUNTIF($O315,"=14")+COUNTIF($P315,"=11")+COUNTIF($Q315,"=11")+COUNTIF($R315,"=14")+COUNTIF($S315,"=12")+COUNTIF($T315,"=12")+COUNTIF($U315,"=12")+COUNTIF($V315,"=13")+COUNTIF($W315,"=13")+COUNTIF($X315,"=16")</f>
        <v>12</v>
      </c>
      <c r="CI315" s="59">
        <f>COUNTIF($Y315,"=18")+COUNTIF($Z315,"=9")+COUNTIF($AA315,"=10")+COUNTIF($AB315,"=11")+COUNTIF($AC315,"=11")+COUNTIF($AD315,"=25")+COUNTIF($AE315,"=15")+COUNTIF($AF315,"=19")+COUNTIF($AG315,"=31")+COUNTIF($AH315,"=15")+COUNTIF($AI315,"=15")+COUNTIF($AJ315,"=17")+COUNTIF($AK315,"=17")</f>
        <v>10</v>
      </c>
      <c r="CJ315" s="59">
        <f>COUNTIF($AL315,"=11")+COUNTIF($AM315,"=11")+COUNTIF($AN315,"=19")+COUNTIF($AO315,"=23")+COUNTIF($AP315,"=15")+COUNTIF($AQ315,"=15")+COUNTIF($AR315,"=19")+COUNTIF($AS315,"=17")+COUNTIF($AV315,"=12")+COUNTIF($AW315,"=12")</f>
        <v>8</v>
      </c>
      <c r="CK315" s="59">
        <f>COUNTIF($AX315,"=11")+COUNTIF($AY315,"=9")+COUNTIF($AZ315,"=15")+COUNTIF($BA315,"=16")+COUNTIF($BB315,"=8")+COUNTIF($BC315,"=10")+COUNTIF($BD315,"=10")+COUNTIF($BE315,"=8")+COUNTIF($BF315,"=10")+COUNTIF($BG315,"=11")</f>
        <v>9</v>
      </c>
      <c r="CL315" s="59">
        <f>COUNTIF($BH315,"=12")+COUNTIF($BI315,"=21")+COUNTIF($BJ315,"=23")+COUNTIF($BK315,"=16")+COUNTIF($BL315,"=10")+COUNTIF($BM315,"=12")+COUNTIF($BN315,"=12")+COUNTIF($BO315,"=15")+COUNTIF($BP315,"=8")+COUNTIF($BQ315,"=12")+COUNTIF($BR315,"=24")+COUNTIF($BS315,"=20")+COUNTIF($BT315,"=13")</f>
        <v>8</v>
      </c>
      <c r="CM315" s="59">
        <f>COUNTIF($BU315,"=12")+COUNTIF($BV315,"=11")+COUNTIF($BW315,"=13")+COUNTIF($BX315,"=11")+COUNTIF($BY315,"=11")+COUNTIF($BZ315,"=12")+COUNTIF($CA315,"=11")</f>
        <v>6</v>
      </c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  <c r="DK315" s="85"/>
      <c r="DL315" s="85"/>
      <c r="DM315" s="85"/>
      <c r="DN315" s="85"/>
      <c r="DO315" s="85"/>
      <c r="DP315" s="85"/>
      <c r="DQ315" s="85"/>
      <c r="DR315" s="85"/>
      <c r="DS315" s="85"/>
      <c r="DT315" s="85"/>
      <c r="DU315" s="85"/>
      <c r="DV315" s="85"/>
      <c r="DW315" s="85"/>
      <c r="DX315" s="85"/>
      <c r="DY315" s="85"/>
      <c r="DZ315" s="85"/>
    </row>
    <row r="316" spans="1:135" ht="15" customHeight="1" x14ac:dyDescent="0.25">
      <c r="A316" s="168">
        <v>165829</v>
      </c>
      <c r="B316" s="10" t="s">
        <v>207</v>
      </c>
      <c r="C316" s="86" t="s">
        <v>2</v>
      </c>
      <c r="D316" s="138" t="s">
        <v>78</v>
      </c>
      <c r="E316" s="10" t="s">
        <v>314</v>
      </c>
      <c r="F316" s="10" t="s">
        <v>207</v>
      </c>
      <c r="G316" s="7">
        <v>41504.945138888892</v>
      </c>
      <c r="H316" s="88" t="s">
        <v>2</v>
      </c>
      <c r="I316" s="88" t="s">
        <v>779</v>
      </c>
      <c r="J316" s="87">
        <v>41277.888888888891</v>
      </c>
      <c r="K316" s="143">
        <f>+COUNTIF($Y316,"&gt;=18")+COUNTIF($AG316,"&gt;=31")+COUNTIF($AP316,"&lt;=15")+COUNTIF($AR316,"&gt;=19")+COUNTIF($BG316,"&gt;=11")+COUNTIF($BI316,"&lt;=21")+COUNTIF($BK316,"&gt;=17")+COUNTIF($BR316,"&gt;=24")+COUNTIF($CA316,"&lt;=11")</f>
        <v>5</v>
      </c>
      <c r="L316" s="140">
        <f>65-(+CH316+CI316+CJ316+CK316+CL316+CM316)</f>
        <v>12</v>
      </c>
      <c r="M316" s="34">
        <v>13</v>
      </c>
      <c r="N316" s="34">
        <v>24</v>
      </c>
      <c r="O316" s="34">
        <v>14</v>
      </c>
      <c r="P316" s="34">
        <v>11</v>
      </c>
      <c r="Q316" s="34">
        <v>11</v>
      </c>
      <c r="R316" s="34">
        <v>14</v>
      </c>
      <c r="S316" s="34">
        <v>12</v>
      </c>
      <c r="T316" s="34">
        <v>12</v>
      </c>
      <c r="U316" s="34">
        <v>12</v>
      </c>
      <c r="V316" s="34">
        <v>13</v>
      </c>
      <c r="W316" s="34">
        <v>13</v>
      </c>
      <c r="X316" s="34">
        <v>16</v>
      </c>
      <c r="Y316" s="34">
        <v>19</v>
      </c>
      <c r="Z316" s="34">
        <v>10</v>
      </c>
      <c r="AA316" s="34">
        <v>10</v>
      </c>
      <c r="AB316" s="34">
        <v>11</v>
      </c>
      <c r="AC316" s="34">
        <v>11</v>
      </c>
      <c r="AD316" s="34">
        <v>23</v>
      </c>
      <c r="AE316" s="34">
        <v>15</v>
      </c>
      <c r="AF316" s="34">
        <v>19</v>
      </c>
      <c r="AG316" s="34">
        <v>33</v>
      </c>
      <c r="AH316" s="34">
        <v>15</v>
      </c>
      <c r="AI316" s="34">
        <v>15</v>
      </c>
      <c r="AJ316" s="34">
        <v>17</v>
      </c>
      <c r="AK316" s="34">
        <v>17</v>
      </c>
      <c r="AL316" s="34">
        <v>11</v>
      </c>
      <c r="AM316" s="34">
        <v>11</v>
      </c>
      <c r="AN316" s="34">
        <v>19</v>
      </c>
      <c r="AO316" s="34">
        <v>23</v>
      </c>
      <c r="AP316" s="34">
        <v>17</v>
      </c>
      <c r="AQ316" s="34">
        <v>15</v>
      </c>
      <c r="AR316" s="34">
        <v>19</v>
      </c>
      <c r="AS316" s="34">
        <v>17</v>
      </c>
      <c r="AT316" s="43">
        <v>37</v>
      </c>
      <c r="AU316" s="43">
        <v>37</v>
      </c>
      <c r="AV316" s="34">
        <v>12</v>
      </c>
      <c r="AW316" s="34">
        <v>12</v>
      </c>
      <c r="AX316" s="34">
        <v>11</v>
      </c>
      <c r="AY316" s="34">
        <v>9</v>
      </c>
      <c r="AZ316" s="34">
        <v>15</v>
      </c>
      <c r="BA316" s="34">
        <v>16</v>
      </c>
      <c r="BB316" s="34">
        <v>8</v>
      </c>
      <c r="BC316" s="34">
        <v>11</v>
      </c>
      <c r="BD316" s="34">
        <v>10</v>
      </c>
      <c r="BE316" s="34">
        <v>8</v>
      </c>
      <c r="BF316" s="34">
        <v>10</v>
      </c>
      <c r="BG316" s="34">
        <v>11</v>
      </c>
      <c r="BH316" s="34">
        <v>12</v>
      </c>
      <c r="BI316" s="34">
        <v>23</v>
      </c>
      <c r="BJ316" s="34">
        <v>23</v>
      </c>
      <c r="BK316" s="34">
        <v>17</v>
      </c>
      <c r="BL316" s="34">
        <v>10</v>
      </c>
      <c r="BM316" s="34">
        <v>12</v>
      </c>
      <c r="BN316" s="34">
        <v>12</v>
      </c>
      <c r="BO316" s="34">
        <v>16</v>
      </c>
      <c r="BP316" s="34">
        <v>8</v>
      </c>
      <c r="BQ316" s="34">
        <v>12</v>
      </c>
      <c r="BR316" s="34">
        <v>22</v>
      </c>
      <c r="BS316" s="34">
        <v>21</v>
      </c>
      <c r="BT316" s="34">
        <v>13</v>
      </c>
      <c r="BU316" s="34">
        <v>12</v>
      </c>
      <c r="BV316" s="34">
        <v>11</v>
      </c>
      <c r="BW316" s="34">
        <v>13</v>
      </c>
      <c r="BX316" s="34">
        <v>11</v>
      </c>
      <c r="BY316" s="34">
        <v>11</v>
      </c>
      <c r="BZ316" s="34">
        <v>12</v>
      </c>
      <c r="CA316" s="34">
        <v>12</v>
      </c>
      <c r="CB316" s="149">
        <f>(2.71828^(-8.3291+4.4859*K316-2.1583*L316))/(1+(2.71828^(-8.3291+4.4859*K316-2.1583*L316)))</f>
        <v>7.5105671642750541E-6</v>
      </c>
      <c r="CC316" s="107" t="s">
        <v>781</v>
      </c>
      <c r="CD316" s="103" t="s">
        <v>53</v>
      </c>
      <c r="CE316" s="14" t="s">
        <v>558</v>
      </c>
      <c r="CF316" s="49" t="s">
        <v>50</v>
      </c>
      <c r="CG316" s="5"/>
      <c r="CH316" s="59">
        <f>COUNTIF($M316,"=13")+COUNTIF($N316,"=24")+COUNTIF($O316,"=14")+COUNTIF($P316,"=11")+COUNTIF($Q316,"=11")+COUNTIF($R316,"=14")+COUNTIF($S316,"=12")+COUNTIF($T316,"=12")+COUNTIF($U316,"=12")+COUNTIF($V316,"=13")+COUNTIF($W316,"=13")+COUNTIF($X316,"=16")</f>
        <v>12</v>
      </c>
      <c r="CI316" s="59">
        <f>COUNTIF($Y316,"=18")+COUNTIF($Z316,"=9")+COUNTIF($AA316,"=10")+COUNTIF($AB316,"=11")+COUNTIF($AC316,"=11")+COUNTIF($AD316,"=25")+COUNTIF($AE316,"=15")+COUNTIF($AF316,"=19")+COUNTIF($AG316,"=31")+COUNTIF($AH316,"=15")+COUNTIF($AI316,"=15")+COUNTIF($AJ316,"=17")+COUNTIF($AK316,"=17")</f>
        <v>9</v>
      </c>
      <c r="CJ316" s="59">
        <f>COUNTIF($AL316,"=11")+COUNTIF($AM316,"=11")+COUNTIF($AN316,"=19")+COUNTIF($AO316,"=23")+COUNTIF($AP316,"=15")+COUNTIF($AQ316,"=15")+COUNTIF($AR316,"=19")+COUNTIF($AS316,"=17")+COUNTIF($AV316,"=12")+COUNTIF($AW316,"=12")</f>
        <v>9</v>
      </c>
      <c r="CK316" s="59">
        <f>COUNTIF($AX316,"=11")+COUNTIF($AY316,"=9")+COUNTIF($AZ316,"=15")+COUNTIF($BA316,"=16")+COUNTIF($BB316,"=8")+COUNTIF($BC316,"=10")+COUNTIF($BD316,"=10")+COUNTIF($BE316,"=8")+COUNTIF($BF316,"=10")+COUNTIF($BG316,"=11")</f>
        <v>9</v>
      </c>
      <c r="CL316" s="59">
        <f>COUNTIF($BH316,"=12")+COUNTIF($BI316,"=21")+COUNTIF($BJ316,"=23")+COUNTIF($BK316,"=16")+COUNTIF($BL316,"=10")+COUNTIF($BM316,"=12")+COUNTIF($BN316,"=12")+COUNTIF($BO316,"=15")+COUNTIF($BP316,"=8")+COUNTIF($BQ316,"=12")+COUNTIF($BR316,"=24")+COUNTIF($BS316,"=20")+COUNTIF($BT316,"=13")</f>
        <v>8</v>
      </c>
      <c r="CM316" s="59">
        <f>COUNTIF($BU316,"=12")+COUNTIF($BV316,"=11")+COUNTIF($BW316,"=13")+COUNTIF($BX316,"=11")+COUNTIF($BY316,"=11")+COUNTIF($BZ316,"=12")+COUNTIF($CA316,"=11")</f>
        <v>6</v>
      </c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</row>
    <row r="317" spans="1:135" ht="15" customHeight="1" x14ac:dyDescent="0.25">
      <c r="A317" s="164">
        <v>169093</v>
      </c>
      <c r="B317" s="17" t="s">
        <v>561</v>
      </c>
      <c r="C317" s="86" t="s">
        <v>2</v>
      </c>
      <c r="D317" s="138" t="s">
        <v>78</v>
      </c>
      <c r="E317" s="17" t="s">
        <v>314</v>
      </c>
      <c r="F317" s="17" t="s">
        <v>345</v>
      </c>
      <c r="G317" s="7">
        <v>41634</v>
      </c>
      <c r="H317" s="88" t="s">
        <v>2</v>
      </c>
      <c r="I317" s="88" t="s">
        <v>779</v>
      </c>
      <c r="J317" s="87">
        <v>41277.888888888891</v>
      </c>
      <c r="K317" s="143">
        <f>+COUNTIF($Y317,"&gt;=18")+COUNTIF($AG317,"&gt;=31")+COUNTIF($AP317,"&lt;=15")+COUNTIF($AR317,"&gt;=19")+COUNTIF($BG317,"&gt;=11")+COUNTIF($BI317,"&lt;=21")+COUNTIF($BK317,"&gt;=17")+COUNTIF($BR317,"&gt;=24")+COUNTIF($CA317,"&lt;=11")</f>
        <v>5</v>
      </c>
      <c r="L317" s="140">
        <f>65-(+CH317+CI317+CJ317+CK317+CL317+CM317)</f>
        <v>12</v>
      </c>
      <c r="M317" s="68">
        <v>13</v>
      </c>
      <c r="N317" s="100">
        <v>24</v>
      </c>
      <c r="O317" s="68">
        <v>14</v>
      </c>
      <c r="P317" s="68">
        <v>11</v>
      </c>
      <c r="Q317" s="68">
        <v>11</v>
      </c>
      <c r="R317" s="68">
        <v>14</v>
      </c>
      <c r="S317" s="68">
        <v>12</v>
      </c>
      <c r="T317" s="68">
        <v>12</v>
      </c>
      <c r="U317" s="68">
        <v>11</v>
      </c>
      <c r="V317" s="68">
        <v>13</v>
      </c>
      <c r="W317" s="68">
        <v>13</v>
      </c>
      <c r="X317" s="68">
        <v>16</v>
      </c>
      <c r="Y317" s="68">
        <v>17</v>
      </c>
      <c r="Z317" s="68">
        <v>9</v>
      </c>
      <c r="AA317" s="68">
        <v>9</v>
      </c>
      <c r="AB317" s="68">
        <v>11</v>
      </c>
      <c r="AC317" s="68">
        <v>11</v>
      </c>
      <c r="AD317" s="68">
        <v>24</v>
      </c>
      <c r="AE317" s="68">
        <v>15</v>
      </c>
      <c r="AF317" s="68">
        <v>19</v>
      </c>
      <c r="AG317" s="68">
        <v>31</v>
      </c>
      <c r="AH317" s="100">
        <v>14</v>
      </c>
      <c r="AI317" s="100">
        <v>15</v>
      </c>
      <c r="AJ317" s="68">
        <v>16</v>
      </c>
      <c r="AK317" s="68">
        <v>17</v>
      </c>
      <c r="AL317" s="68">
        <v>11</v>
      </c>
      <c r="AM317" s="68">
        <v>10</v>
      </c>
      <c r="AN317" s="68">
        <v>19</v>
      </c>
      <c r="AO317" s="68">
        <v>23</v>
      </c>
      <c r="AP317" s="68">
        <v>15</v>
      </c>
      <c r="AQ317" s="68">
        <v>16</v>
      </c>
      <c r="AR317" s="68">
        <v>19</v>
      </c>
      <c r="AS317" s="68">
        <v>17</v>
      </c>
      <c r="AT317" s="68">
        <v>35</v>
      </c>
      <c r="AU317" s="100">
        <v>39</v>
      </c>
      <c r="AV317" s="68">
        <v>12</v>
      </c>
      <c r="AW317" s="68">
        <v>12</v>
      </c>
      <c r="AX317" s="68">
        <v>11</v>
      </c>
      <c r="AY317" s="68">
        <v>9</v>
      </c>
      <c r="AZ317" s="68">
        <v>15</v>
      </c>
      <c r="BA317" s="68">
        <v>16</v>
      </c>
      <c r="BB317" s="68">
        <v>8</v>
      </c>
      <c r="BC317" s="68">
        <v>10</v>
      </c>
      <c r="BD317" s="68">
        <v>10</v>
      </c>
      <c r="BE317" s="68">
        <v>8</v>
      </c>
      <c r="BF317" s="68">
        <v>10</v>
      </c>
      <c r="BG317" s="68">
        <v>10</v>
      </c>
      <c r="BH317" s="68">
        <v>12</v>
      </c>
      <c r="BI317" s="68">
        <v>21</v>
      </c>
      <c r="BJ317" s="68">
        <v>23</v>
      </c>
      <c r="BK317" s="68">
        <v>16</v>
      </c>
      <c r="BL317" s="68">
        <v>10</v>
      </c>
      <c r="BM317" s="68">
        <v>12</v>
      </c>
      <c r="BN317" s="68">
        <v>12</v>
      </c>
      <c r="BO317" s="68">
        <v>15</v>
      </c>
      <c r="BP317" s="68">
        <v>8</v>
      </c>
      <c r="BQ317" s="68">
        <v>12</v>
      </c>
      <c r="BR317" s="68">
        <v>21</v>
      </c>
      <c r="BS317" s="68">
        <v>20</v>
      </c>
      <c r="BT317" s="68">
        <v>13</v>
      </c>
      <c r="BU317" s="68">
        <v>13</v>
      </c>
      <c r="BV317" s="68">
        <v>11</v>
      </c>
      <c r="BW317" s="68">
        <v>13</v>
      </c>
      <c r="BX317" s="68">
        <v>12</v>
      </c>
      <c r="BY317" s="68">
        <v>11</v>
      </c>
      <c r="BZ317" s="68">
        <v>12</v>
      </c>
      <c r="CA317" s="68">
        <v>11</v>
      </c>
      <c r="CB317" s="149">
        <f>(2.71828^(-8.3291+4.4859*K317-2.1583*L317))/(1+(2.71828^(-8.3291+4.4859*K317-2.1583*L317)))</f>
        <v>7.5105671642750541E-6</v>
      </c>
      <c r="CC317" s="107" t="s">
        <v>781</v>
      </c>
      <c r="CD317" s="18" t="s">
        <v>53</v>
      </c>
      <c r="CE317" s="17" t="s">
        <v>2</v>
      </c>
      <c r="CF317" s="18" t="s">
        <v>561</v>
      </c>
      <c r="CG317" s="18"/>
      <c r="CH317" s="59">
        <f>COUNTIF($M317,"=13")+COUNTIF($N317,"=24")+COUNTIF($O317,"=14")+COUNTIF($P317,"=11")+COUNTIF($Q317,"=11")+COUNTIF($R317,"=14")+COUNTIF($S317,"=12")+COUNTIF($T317,"=12")+COUNTIF($U317,"=12")+COUNTIF($V317,"=13")+COUNTIF($W317,"=13")+COUNTIF($X317,"=16")</f>
        <v>11</v>
      </c>
      <c r="CI317" s="59">
        <f>COUNTIF($Y317,"=18")+COUNTIF($Z317,"=9")+COUNTIF($AA317,"=10")+COUNTIF($AB317,"=11")+COUNTIF($AC317,"=11")+COUNTIF($AD317,"=25")+COUNTIF($AE317,"=15")+COUNTIF($AF317,"=19")+COUNTIF($AG317,"=31")+COUNTIF($AH317,"=15")+COUNTIF($AI317,"=15")+COUNTIF($AJ317,"=17")+COUNTIF($AK317,"=17")</f>
        <v>8</v>
      </c>
      <c r="CJ317" s="59">
        <f>COUNTIF($AL317,"=11")+COUNTIF($AM317,"=11")+COUNTIF($AN317,"=19")+COUNTIF($AO317,"=23")+COUNTIF($AP317,"=15")+COUNTIF($AQ317,"=15")+COUNTIF($AR317,"=19")+COUNTIF($AS317,"=17")+COUNTIF($AV317,"=12")+COUNTIF($AW317,"=12")</f>
        <v>8</v>
      </c>
      <c r="CK317" s="59">
        <f>COUNTIF($AX317,"=11")+COUNTIF($AY317,"=9")+COUNTIF($AZ317,"=15")+COUNTIF($BA317,"=16")+COUNTIF($BB317,"=8")+COUNTIF($BC317,"=10")+COUNTIF($BD317,"=10")+COUNTIF($BE317,"=8")+COUNTIF($BF317,"=10")+COUNTIF($BG317,"=11")</f>
        <v>9</v>
      </c>
      <c r="CL317" s="59">
        <f>COUNTIF($BH317,"=12")+COUNTIF($BI317,"=21")+COUNTIF($BJ317,"=23")+COUNTIF($BK317,"=16")+COUNTIF($BL317,"=10")+COUNTIF($BM317,"=12")+COUNTIF($BN317,"=12")+COUNTIF($BO317,"=15")+COUNTIF($BP317,"=8")+COUNTIF($BQ317,"=12")+COUNTIF($BR317,"=24")+COUNTIF($BS317,"=20")+COUNTIF($BT317,"=13")</f>
        <v>12</v>
      </c>
      <c r="CM317" s="59">
        <f>COUNTIF($BU317,"=12")+COUNTIF($BV317,"=11")+COUNTIF($BW317,"=13")+COUNTIF($BX317,"=11")+COUNTIF($BY317,"=11")+COUNTIF($BZ317,"=12")+COUNTIF($CA317,"=11")</f>
        <v>5</v>
      </c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  <c r="DK317" s="85"/>
      <c r="DL317" s="85"/>
      <c r="DM317" s="85"/>
      <c r="DN317" s="85"/>
      <c r="DO317" s="85"/>
      <c r="DP317" s="85"/>
      <c r="DQ317" s="85"/>
      <c r="DR317" s="85"/>
      <c r="DS317" s="85"/>
      <c r="DT317" s="85"/>
      <c r="DU317" s="85"/>
      <c r="DV317" s="85"/>
      <c r="DW317" s="85"/>
      <c r="DX317" s="85"/>
      <c r="DY317" s="85"/>
      <c r="DZ317" s="85"/>
      <c r="EA317" s="85"/>
      <c r="EB317" s="85"/>
      <c r="EC317" s="85"/>
      <c r="ED317" s="85"/>
      <c r="EE317" s="85"/>
    </row>
    <row r="318" spans="1:135" ht="15" customHeight="1" x14ac:dyDescent="0.25">
      <c r="A318" s="164">
        <v>174830</v>
      </c>
      <c r="B318" s="86" t="s">
        <v>104</v>
      </c>
      <c r="C318" s="86" t="s">
        <v>2</v>
      </c>
      <c r="D318" s="138" t="s">
        <v>75</v>
      </c>
      <c r="E318" s="49" t="s">
        <v>105</v>
      </c>
      <c r="F318" s="86" t="s">
        <v>88</v>
      </c>
      <c r="G318" s="87">
        <v>42382</v>
      </c>
      <c r="H318" s="88" t="s">
        <v>2</v>
      </c>
      <c r="I318" s="88" t="s">
        <v>779</v>
      </c>
      <c r="J318" s="87">
        <v>41277.888888888891</v>
      </c>
      <c r="K318" s="143">
        <f>+COUNTIF($Y318,"&gt;=18")+COUNTIF($AG318,"&gt;=31")+COUNTIF($AP318,"&lt;=15")+COUNTIF($AR318,"&gt;=19")+COUNTIF($BG318,"&gt;=11")+COUNTIF($BI318,"&lt;=21")+COUNTIF($BK318,"&gt;=17")+COUNTIF($BR318,"&gt;=24")+COUNTIF($CA318,"&lt;=11")</f>
        <v>5</v>
      </c>
      <c r="L318" s="140">
        <f>65-(+CH318+CI318+CJ318+CK318+CL318+CM318)</f>
        <v>12</v>
      </c>
      <c r="M318" s="68">
        <v>13</v>
      </c>
      <c r="N318" s="68">
        <v>24</v>
      </c>
      <c r="O318" s="68">
        <v>14</v>
      </c>
      <c r="P318" s="68">
        <v>10</v>
      </c>
      <c r="Q318" s="68">
        <v>11</v>
      </c>
      <c r="R318" s="68">
        <v>14</v>
      </c>
      <c r="S318" s="68">
        <v>12</v>
      </c>
      <c r="T318" s="68">
        <v>12</v>
      </c>
      <c r="U318" s="68">
        <v>11</v>
      </c>
      <c r="V318" s="68">
        <v>13</v>
      </c>
      <c r="W318" s="68">
        <v>13</v>
      </c>
      <c r="X318" s="68">
        <v>16</v>
      </c>
      <c r="Y318" s="68">
        <v>18</v>
      </c>
      <c r="Z318" s="100">
        <v>9</v>
      </c>
      <c r="AA318" s="100">
        <v>10</v>
      </c>
      <c r="AB318" s="68">
        <v>11</v>
      </c>
      <c r="AC318" s="68">
        <v>11</v>
      </c>
      <c r="AD318" s="68">
        <v>24</v>
      </c>
      <c r="AE318" s="68">
        <v>15</v>
      </c>
      <c r="AF318" s="68">
        <v>19</v>
      </c>
      <c r="AG318" s="68">
        <v>29</v>
      </c>
      <c r="AH318" s="100">
        <v>15</v>
      </c>
      <c r="AI318" s="100">
        <v>15</v>
      </c>
      <c r="AJ318" s="68">
        <v>17</v>
      </c>
      <c r="AK318" s="68">
        <v>18</v>
      </c>
      <c r="AL318" s="68">
        <v>11</v>
      </c>
      <c r="AM318" s="68">
        <v>11</v>
      </c>
      <c r="AN318" s="68">
        <v>19</v>
      </c>
      <c r="AO318" s="68">
        <v>23</v>
      </c>
      <c r="AP318" s="68">
        <v>15</v>
      </c>
      <c r="AQ318" s="68">
        <v>14</v>
      </c>
      <c r="AR318" s="68">
        <v>19</v>
      </c>
      <c r="AS318" s="68">
        <v>17</v>
      </c>
      <c r="AT318" s="68">
        <v>37</v>
      </c>
      <c r="AU318" s="68">
        <v>37</v>
      </c>
      <c r="AV318" s="68">
        <v>14</v>
      </c>
      <c r="AW318" s="68">
        <v>12</v>
      </c>
      <c r="AX318" s="68">
        <v>11</v>
      </c>
      <c r="AY318" s="68">
        <v>9</v>
      </c>
      <c r="AZ318" s="68">
        <v>15</v>
      </c>
      <c r="BA318" s="68">
        <v>16</v>
      </c>
      <c r="BB318" s="68">
        <v>8</v>
      </c>
      <c r="BC318" s="68">
        <v>10</v>
      </c>
      <c r="BD318" s="68">
        <v>10</v>
      </c>
      <c r="BE318" s="68">
        <v>8</v>
      </c>
      <c r="BF318" s="68">
        <v>11</v>
      </c>
      <c r="BG318" s="68">
        <v>10</v>
      </c>
      <c r="BH318" s="68">
        <v>12</v>
      </c>
      <c r="BI318" s="68">
        <v>21</v>
      </c>
      <c r="BJ318" s="68">
        <v>23</v>
      </c>
      <c r="BK318" s="68">
        <v>16</v>
      </c>
      <c r="BL318" s="68">
        <v>10</v>
      </c>
      <c r="BM318" s="68">
        <v>12</v>
      </c>
      <c r="BN318" s="68">
        <v>12</v>
      </c>
      <c r="BO318" s="68">
        <v>15</v>
      </c>
      <c r="BP318" s="68">
        <v>8</v>
      </c>
      <c r="BQ318" s="68">
        <v>12</v>
      </c>
      <c r="BR318" s="68">
        <v>21</v>
      </c>
      <c r="BS318" s="68">
        <v>20</v>
      </c>
      <c r="BT318" s="68">
        <v>12</v>
      </c>
      <c r="BU318" s="68">
        <v>12</v>
      </c>
      <c r="BV318" s="68">
        <v>11</v>
      </c>
      <c r="BW318" s="68">
        <v>13</v>
      </c>
      <c r="BX318" s="68">
        <v>12</v>
      </c>
      <c r="BY318" s="68">
        <v>11</v>
      </c>
      <c r="BZ318" s="68">
        <v>12</v>
      </c>
      <c r="CA318" s="68">
        <v>11</v>
      </c>
      <c r="CB318" s="149">
        <f>(2.71828^(-8.3291+4.4859*K318-2.1583*L318))/(1+(2.71828^(-8.3291+4.4859*K318-2.1583*L318)))</f>
        <v>7.5105671642750541E-6</v>
      </c>
      <c r="CC318" s="107" t="s">
        <v>781</v>
      </c>
      <c r="CD318" s="86" t="s">
        <v>67</v>
      </c>
      <c r="CE318" s="86" t="s">
        <v>2</v>
      </c>
      <c r="CF318" s="86" t="s">
        <v>104</v>
      </c>
      <c r="CG318" s="86"/>
      <c r="CH318" s="59">
        <f>COUNTIF($M318,"=13")+COUNTIF($N318,"=24")+COUNTIF($O318,"=14")+COUNTIF($P318,"=11")+COUNTIF($Q318,"=11")+COUNTIF($R318,"=14")+COUNTIF($S318,"=12")+COUNTIF($T318,"=12")+COUNTIF($U318,"=12")+COUNTIF($V318,"=13")+COUNTIF($W318,"=13")+COUNTIF($X318,"=16")</f>
        <v>10</v>
      </c>
      <c r="CI318" s="59">
        <f>COUNTIF($Y318,"=18")+COUNTIF($Z318,"=9")+COUNTIF($AA318,"=10")+COUNTIF($AB318,"=11")+COUNTIF($AC318,"=11")+COUNTIF($AD318,"=25")+COUNTIF($AE318,"=15")+COUNTIF($AF318,"=19")+COUNTIF($AG318,"=31")+COUNTIF($AH318,"=15")+COUNTIF($AI318,"=15")+COUNTIF($AJ318,"=17")+COUNTIF($AK318,"=17")</f>
        <v>10</v>
      </c>
      <c r="CJ318" s="59">
        <f>COUNTIF($AL318,"=11")+COUNTIF($AM318,"=11")+COUNTIF($AN318,"=19")+COUNTIF($AO318,"=23")+COUNTIF($AP318,"=15")+COUNTIF($AQ318,"=15")+COUNTIF($AR318,"=19")+COUNTIF($AS318,"=17")+COUNTIF($AV318,"=12")+COUNTIF($AW318,"=12")</f>
        <v>8</v>
      </c>
      <c r="CK318" s="59">
        <f>COUNTIF($AX318,"=11")+COUNTIF($AY318,"=9")+COUNTIF($AZ318,"=15")+COUNTIF($BA318,"=16")+COUNTIF($BB318,"=8")+COUNTIF($BC318,"=10")+COUNTIF($BD318,"=10")+COUNTIF($BE318,"=8")+COUNTIF($BF318,"=10")+COUNTIF($BG318,"=11")</f>
        <v>8</v>
      </c>
      <c r="CL318" s="59">
        <f>COUNTIF($BH318,"=12")+COUNTIF($BI318,"=21")+COUNTIF($BJ318,"=23")+COUNTIF($BK318,"=16")+COUNTIF($BL318,"=10")+COUNTIF($BM318,"=12")+COUNTIF($BN318,"=12")+COUNTIF($BO318,"=15")+COUNTIF($BP318,"=8")+COUNTIF($BQ318,"=12")+COUNTIF($BR318,"=24")+COUNTIF($BS318,"=20")+COUNTIF($BT318,"=13")</f>
        <v>11</v>
      </c>
      <c r="CM318" s="59">
        <f>COUNTIF($BU318,"=12")+COUNTIF($BV318,"=11")+COUNTIF($BW318,"=13")+COUNTIF($BX318,"=11")+COUNTIF($BY318,"=11")+COUNTIF($BZ318,"=12")+COUNTIF($CA318,"=11")</f>
        <v>6</v>
      </c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  <c r="DK318" s="85"/>
      <c r="DL318" s="85"/>
      <c r="DM318" s="85"/>
      <c r="DN318" s="85"/>
      <c r="DO318" s="85"/>
      <c r="DP318" s="85"/>
      <c r="DQ318" s="85"/>
      <c r="DR318" s="85"/>
      <c r="DS318" s="85"/>
      <c r="DT318" s="85"/>
      <c r="DU318" s="85"/>
      <c r="DV318" s="85"/>
      <c r="DW318" s="85"/>
      <c r="DX318" s="85"/>
      <c r="DY318" s="85"/>
      <c r="DZ318" s="85"/>
      <c r="EA318" s="85"/>
      <c r="EB318" s="85"/>
      <c r="EC318" s="85"/>
      <c r="ED318" s="85"/>
      <c r="EE318" s="85"/>
    </row>
    <row r="319" spans="1:135" ht="15" customHeight="1" x14ac:dyDescent="0.25">
      <c r="A319" s="176">
        <v>180676</v>
      </c>
      <c r="B319" s="86" t="s">
        <v>376</v>
      </c>
      <c r="C319" s="86" t="s">
        <v>2</v>
      </c>
      <c r="D319" s="138" t="s">
        <v>79</v>
      </c>
      <c r="E319" s="49" t="s">
        <v>314</v>
      </c>
      <c r="F319" s="86" t="s">
        <v>35</v>
      </c>
      <c r="G319" s="87">
        <v>42404.329861111109</v>
      </c>
      <c r="H319" s="88" t="s">
        <v>2</v>
      </c>
      <c r="I319" s="88" t="s">
        <v>779</v>
      </c>
      <c r="J319" s="87">
        <v>41277.888888888891</v>
      </c>
      <c r="K319" s="143">
        <f>+COUNTIF($Y319,"&gt;=18")+COUNTIF($AG319,"&gt;=31")+COUNTIF($AP319,"&lt;=15")+COUNTIF($AR319,"&gt;=19")+COUNTIF($BG319,"&gt;=11")+COUNTIF($BI319,"&lt;=21")+COUNTIF($BK319,"&gt;=17")+COUNTIF($BR319,"&gt;=24")+COUNTIF($CA319,"&lt;=11")</f>
        <v>5</v>
      </c>
      <c r="L319" s="140">
        <f>65-(+CH319+CI319+CJ319+CK319+CL319+CM319)</f>
        <v>12</v>
      </c>
      <c r="M319" s="68">
        <v>13</v>
      </c>
      <c r="N319" s="68">
        <v>24</v>
      </c>
      <c r="O319" s="68">
        <v>14</v>
      </c>
      <c r="P319" s="68">
        <v>11</v>
      </c>
      <c r="Q319" s="68">
        <v>11</v>
      </c>
      <c r="R319" s="68">
        <v>14</v>
      </c>
      <c r="S319" s="68">
        <v>12</v>
      </c>
      <c r="T319" s="68">
        <v>12</v>
      </c>
      <c r="U319" s="68">
        <v>12</v>
      </c>
      <c r="V319" s="68">
        <v>14</v>
      </c>
      <c r="W319" s="68">
        <v>13</v>
      </c>
      <c r="X319" s="68">
        <v>17</v>
      </c>
      <c r="Y319" s="68">
        <v>18</v>
      </c>
      <c r="Z319" s="100">
        <v>9</v>
      </c>
      <c r="AA319" s="100">
        <v>10</v>
      </c>
      <c r="AB319" s="68">
        <v>11</v>
      </c>
      <c r="AC319" s="68">
        <v>11</v>
      </c>
      <c r="AD319" s="68">
        <v>25</v>
      </c>
      <c r="AE319" s="68">
        <v>14</v>
      </c>
      <c r="AF319" s="68">
        <v>18</v>
      </c>
      <c r="AG319" s="68">
        <v>30</v>
      </c>
      <c r="AH319" s="68">
        <v>15</v>
      </c>
      <c r="AI319" s="68">
        <v>16</v>
      </c>
      <c r="AJ319" s="100">
        <v>16</v>
      </c>
      <c r="AK319" s="100">
        <v>17</v>
      </c>
      <c r="AL319" s="68">
        <v>10</v>
      </c>
      <c r="AM319" s="68">
        <v>10</v>
      </c>
      <c r="AN319" s="68">
        <v>19</v>
      </c>
      <c r="AO319" s="68">
        <v>23</v>
      </c>
      <c r="AP319" s="68">
        <v>15</v>
      </c>
      <c r="AQ319" s="68">
        <v>15</v>
      </c>
      <c r="AR319" s="68">
        <v>17</v>
      </c>
      <c r="AS319" s="68">
        <v>17</v>
      </c>
      <c r="AT319" s="100">
        <v>34</v>
      </c>
      <c r="AU319" s="68">
        <v>38</v>
      </c>
      <c r="AV319" s="68">
        <v>12</v>
      </c>
      <c r="AW319" s="68">
        <v>12</v>
      </c>
      <c r="AX319" s="68">
        <v>11</v>
      </c>
      <c r="AY319" s="68">
        <v>9</v>
      </c>
      <c r="AZ319" s="68">
        <v>15</v>
      </c>
      <c r="BA319" s="68">
        <v>16</v>
      </c>
      <c r="BB319" s="68">
        <v>8</v>
      </c>
      <c r="BC319" s="68">
        <v>10</v>
      </c>
      <c r="BD319" s="68">
        <v>10</v>
      </c>
      <c r="BE319" s="68">
        <v>8</v>
      </c>
      <c r="BF319" s="68">
        <v>10</v>
      </c>
      <c r="BG319" s="68">
        <v>11</v>
      </c>
      <c r="BH319" s="68">
        <v>12</v>
      </c>
      <c r="BI319" s="68">
        <v>21</v>
      </c>
      <c r="BJ319" s="68">
        <v>23</v>
      </c>
      <c r="BK319" s="68">
        <v>16</v>
      </c>
      <c r="BL319" s="68">
        <v>10</v>
      </c>
      <c r="BM319" s="68">
        <v>12</v>
      </c>
      <c r="BN319" s="68">
        <v>12</v>
      </c>
      <c r="BO319" s="68">
        <v>15</v>
      </c>
      <c r="BP319" s="68">
        <v>8</v>
      </c>
      <c r="BQ319" s="68">
        <v>12</v>
      </c>
      <c r="BR319" s="68">
        <v>24</v>
      </c>
      <c r="BS319" s="68">
        <v>20</v>
      </c>
      <c r="BT319" s="68">
        <v>13</v>
      </c>
      <c r="BU319" s="68">
        <v>12</v>
      </c>
      <c r="BV319" s="68">
        <v>11</v>
      </c>
      <c r="BW319" s="68">
        <v>13</v>
      </c>
      <c r="BX319" s="68">
        <v>10</v>
      </c>
      <c r="BY319" s="68">
        <v>11</v>
      </c>
      <c r="BZ319" s="68">
        <v>12</v>
      </c>
      <c r="CA319" s="68">
        <v>12</v>
      </c>
      <c r="CB319" s="149">
        <f>(2.71828^(-8.3291+4.4859*K319-2.1583*L319))/(1+(2.71828^(-8.3291+4.4859*K319-2.1583*L319)))</f>
        <v>7.5105671642750541E-6</v>
      </c>
      <c r="CC319" s="107" t="s">
        <v>781</v>
      </c>
      <c r="CD319" s="86" t="s">
        <v>55</v>
      </c>
      <c r="CE319" s="86" t="s">
        <v>2</v>
      </c>
      <c r="CF319" s="86" t="s">
        <v>50</v>
      </c>
      <c r="CG319" s="86"/>
      <c r="CH319" s="59">
        <f>COUNTIF($M319,"=13")+COUNTIF($N319,"=24")+COUNTIF($O319,"=14")+COUNTIF($P319,"=11")+COUNTIF($Q319,"=11")+COUNTIF($R319,"=14")+COUNTIF($S319,"=12")+COUNTIF($T319,"=12")+COUNTIF($U319,"=12")+COUNTIF($V319,"=13")+COUNTIF($W319,"=13")+COUNTIF($X319,"=16")</f>
        <v>10</v>
      </c>
      <c r="CI319" s="59">
        <f>COUNTIF($Y319,"=18")+COUNTIF($Z319,"=9")+COUNTIF($AA319,"=10")+COUNTIF($AB319,"=11")+COUNTIF($AC319,"=11")+COUNTIF($AD319,"=25")+COUNTIF($AE319,"=15")+COUNTIF($AF319,"=19")+COUNTIF($AG319,"=31")+COUNTIF($AH319,"=15")+COUNTIF($AI319,"=15")+COUNTIF($AJ319,"=17")+COUNTIF($AK319,"=17")</f>
        <v>8</v>
      </c>
      <c r="CJ319" s="59">
        <f>COUNTIF($AL319,"=11")+COUNTIF($AM319,"=11")+COUNTIF($AN319,"=19")+COUNTIF($AO319,"=23")+COUNTIF($AP319,"=15")+COUNTIF($AQ319,"=15")+COUNTIF($AR319,"=19")+COUNTIF($AS319,"=17")+COUNTIF($AV319,"=12")+COUNTIF($AW319,"=12")</f>
        <v>7</v>
      </c>
      <c r="CK319" s="59">
        <f>COUNTIF($AX319,"=11")+COUNTIF($AY319,"=9")+COUNTIF($AZ319,"=15")+COUNTIF($BA319,"=16")+COUNTIF($BB319,"=8")+COUNTIF($BC319,"=10")+COUNTIF($BD319,"=10")+COUNTIF($BE319,"=8")+COUNTIF($BF319,"=10")+COUNTIF($BG319,"=11")</f>
        <v>10</v>
      </c>
      <c r="CL319" s="59">
        <f>COUNTIF($BH319,"=12")+COUNTIF($BI319,"=21")+COUNTIF($BJ319,"=23")+COUNTIF($BK319,"=16")+COUNTIF($BL319,"=10")+COUNTIF($BM319,"=12")+COUNTIF($BN319,"=12")+COUNTIF($BO319,"=15")+COUNTIF($BP319,"=8")+COUNTIF($BQ319,"=12")+COUNTIF($BR319,"=24")+COUNTIF($BS319,"=20")+COUNTIF($BT319,"=13")</f>
        <v>13</v>
      </c>
      <c r="CM319" s="59">
        <f>COUNTIF($BU319,"=12")+COUNTIF($BV319,"=11")+COUNTIF($BW319,"=13")+COUNTIF($BX319,"=11")+COUNTIF($BY319,"=11")+COUNTIF($BZ319,"=12")+COUNTIF($CA319,"=11")</f>
        <v>5</v>
      </c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  <c r="DK319" s="85"/>
      <c r="DL319" s="85"/>
      <c r="DM319" s="85"/>
      <c r="DN319" s="85"/>
      <c r="DO319" s="85"/>
      <c r="DP319" s="85"/>
      <c r="DQ319" s="85"/>
      <c r="DR319" s="85"/>
      <c r="DS319" s="85"/>
      <c r="DT319" s="85"/>
      <c r="DU319" s="85"/>
      <c r="DV319" s="85"/>
      <c r="DW319" s="85"/>
      <c r="DX319" s="85"/>
      <c r="DY319" s="85"/>
      <c r="DZ319" s="85"/>
      <c r="EA319" s="85"/>
      <c r="EB319" s="85"/>
      <c r="EC319" s="85"/>
      <c r="ED319" s="85"/>
      <c r="EE319" s="85"/>
    </row>
    <row r="320" spans="1:135" ht="15" customHeight="1" x14ac:dyDescent="0.25">
      <c r="A320" s="168">
        <v>181132</v>
      </c>
      <c r="B320" s="14" t="s">
        <v>207</v>
      </c>
      <c r="C320" s="86" t="s">
        <v>2</v>
      </c>
      <c r="D320" s="138" t="s">
        <v>78</v>
      </c>
      <c r="E320" s="10" t="s">
        <v>28</v>
      </c>
      <c r="F320" s="10" t="s">
        <v>207</v>
      </c>
      <c r="G320" s="7">
        <v>41504.945138888892</v>
      </c>
      <c r="H320" s="88" t="s">
        <v>2</v>
      </c>
      <c r="I320" s="88" t="s">
        <v>779</v>
      </c>
      <c r="J320" s="87">
        <v>41277.888888888891</v>
      </c>
      <c r="K320" s="143">
        <f>+COUNTIF($Y320,"&gt;=18")+COUNTIF($AG320,"&gt;=31")+COUNTIF($AP320,"&lt;=15")+COUNTIF($AR320,"&gt;=19")+COUNTIF($BG320,"&gt;=11")+COUNTIF($BI320,"&lt;=21")+COUNTIF($BK320,"&gt;=17")+COUNTIF($BR320,"&gt;=24")+COUNTIF($CA320,"&lt;=11")</f>
        <v>5</v>
      </c>
      <c r="L320" s="140">
        <f>65-(+CH320+CI320+CJ320+CK320+CL320+CM320)</f>
        <v>12</v>
      </c>
      <c r="M320" s="43">
        <v>13</v>
      </c>
      <c r="N320" s="43">
        <v>24</v>
      </c>
      <c r="O320" s="43">
        <v>14</v>
      </c>
      <c r="P320" s="43">
        <v>11</v>
      </c>
      <c r="Q320" s="43">
        <v>11</v>
      </c>
      <c r="R320" s="43">
        <v>14</v>
      </c>
      <c r="S320" s="43">
        <v>12</v>
      </c>
      <c r="T320" s="43">
        <v>12</v>
      </c>
      <c r="U320" s="43">
        <v>12</v>
      </c>
      <c r="V320" s="43">
        <v>13</v>
      </c>
      <c r="W320" s="43">
        <v>13</v>
      </c>
      <c r="X320" s="43">
        <v>16</v>
      </c>
      <c r="Y320" s="43">
        <v>19</v>
      </c>
      <c r="Z320" s="43">
        <v>10</v>
      </c>
      <c r="AA320" s="43">
        <v>10</v>
      </c>
      <c r="AB320" s="43">
        <v>11</v>
      </c>
      <c r="AC320" s="43">
        <v>11</v>
      </c>
      <c r="AD320" s="43">
        <v>23</v>
      </c>
      <c r="AE320" s="43">
        <v>15</v>
      </c>
      <c r="AF320" s="43">
        <v>19</v>
      </c>
      <c r="AG320" s="43">
        <v>31</v>
      </c>
      <c r="AH320" s="43">
        <v>15</v>
      </c>
      <c r="AI320" s="43">
        <v>15</v>
      </c>
      <c r="AJ320" s="43">
        <v>17</v>
      </c>
      <c r="AK320" s="43">
        <v>17</v>
      </c>
      <c r="AL320" s="43">
        <v>11</v>
      </c>
      <c r="AM320" s="43">
        <v>11</v>
      </c>
      <c r="AN320" s="43">
        <v>19</v>
      </c>
      <c r="AO320" s="43">
        <v>23</v>
      </c>
      <c r="AP320" s="43">
        <v>17</v>
      </c>
      <c r="AQ320" s="43">
        <v>15</v>
      </c>
      <c r="AR320" s="43">
        <v>19</v>
      </c>
      <c r="AS320" s="43">
        <v>17</v>
      </c>
      <c r="AT320" s="34">
        <v>38</v>
      </c>
      <c r="AU320" s="43">
        <v>39</v>
      </c>
      <c r="AV320" s="43">
        <v>12</v>
      </c>
      <c r="AW320" s="43">
        <v>12</v>
      </c>
      <c r="AX320" s="43">
        <v>11</v>
      </c>
      <c r="AY320" s="43">
        <v>9</v>
      </c>
      <c r="AZ320" s="43">
        <v>15</v>
      </c>
      <c r="BA320" s="43">
        <v>16</v>
      </c>
      <c r="BB320" s="43">
        <v>8</v>
      </c>
      <c r="BC320" s="43">
        <v>11</v>
      </c>
      <c r="BD320" s="43">
        <v>10</v>
      </c>
      <c r="BE320" s="43">
        <v>8</v>
      </c>
      <c r="BF320" s="43">
        <v>10</v>
      </c>
      <c r="BG320" s="43">
        <v>11</v>
      </c>
      <c r="BH320" s="43">
        <v>12</v>
      </c>
      <c r="BI320" s="43">
        <v>23</v>
      </c>
      <c r="BJ320" s="43">
        <v>25</v>
      </c>
      <c r="BK320" s="43">
        <v>17</v>
      </c>
      <c r="BL320" s="43">
        <v>10</v>
      </c>
      <c r="BM320" s="43">
        <v>12</v>
      </c>
      <c r="BN320" s="43">
        <v>12</v>
      </c>
      <c r="BO320" s="43">
        <v>16</v>
      </c>
      <c r="BP320" s="43">
        <v>8</v>
      </c>
      <c r="BQ320" s="43">
        <v>12</v>
      </c>
      <c r="BR320" s="43">
        <v>22</v>
      </c>
      <c r="BS320" s="43">
        <v>21</v>
      </c>
      <c r="BT320" s="43">
        <v>13</v>
      </c>
      <c r="BU320" s="43">
        <v>12</v>
      </c>
      <c r="BV320" s="43">
        <v>11</v>
      </c>
      <c r="BW320" s="43">
        <v>13</v>
      </c>
      <c r="BX320" s="43">
        <v>11</v>
      </c>
      <c r="BY320" s="43">
        <v>11</v>
      </c>
      <c r="BZ320" s="43">
        <v>12</v>
      </c>
      <c r="CA320" s="43">
        <v>12</v>
      </c>
      <c r="CB320" s="149">
        <f>(2.71828^(-8.3291+4.4859*K320-2.1583*L320))/(1+(2.71828^(-8.3291+4.4859*K320-2.1583*L320)))</f>
        <v>7.5105671642750541E-6</v>
      </c>
      <c r="CC320" s="107" t="s">
        <v>781</v>
      </c>
      <c r="CD320" s="25" t="s">
        <v>53</v>
      </c>
      <c r="CE320" s="10" t="s">
        <v>569</v>
      </c>
      <c r="CF320" s="86" t="s">
        <v>50</v>
      </c>
      <c r="CG320" s="11"/>
      <c r="CH320" s="59">
        <f>COUNTIF($M320,"=13")+COUNTIF($N320,"=24")+COUNTIF($O320,"=14")+COUNTIF($P320,"=11")+COUNTIF($Q320,"=11")+COUNTIF($R320,"=14")+COUNTIF($S320,"=12")+COUNTIF($T320,"=12")+COUNTIF($U320,"=12")+COUNTIF($V320,"=13")+COUNTIF($W320,"=13")+COUNTIF($X320,"=16")</f>
        <v>12</v>
      </c>
      <c r="CI320" s="59">
        <f>COUNTIF($Y320,"=18")+COUNTIF($Z320,"=9")+COUNTIF($AA320,"=10")+COUNTIF($AB320,"=11")+COUNTIF($AC320,"=11")+COUNTIF($AD320,"=25")+COUNTIF($AE320,"=15")+COUNTIF($AF320,"=19")+COUNTIF($AG320,"=31")+COUNTIF($AH320,"=15")+COUNTIF($AI320,"=15")+COUNTIF($AJ320,"=17")+COUNTIF($AK320,"=17")</f>
        <v>10</v>
      </c>
      <c r="CJ320" s="59">
        <f>COUNTIF($AL320,"=11")+COUNTIF($AM320,"=11")+COUNTIF($AN320,"=19")+COUNTIF($AO320,"=23")+COUNTIF($AP320,"=15")+COUNTIF($AQ320,"=15")+COUNTIF($AR320,"=19")+COUNTIF($AS320,"=17")+COUNTIF($AV320,"=12")+COUNTIF($AW320,"=12")</f>
        <v>9</v>
      </c>
      <c r="CK320" s="59">
        <f>COUNTIF($AX320,"=11")+COUNTIF($AY320,"=9")+COUNTIF($AZ320,"=15")+COUNTIF($BA320,"=16")+COUNTIF($BB320,"=8")+COUNTIF($BC320,"=10")+COUNTIF($BD320,"=10")+COUNTIF($BE320,"=8")+COUNTIF($BF320,"=10")+COUNTIF($BG320,"=11")</f>
        <v>9</v>
      </c>
      <c r="CL320" s="59">
        <f>COUNTIF($BH320,"=12")+COUNTIF($BI320,"=21")+COUNTIF($BJ320,"=23")+COUNTIF($BK320,"=16")+COUNTIF($BL320,"=10")+COUNTIF($BM320,"=12")+COUNTIF($BN320,"=12")+COUNTIF($BO320,"=15")+COUNTIF($BP320,"=8")+COUNTIF($BQ320,"=12")+COUNTIF($BR320,"=24")+COUNTIF($BS320,"=20")+COUNTIF($BT320,"=13")</f>
        <v>7</v>
      </c>
      <c r="CM320" s="59">
        <f>COUNTIF($BU320,"=12")+COUNTIF($BV320,"=11")+COUNTIF($BW320,"=13")+COUNTIF($BX320,"=11")+COUNTIF($BY320,"=11")+COUNTIF($BZ320,"=12")+COUNTIF($CA320,"=11")</f>
        <v>6</v>
      </c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  <c r="DK320" s="85"/>
      <c r="DL320" s="85"/>
      <c r="DM320" s="85"/>
      <c r="DN320" s="85"/>
      <c r="DO320" s="85"/>
      <c r="DP320" s="85"/>
      <c r="DQ320" s="85"/>
      <c r="DR320" s="85"/>
      <c r="DS320" s="85"/>
      <c r="DT320" s="85"/>
      <c r="DU320" s="85"/>
      <c r="DV320" s="85"/>
      <c r="DW320" s="85"/>
      <c r="DX320" s="85"/>
      <c r="DY320" s="85"/>
      <c r="DZ320" s="85"/>
      <c r="EA320" s="85"/>
      <c r="EB320" s="85"/>
      <c r="EC320" s="85"/>
      <c r="ED320" s="85"/>
      <c r="EE320" s="85"/>
    </row>
    <row r="321" spans="1:137" ht="15" customHeight="1" x14ac:dyDescent="0.25">
      <c r="A321" s="167">
        <v>189261</v>
      </c>
      <c r="B321" s="46" t="s">
        <v>29</v>
      </c>
      <c r="C321" s="86" t="s">
        <v>2</v>
      </c>
      <c r="D321" s="138" t="s">
        <v>78</v>
      </c>
      <c r="E321" s="29" t="s">
        <v>314</v>
      </c>
      <c r="F321" s="3" t="s">
        <v>29</v>
      </c>
      <c r="G321" s="7">
        <v>41416.688194444447</v>
      </c>
      <c r="H321" s="88" t="s">
        <v>2</v>
      </c>
      <c r="I321" s="88" t="s">
        <v>779</v>
      </c>
      <c r="J321" s="87">
        <v>41277.888888888891</v>
      </c>
      <c r="K321" s="143">
        <f>+COUNTIF($Y321,"&gt;=18")+COUNTIF($AG321,"&gt;=31")+COUNTIF($AP321,"&lt;=15")+COUNTIF($AR321,"&gt;=19")+COUNTIF($BG321,"&gt;=11")+COUNTIF($BI321,"&lt;=21")+COUNTIF($BK321,"&gt;=17")+COUNTIF($BR321,"&gt;=24")+COUNTIF($CA321,"&lt;=11")</f>
        <v>5</v>
      </c>
      <c r="L321" s="140">
        <f>65-(+CH321+CI321+CJ321+CK321+CL321+CM321)</f>
        <v>12</v>
      </c>
      <c r="M321" s="28">
        <v>13</v>
      </c>
      <c r="N321" s="28">
        <v>24</v>
      </c>
      <c r="O321" s="28">
        <v>14</v>
      </c>
      <c r="P321" s="28">
        <v>10</v>
      </c>
      <c r="Q321" s="28">
        <v>11</v>
      </c>
      <c r="R321" s="28">
        <v>14</v>
      </c>
      <c r="S321" s="28">
        <v>12</v>
      </c>
      <c r="T321" s="28">
        <v>12</v>
      </c>
      <c r="U321" s="28">
        <v>12</v>
      </c>
      <c r="V321" s="28">
        <v>13</v>
      </c>
      <c r="W321" s="28">
        <v>13</v>
      </c>
      <c r="X321" s="28">
        <v>17</v>
      </c>
      <c r="Y321" s="28">
        <v>19</v>
      </c>
      <c r="Z321" s="6">
        <v>9</v>
      </c>
      <c r="AA321" s="6">
        <v>10</v>
      </c>
      <c r="AB321" s="28">
        <v>11</v>
      </c>
      <c r="AC321" s="28">
        <v>11</v>
      </c>
      <c r="AD321" s="28">
        <v>25</v>
      </c>
      <c r="AE321" s="28">
        <v>15</v>
      </c>
      <c r="AF321" s="28">
        <v>19</v>
      </c>
      <c r="AG321" s="28">
        <v>31</v>
      </c>
      <c r="AH321" s="28">
        <v>15</v>
      </c>
      <c r="AI321" s="28">
        <v>15</v>
      </c>
      <c r="AJ321" s="6">
        <v>17</v>
      </c>
      <c r="AK321" s="6">
        <v>17</v>
      </c>
      <c r="AL321" s="28">
        <v>11</v>
      </c>
      <c r="AM321" s="28">
        <v>11</v>
      </c>
      <c r="AN321" s="28">
        <v>19</v>
      </c>
      <c r="AO321" s="28">
        <v>24</v>
      </c>
      <c r="AP321" s="28">
        <v>15</v>
      </c>
      <c r="AQ321" s="28">
        <v>15</v>
      </c>
      <c r="AR321" s="28">
        <v>18</v>
      </c>
      <c r="AS321" s="28">
        <v>18</v>
      </c>
      <c r="AT321" s="28">
        <v>37</v>
      </c>
      <c r="AU321" s="6">
        <v>38</v>
      </c>
      <c r="AV321" s="28">
        <v>12</v>
      </c>
      <c r="AW321" s="28">
        <v>12</v>
      </c>
      <c r="AX321" s="28">
        <v>12</v>
      </c>
      <c r="AY321" s="28">
        <v>9</v>
      </c>
      <c r="AZ321" s="28">
        <v>15</v>
      </c>
      <c r="BA321" s="28">
        <v>16</v>
      </c>
      <c r="BB321" s="28">
        <v>8</v>
      </c>
      <c r="BC321" s="28">
        <v>10</v>
      </c>
      <c r="BD321" s="28">
        <v>10</v>
      </c>
      <c r="BE321" s="28">
        <v>8</v>
      </c>
      <c r="BF321" s="28">
        <v>10</v>
      </c>
      <c r="BG321" s="28">
        <v>12</v>
      </c>
      <c r="BH321" s="28">
        <v>12</v>
      </c>
      <c r="BI321" s="28">
        <v>22</v>
      </c>
      <c r="BJ321" s="28">
        <v>23</v>
      </c>
      <c r="BK321" s="28">
        <v>16</v>
      </c>
      <c r="BL321" s="28">
        <v>10</v>
      </c>
      <c r="BM321" s="28">
        <v>12</v>
      </c>
      <c r="BN321" s="28">
        <v>12</v>
      </c>
      <c r="BO321" s="28">
        <v>15</v>
      </c>
      <c r="BP321" s="28">
        <v>8</v>
      </c>
      <c r="BQ321" s="28">
        <v>11</v>
      </c>
      <c r="BR321" s="28">
        <v>24</v>
      </c>
      <c r="BS321" s="28">
        <v>20</v>
      </c>
      <c r="BT321" s="28">
        <v>13</v>
      </c>
      <c r="BU321" s="28">
        <v>12</v>
      </c>
      <c r="BV321" s="28">
        <v>12</v>
      </c>
      <c r="BW321" s="28">
        <v>13</v>
      </c>
      <c r="BX321" s="28">
        <v>11</v>
      </c>
      <c r="BY321" s="28">
        <v>11</v>
      </c>
      <c r="BZ321" s="28">
        <v>12</v>
      </c>
      <c r="CA321" s="28">
        <v>12</v>
      </c>
      <c r="CB321" s="149">
        <f>(2.71828^(-8.3291+4.4859*K321-2.1583*L321))/(1+(2.71828^(-8.3291+4.4859*K321-2.1583*L321)))</f>
        <v>7.5105671642750541E-6</v>
      </c>
      <c r="CC321" s="107" t="s">
        <v>781</v>
      </c>
      <c r="CD321" s="86" t="s">
        <v>53</v>
      </c>
      <c r="CE321" s="10" t="s">
        <v>2</v>
      </c>
      <c r="CF321" s="86" t="s">
        <v>29</v>
      </c>
      <c r="CG321" s="11"/>
      <c r="CH321" s="59">
        <f>COUNTIF($M321,"=13")+COUNTIF($N321,"=24")+COUNTIF($O321,"=14")+COUNTIF($P321,"=11")+COUNTIF($Q321,"=11")+COUNTIF($R321,"=14")+COUNTIF($S321,"=12")+COUNTIF($T321,"=12")+COUNTIF($U321,"=12")+COUNTIF($V321,"=13")+COUNTIF($W321,"=13")+COUNTIF($X321,"=16")</f>
        <v>10</v>
      </c>
      <c r="CI321" s="59">
        <f>COUNTIF($Y321,"=18")+COUNTIF($Z321,"=9")+COUNTIF($AA321,"=10")+COUNTIF($AB321,"=11")+COUNTIF($AC321,"=11")+COUNTIF($AD321,"=25")+COUNTIF($AE321,"=15")+COUNTIF($AF321,"=19")+COUNTIF($AG321,"=31")+COUNTIF($AH321,"=15")+COUNTIF($AI321,"=15")+COUNTIF($AJ321,"=17")+COUNTIF($AK321,"=17")</f>
        <v>12</v>
      </c>
      <c r="CJ321" s="59">
        <f>COUNTIF($AL321,"=11")+COUNTIF($AM321,"=11")+COUNTIF($AN321,"=19")+COUNTIF($AO321,"=23")+COUNTIF($AP321,"=15")+COUNTIF($AQ321,"=15")+COUNTIF($AR321,"=19")+COUNTIF($AS321,"=17")+COUNTIF($AV321,"=12")+COUNTIF($AW321,"=12")</f>
        <v>7</v>
      </c>
      <c r="CK321" s="59">
        <f>COUNTIF($AX321,"=11")+COUNTIF($AY321,"=9")+COUNTIF($AZ321,"=15")+COUNTIF($BA321,"=16")+COUNTIF($BB321,"=8")+COUNTIF($BC321,"=10")+COUNTIF($BD321,"=10")+COUNTIF($BE321,"=8")+COUNTIF($BF321,"=10")+COUNTIF($BG321,"=11")</f>
        <v>8</v>
      </c>
      <c r="CL321" s="59">
        <f>COUNTIF($BH321,"=12")+COUNTIF($BI321,"=21")+COUNTIF($BJ321,"=23")+COUNTIF($BK321,"=16")+COUNTIF($BL321,"=10")+COUNTIF($BM321,"=12")+COUNTIF($BN321,"=12")+COUNTIF($BO321,"=15")+COUNTIF($BP321,"=8")+COUNTIF($BQ321,"=12")+COUNTIF($BR321,"=24")+COUNTIF($BS321,"=20")+COUNTIF($BT321,"=13")</f>
        <v>11</v>
      </c>
      <c r="CM321" s="59">
        <f>COUNTIF($BU321,"=12")+COUNTIF($BV321,"=11")+COUNTIF($BW321,"=13")+COUNTIF($BX321,"=11")+COUNTIF($BY321,"=11")+COUNTIF($BZ321,"=12")+COUNTIF($CA321,"=11")</f>
        <v>5</v>
      </c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  <c r="DK321" s="85"/>
      <c r="DL321" s="85"/>
      <c r="DM321" s="85"/>
      <c r="DN321" s="85"/>
      <c r="DO321" s="85"/>
      <c r="DP321" s="85"/>
      <c r="DQ321" s="85"/>
      <c r="DR321" s="85"/>
      <c r="DS321" s="85"/>
      <c r="DT321" s="85"/>
      <c r="DU321" s="85"/>
      <c r="DV321" s="85"/>
      <c r="DW321" s="85"/>
      <c r="DX321" s="85"/>
      <c r="DY321" s="85"/>
      <c r="DZ321" s="85"/>
      <c r="EA321" s="85"/>
      <c r="EB321" s="85"/>
      <c r="EC321" s="85"/>
      <c r="ED321" s="85"/>
      <c r="EE321" s="85"/>
    </row>
    <row r="322" spans="1:137" ht="15" customHeight="1" x14ac:dyDescent="0.25">
      <c r="A322" s="175">
        <v>209513</v>
      </c>
      <c r="B322" s="8" t="s">
        <v>45</v>
      </c>
      <c r="C322" s="86" t="s">
        <v>2</v>
      </c>
      <c r="D322" s="138" t="s">
        <v>78</v>
      </c>
      <c r="E322" s="91" t="s">
        <v>314</v>
      </c>
      <c r="F322" s="91" t="s">
        <v>45</v>
      </c>
      <c r="G322" s="16">
        <v>41616</v>
      </c>
      <c r="H322" s="88" t="s">
        <v>2</v>
      </c>
      <c r="I322" s="88" t="s">
        <v>779</v>
      </c>
      <c r="J322" s="87">
        <v>41277.888888888891</v>
      </c>
      <c r="K322" s="143">
        <f>+COUNTIF($Y322,"&gt;=18")+COUNTIF($AG322,"&gt;=31")+COUNTIF($AP322,"&lt;=15")+COUNTIF($AR322,"&gt;=19")+COUNTIF($BG322,"&gt;=11")+COUNTIF($BI322,"&lt;=21")+COUNTIF($BK322,"&gt;=17")+COUNTIF($BR322,"&gt;=24")+COUNTIF($CA322,"&lt;=11")</f>
        <v>5</v>
      </c>
      <c r="L322" s="140">
        <f>65-(+CH322+CI322+CJ322+CK322+CL322+CM322)</f>
        <v>12</v>
      </c>
      <c r="M322" s="114">
        <v>13</v>
      </c>
      <c r="N322" s="114">
        <v>24</v>
      </c>
      <c r="O322" s="114">
        <v>14</v>
      </c>
      <c r="P322" s="114">
        <v>11</v>
      </c>
      <c r="Q322" s="114">
        <v>11</v>
      </c>
      <c r="R322" s="114">
        <v>14</v>
      </c>
      <c r="S322" s="114">
        <v>12</v>
      </c>
      <c r="T322" s="114">
        <v>12</v>
      </c>
      <c r="U322" s="114">
        <v>11</v>
      </c>
      <c r="V322" s="114">
        <v>13</v>
      </c>
      <c r="W322" s="114">
        <v>13</v>
      </c>
      <c r="X322" s="114">
        <v>17</v>
      </c>
      <c r="Y322" s="114">
        <v>18</v>
      </c>
      <c r="Z322" s="114">
        <v>9</v>
      </c>
      <c r="AA322" s="114">
        <v>10</v>
      </c>
      <c r="AB322" s="114">
        <v>11</v>
      </c>
      <c r="AC322" s="114">
        <v>11</v>
      </c>
      <c r="AD322" s="114">
        <v>25</v>
      </c>
      <c r="AE322" s="114">
        <v>14</v>
      </c>
      <c r="AF322" s="114">
        <v>19</v>
      </c>
      <c r="AG322" s="114">
        <v>29</v>
      </c>
      <c r="AH322" s="114">
        <v>15</v>
      </c>
      <c r="AI322" s="114">
        <v>15</v>
      </c>
      <c r="AJ322" s="62">
        <v>17</v>
      </c>
      <c r="AK322" s="114">
        <v>17</v>
      </c>
      <c r="AL322" s="114">
        <v>10</v>
      </c>
      <c r="AM322" s="114">
        <v>11</v>
      </c>
      <c r="AN322" s="114">
        <v>19</v>
      </c>
      <c r="AO322" s="114">
        <v>23</v>
      </c>
      <c r="AP322" s="114">
        <v>15</v>
      </c>
      <c r="AQ322" s="114">
        <v>15</v>
      </c>
      <c r="AR322" s="114">
        <v>19</v>
      </c>
      <c r="AS322" s="114">
        <v>17</v>
      </c>
      <c r="AT322" s="114">
        <v>37</v>
      </c>
      <c r="AU322" s="114">
        <v>38</v>
      </c>
      <c r="AV322" s="114">
        <v>11</v>
      </c>
      <c r="AW322" s="114">
        <v>12</v>
      </c>
      <c r="AX322" s="114">
        <v>11</v>
      </c>
      <c r="AY322" s="114">
        <v>9</v>
      </c>
      <c r="AZ322" s="114">
        <v>15</v>
      </c>
      <c r="BA322" s="114">
        <v>16</v>
      </c>
      <c r="BB322" s="114">
        <v>8</v>
      </c>
      <c r="BC322" s="114">
        <v>10</v>
      </c>
      <c r="BD322" s="114">
        <v>10</v>
      </c>
      <c r="BE322" s="114">
        <v>8</v>
      </c>
      <c r="BF322" s="114">
        <v>10</v>
      </c>
      <c r="BG322" s="114">
        <v>10</v>
      </c>
      <c r="BH322" s="114">
        <v>12</v>
      </c>
      <c r="BI322" s="114">
        <v>22</v>
      </c>
      <c r="BJ322" s="114">
        <v>23</v>
      </c>
      <c r="BK322" s="114">
        <v>17</v>
      </c>
      <c r="BL322" s="114">
        <v>10</v>
      </c>
      <c r="BM322" s="114">
        <v>12</v>
      </c>
      <c r="BN322" s="114">
        <v>12</v>
      </c>
      <c r="BO322" s="114">
        <v>16</v>
      </c>
      <c r="BP322" s="114">
        <v>8</v>
      </c>
      <c r="BQ322" s="114">
        <v>12</v>
      </c>
      <c r="BR322" s="114">
        <v>22</v>
      </c>
      <c r="BS322" s="114">
        <v>20</v>
      </c>
      <c r="BT322" s="114">
        <v>13</v>
      </c>
      <c r="BU322" s="114">
        <v>13</v>
      </c>
      <c r="BV322" s="114">
        <v>11</v>
      </c>
      <c r="BW322" s="114">
        <v>13</v>
      </c>
      <c r="BX322" s="114">
        <v>11</v>
      </c>
      <c r="BY322" s="114">
        <v>11</v>
      </c>
      <c r="BZ322" s="114">
        <v>12</v>
      </c>
      <c r="CA322" s="114">
        <v>11</v>
      </c>
      <c r="CB322" s="149">
        <f>(2.71828^(-8.3291+4.4859*K322-2.1583*L322))/(1+(2.71828^(-8.3291+4.4859*K322-2.1583*L322)))</f>
        <v>7.5105671642750541E-6</v>
      </c>
      <c r="CC322" s="107" t="s">
        <v>781</v>
      </c>
      <c r="CD322" s="9" t="s">
        <v>53</v>
      </c>
      <c r="CE322" s="91" t="s">
        <v>2</v>
      </c>
      <c r="CF322" s="9" t="s">
        <v>45</v>
      </c>
      <c r="CG322" s="9"/>
      <c r="CH322" s="59">
        <f>COUNTIF($M322,"=13")+COUNTIF($N322,"=24")+COUNTIF($O322,"=14")+COUNTIF($P322,"=11")+COUNTIF($Q322,"=11")+COUNTIF($R322,"=14")+COUNTIF($S322,"=12")+COUNTIF($T322,"=12")+COUNTIF($U322,"=12")+COUNTIF($V322,"=13")+COUNTIF($W322,"=13")+COUNTIF($X322,"=16")</f>
        <v>10</v>
      </c>
      <c r="CI322" s="59">
        <f>COUNTIF($Y322,"=18")+COUNTIF($Z322,"=9")+COUNTIF($AA322,"=10")+COUNTIF($AB322,"=11")+COUNTIF($AC322,"=11")+COUNTIF($AD322,"=25")+COUNTIF($AE322,"=15")+COUNTIF($AF322,"=19")+COUNTIF($AG322,"=31")+COUNTIF($AH322,"=15")+COUNTIF($AI322,"=15")+COUNTIF($AJ322,"=17")+COUNTIF($AK322,"=17")</f>
        <v>11</v>
      </c>
      <c r="CJ322" s="59">
        <f>COUNTIF($AL322,"=11")+COUNTIF($AM322,"=11")+COUNTIF($AN322,"=19")+COUNTIF($AO322,"=23")+COUNTIF($AP322,"=15")+COUNTIF($AQ322,"=15")+COUNTIF($AR322,"=19")+COUNTIF($AS322,"=17")+COUNTIF($AV322,"=12")+COUNTIF($AW322,"=12")</f>
        <v>8</v>
      </c>
      <c r="CK322" s="59">
        <f>COUNTIF($AX322,"=11")+COUNTIF($AY322,"=9")+COUNTIF($AZ322,"=15")+COUNTIF($BA322,"=16")+COUNTIF($BB322,"=8")+COUNTIF($BC322,"=10")+COUNTIF($BD322,"=10")+COUNTIF($BE322,"=8")+COUNTIF($BF322,"=10")+COUNTIF($BG322,"=11")</f>
        <v>9</v>
      </c>
      <c r="CL322" s="59">
        <f>COUNTIF($BH322,"=12")+COUNTIF($BI322,"=21")+COUNTIF($BJ322,"=23")+COUNTIF($BK322,"=16")+COUNTIF($BL322,"=10")+COUNTIF($BM322,"=12")+COUNTIF($BN322,"=12")+COUNTIF($BO322,"=15")+COUNTIF($BP322,"=8")+COUNTIF($BQ322,"=12")+COUNTIF($BR322,"=24")+COUNTIF($BS322,"=20")+COUNTIF($BT322,"=13")</f>
        <v>9</v>
      </c>
      <c r="CM322" s="59">
        <f>COUNTIF($BU322,"=12")+COUNTIF($BV322,"=11")+COUNTIF($BW322,"=13")+COUNTIF($BX322,"=11")+COUNTIF($BY322,"=11")+COUNTIF($BZ322,"=12")+COUNTIF($CA322,"=11")</f>
        <v>6</v>
      </c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  <c r="DK322" s="85"/>
      <c r="DL322" s="85"/>
      <c r="DM322" s="85"/>
      <c r="DN322" s="85"/>
      <c r="DO322" s="85"/>
      <c r="DP322" s="85"/>
      <c r="DQ322" s="85"/>
      <c r="DR322" s="85"/>
      <c r="DS322" s="85"/>
      <c r="DT322" s="85"/>
      <c r="DU322" s="85"/>
      <c r="DV322" s="85"/>
      <c r="DW322" s="85"/>
      <c r="DX322" s="85"/>
      <c r="DY322" s="85"/>
      <c r="DZ322" s="85"/>
      <c r="EA322" s="85"/>
      <c r="EB322" s="85"/>
      <c r="EC322" s="85"/>
      <c r="ED322" s="85"/>
      <c r="EE322" s="85"/>
    </row>
    <row r="323" spans="1:137" ht="15" customHeight="1" x14ac:dyDescent="0.25">
      <c r="A323" s="181">
        <v>222276</v>
      </c>
      <c r="B323" s="91" t="s">
        <v>139</v>
      </c>
      <c r="C323" s="86" t="s">
        <v>2</v>
      </c>
      <c r="D323" s="138" t="s">
        <v>78</v>
      </c>
      <c r="E323" s="91" t="s">
        <v>23</v>
      </c>
      <c r="F323" s="91" t="s">
        <v>140</v>
      </c>
      <c r="G323" s="87">
        <v>41516.200694444444</v>
      </c>
      <c r="H323" s="88" t="s">
        <v>2</v>
      </c>
      <c r="I323" s="88" t="s">
        <v>779</v>
      </c>
      <c r="J323" s="87">
        <v>41277.888888888891</v>
      </c>
      <c r="K323" s="143">
        <f>+COUNTIF($Y323,"&gt;=18")+COUNTIF($AG323,"&gt;=31")+COUNTIF($AP323,"&lt;=15")+COUNTIF($AR323,"&gt;=19")+COUNTIF($BG323,"&gt;=11")+COUNTIF($BI323,"&lt;=21")+COUNTIF($BK323,"&gt;=17")+COUNTIF($BR323,"&gt;=24")+COUNTIF($CA323,"&lt;=11")</f>
        <v>5</v>
      </c>
      <c r="L323" s="140">
        <f>65-(+CH323+CI323+CJ323+CK323+CL323+CM323)</f>
        <v>12</v>
      </c>
      <c r="M323" s="114">
        <v>13</v>
      </c>
      <c r="N323" s="114">
        <v>25</v>
      </c>
      <c r="O323" s="114">
        <v>14</v>
      </c>
      <c r="P323" s="114">
        <v>11</v>
      </c>
      <c r="Q323" s="114">
        <v>11</v>
      </c>
      <c r="R323" s="114">
        <v>14</v>
      </c>
      <c r="S323" s="114">
        <v>12</v>
      </c>
      <c r="T323" s="114">
        <v>12</v>
      </c>
      <c r="U323" s="114">
        <v>12</v>
      </c>
      <c r="V323" s="114">
        <v>13</v>
      </c>
      <c r="W323" s="114">
        <v>13</v>
      </c>
      <c r="X323" s="114">
        <v>16</v>
      </c>
      <c r="Y323" s="114">
        <v>16</v>
      </c>
      <c r="Z323" s="62">
        <v>9</v>
      </c>
      <c r="AA323" s="62">
        <v>10</v>
      </c>
      <c r="AB323" s="114">
        <v>11</v>
      </c>
      <c r="AC323" s="114">
        <v>11</v>
      </c>
      <c r="AD323" s="114">
        <v>25</v>
      </c>
      <c r="AE323" s="114">
        <v>15</v>
      </c>
      <c r="AF323" s="114">
        <v>19</v>
      </c>
      <c r="AG323" s="114">
        <v>30</v>
      </c>
      <c r="AH323" s="114">
        <v>15</v>
      </c>
      <c r="AI323" s="114">
        <v>15</v>
      </c>
      <c r="AJ323" s="62">
        <v>17</v>
      </c>
      <c r="AK323" s="62">
        <v>18</v>
      </c>
      <c r="AL323" s="114">
        <v>11</v>
      </c>
      <c r="AM323" s="114">
        <v>11</v>
      </c>
      <c r="AN323" s="114">
        <v>19</v>
      </c>
      <c r="AO323" s="114">
        <v>22</v>
      </c>
      <c r="AP323" s="114">
        <v>15</v>
      </c>
      <c r="AQ323" s="114">
        <v>15</v>
      </c>
      <c r="AR323" s="114">
        <v>20</v>
      </c>
      <c r="AS323" s="114">
        <v>17</v>
      </c>
      <c r="AT323" s="62">
        <v>33</v>
      </c>
      <c r="AU323" s="62">
        <v>37</v>
      </c>
      <c r="AV323" s="114">
        <v>12</v>
      </c>
      <c r="AW323" s="114">
        <v>12</v>
      </c>
      <c r="AX323" s="114">
        <v>11</v>
      </c>
      <c r="AY323" s="114">
        <v>9</v>
      </c>
      <c r="AZ323" s="114">
        <v>15</v>
      </c>
      <c r="BA323" s="114">
        <v>17</v>
      </c>
      <c r="BB323" s="114">
        <v>8</v>
      </c>
      <c r="BC323" s="114">
        <v>10</v>
      </c>
      <c r="BD323" s="114">
        <v>10</v>
      </c>
      <c r="BE323" s="114">
        <v>8</v>
      </c>
      <c r="BF323" s="114">
        <v>10</v>
      </c>
      <c r="BG323" s="114">
        <v>11</v>
      </c>
      <c r="BH323" s="114">
        <v>12</v>
      </c>
      <c r="BI323" s="114">
        <v>23</v>
      </c>
      <c r="BJ323" s="114">
        <v>23</v>
      </c>
      <c r="BK323" s="114">
        <v>17</v>
      </c>
      <c r="BL323" s="114">
        <v>10</v>
      </c>
      <c r="BM323" s="114">
        <v>12</v>
      </c>
      <c r="BN323" s="114">
        <v>12</v>
      </c>
      <c r="BO323" s="114">
        <v>16</v>
      </c>
      <c r="BP323" s="114">
        <v>8</v>
      </c>
      <c r="BQ323" s="114">
        <v>12</v>
      </c>
      <c r="BR323" s="114">
        <v>24</v>
      </c>
      <c r="BS323" s="114">
        <v>21</v>
      </c>
      <c r="BT323" s="114">
        <v>13</v>
      </c>
      <c r="BU323" s="114">
        <v>12</v>
      </c>
      <c r="BV323" s="114">
        <v>11</v>
      </c>
      <c r="BW323" s="114">
        <v>13</v>
      </c>
      <c r="BX323" s="114">
        <v>11</v>
      </c>
      <c r="BY323" s="114">
        <v>11</v>
      </c>
      <c r="BZ323" s="114">
        <v>12</v>
      </c>
      <c r="CA323" s="114">
        <v>12</v>
      </c>
      <c r="CB323" s="149">
        <f>(2.71828^(-8.3291+4.4859*K323-2.1583*L323))/(1+(2.71828^(-8.3291+4.4859*K323-2.1583*L323)))</f>
        <v>7.5105671642750541E-6</v>
      </c>
      <c r="CC323" s="107" t="s">
        <v>781</v>
      </c>
      <c r="CD323" s="9" t="s">
        <v>492</v>
      </c>
      <c r="CE323" s="91" t="s">
        <v>763</v>
      </c>
      <c r="CF323" s="9" t="s">
        <v>139</v>
      </c>
      <c r="CG323" s="11"/>
      <c r="CH323" s="59">
        <f>COUNTIF($M323,"=13")+COUNTIF($N323,"=24")+COUNTIF($O323,"=14")+COUNTIF($P323,"=11")+COUNTIF($Q323,"=11")+COUNTIF($R323,"=14")+COUNTIF($S323,"=12")+COUNTIF($T323,"=12")+COUNTIF($U323,"=12")+COUNTIF($V323,"=13")+COUNTIF($W323,"=13")+COUNTIF($X323,"=16")</f>
        <v>11</v>
      </c>
      <c r="CI323" s="59">
        <f>COUNTIF($Y323,"=18")+COUNTIF($Z323,"=9")+COUNTIF($AA323,"=10")+COUNTIF($AB323,"=11")+COUNTIF($AC323,"=11")+COUNTIF($AD323,"=25")+COUNTIF($AE323,"=15")+COUNTIF($AF323,"=19")+COUNTIF($AG323,"=31")+COUNTIF($AH323,"=15")+COUNTIF($AI323,"=15")+COUNTIF($AJ323,"=17")+COUNTIF($AK323,"=17")</f>
        <v>10</v>
      </c>
      <c r="CJ323" s="59">
        <f>COUNTIF($AL323,"=11")+COUNTIF($AM323,"=11")+COUNTIF($AN323,"=19")+COUNTIF($AO323,"=23")+COUNTIF($AP323,"=15")+COUNTIF($AQ323,"=15")+COUNTIF($AR323,"=19")+COUNTIF($AS323,"=17")+COUNTIF($AV323,"=12")+COUNTIF($AW323,"=12")</f>
        <v>8</v>
      </c>
      <c r="CK323" s="59">
        <f>COUNTIF($AX323,"=11")+COUNTIF($AY323,"=9")+COUNTIF($AZ323,"=15")+COUNTIF($BA323,"=16")+COUNTIF($BB323,"=8")+COUNTIF($BC323,"=10")+COUNTIF($BD323,"=10")+COUNTIF($BE323,"=8")+COUNTIF($BF323,"=10")+COUNTIF($BG323,"=11")</f>
        <v>9</v>
      </c>
      <c r="CL323" s="59">
        <f>COUNTIF($BH323,"=12")+COUNTIF($BI323,"=21")+COUNTIF($BJ323,"=23")+COUNTIF($BK323,"=16")+COUNTIF($BL323,"=10")+COUNTIF($BM323,"=12")+COUNTIF($BN323,"=12")+COUNTIF($BO323,"=15")+COUNTIF($BP323,"=8")+COUNTIF($BQ323,"=12")+COUNTIF($BR323,"=24")+COUNTIF($BS323,"=20")+COUNTIF($BT323,"=13")</f>
        <v>9</v>
      </c>
      <c r="CM323" s="59">
        <f>COUNTIF($BU323,"=12")+COUNTIF($BV323,"=11")+COUNTIF($BW323,"=13")+COUNTIF($BX323,"=11")+COUNTIF($BY323,"=11")+COUNTIF($BZ323,"=12")+COUNTIF($CA323,"=11")</f>
        <v>6</v>
      </c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  <c r="DK323" s="85"/>
      <c r="DL323" s="85"/>
      <c r="DM323" s="85"/>
      <c r="DN323" s="85"/>
      <c r="DO323" s="85"/>
      <c r="DP323" s="85"/>
      <c r="DQ323" s="85"/>
      <c r="DR323" s="85"/>
      <c r="DS323" s="85"/>
      <c r="DT323" s="85"/>
      <c r="DU323" s="85"/>
      <c r="DV323" s="85"/>
      <c r="DW323" s="85"/>
      <c r="DX323" s="85"/>
      <c r="DY323" s="85"/>
      <c r="DZ323" s="85"/>
      <c r="EA323" s="85"/>
      <c r="EB323" s="85"/>
      <c r="EC323" s="85"/>
      <c r="ED323" s="85"/>
      <c r="EE323" s="85"/>
    </row>
    <row r="324" spans="1:137" ht="15" customHeight="1" x14ac:dyDescent="0.25">
      <c r="A324" s="168">
        <v>237712</v>
      </c>
      <c r="B324" s="10" t="s">
        <v>207</v>
      </c>
      <c r="C324" s="86" t="s">
        <v>2</v>
      </c>
      <c r="D324" s="138" t="s">
        <v>78</v>
      </c>
      <c r="E324" s="10" t="s">
        <v>8</v>
      </c>
      <c r="F324" s="10" t="s">
        <v>207</v>
      </c>
      <c r="G324" s="7">
        <v>41504.945138888892</v>
      </c>
      <c r="H324" s="88" t="s">
        <v>2</v>
      </c>
      <c r="I324" s="88" t="s">
        <v>779</v>
      </c>
      <c r="J324" s="87">
        <v>41277.888888888891</v>
      </c>
      <c r="K324" s="143">
        <f>+COUNTIF($Y324,"&gt;=18")+COUNTIF($AG324,"&gt;=31")+COUNTIF($AP324,"&lt;=15")+COUNTIF($AR324,"&gt;=19")+COUNTIF($BG324,"&gt;=11")+COUNTIF($BI324,"&lt;=21")+COUNTIF($BK324,"&gt;=17")+COUNTIF($BR324,"&gt;=24")+COUNTIF($CA324,"&lt;=11")</f>
        <v>5</v>
      </c>
      <c r="L324" s="140">
        <f>65-(+CH324+CI324+CJ324+CK324+CL324+CM324)</f>
        <v>12</v>
      </c>
      <c r="M324" s="43">
        <v>13</v>
      </c>
      <c r="N324" s="43">
        <v>24</v>
      </c>
      <c r="O324" s="43">
        <v>14</v>
      </c>
      <c r="P324" s="43">
        <v>11</v>
      </c>
      <c r="Q324" s="43">
        <v>11</v>
      </c>
      <c r="R324" s="43">
        <v>14</v>
      </c>
      <c r="S324" s="43">
        <v>12</v>
      </c>
      <c r="T324" s="43">
        <v>12</v>
      </c>
      <c r="U324" s="43">
        <v>12</v>
      </c>
      <c r="V324" s="43">
        <v>13</v>
      </c>
      <c r="W324" s="43">
        <v>13</v>
      </c>
      <c r="X324" s="43">
        <v>16</v>
      </c>
      <c r="Y324" s="43">
        <v>19</v>
      </c>
      <c r="Z324" s="34">
        <v>10</v>
      </c>
      <c r="AA324" s="34">
        <v>10</v>
      </c>
      <c r="AB324" s="43">
        <v>11</v>
      </c>
      <c r="AC324" s="43">
        <v>11</v>
      </c>
      <c r="AD324" s="43">
        <v>23</v>
      </c>
      <c r="AE324" s="43">
        <v>15</v>
      </c>
      <c r="AF324" s="43">
        <v>19</v>
      </c>
      <c r="AG324" s="43">
        <v>32</v>
      </c>
      <c r="AH324" s="34">
        <v>15</v>
      </c>
      <c r="AI324" s="34">
        <v>15</v>
      </c>
      <c r="AJ324" s="34">
        <v>17</v>
      </c>
      <c r="AK324" s="43">
        <v>17</v>
      </c>
      <c r="AL324" s="43">
        <v>11</v>
      </c>
      <c r="AM324" s="43">
        <v>11</v>
      </c>
      <c r="AN324" s="43">
        <v>19</v>
      </c>
      <c r="AO324" s="43">
        <v>23</v>
      </c>
      <c r="AP324" s="43">
        <v>17</v>
      </c>
      <c r="AQ324" s="43">
        <v>15</v>
      </c>
      <c r="AR324" s="43">
        <v>19</v>
      </c>
      <c r="AS324" s="43">
        <v>17</v>
      </c>
      <c r="AT324" s="43">
        <v>38</v>
      </c>
      <c r="AU324" s="43">
        <v>39</v>
      </c>
      <c r="AV324" s="43">
        <v>12</v>
      </c>
      <c r="AW324" s="43">
        <v>12</v>
      </c>
      <c r="AX324" s="43">
        <v>11</v>
      </c>
      <c r="AY324" s="43">
        <v>9</v>
      </c>
      <c r="AZ324" s="43">
        <v>15</v>
      </c>
      <c r="BA324" s="43">
        <v>16</v>
      </c>
      <c r="BB324" s="43">
        <v>8</v>
      </c>
      <c r="BC324" s="43">
        <v>11</v>
      </c>
      <c r="BD324" s="43">
        <v>10</v>
      </c>
      <c r="BE324" s="43">
        <v>8</v>
      </c>
      <c r="BF324" s="43">
        <v>10</v>
      </c>
      <c r="BG324" s="43">
        <v>11</v>
      </c>
      <c r="BH324" s="43">
        <v>12</v>
      </c>
      <c r="BI324" s="43">
        <v>23</v>
      </c>
      <c r="BJ324" s="43">
        <v>23</v>
      </c>
      <c r="BK324" s="43">
        <v>17</v>
      </c>
      <c r="BL324" s="43">
        <v>10</v>
      </c>
      <c r="BM324" s="43">
        <v>12</v>
      </c>
      <c r="BN324" s="43">
        <v>12</v>
      </c>
      <c r="BO324" s="43">
        <v>16</v>
      </c>
      <c r="BP324" s="43">
        <v>8</v>
      </c>
      <c r="BQ324" s="43">
        <v>12</v>
      </c>
      <c r="BR324" s="43">
        <v>22</v>
      </c>
      <c r="BS324" s="43">
        <v>21</v>
      </c>
      <c r="BT324" s="43">
        <v>13</v>
      </c>
      <c r="BU324" s="43">
        <v>12</v>
      </c>
      <c r="BV324" s="43">
        <v>11</v>
      </c>
      <c r="BW324" s="43">
        <v>13</v>
      </c>
      <c r="BX324" s="43">
        <v>11</v>
      </c>
      <c r="BY324" s="43">
        <v>11</v>
      </c>
      <c r="BZ324" s="43">
        <v>12</v>
      </c>
      <c r="CA324" s="43">
        <v>12</v>
      </c>
      <c r="CB324" s="149">
        <f>(2.71828^(-8.3291+4.4859*K324-2.1583*L324))/(1+(2.71828^(-8.3291+4.4859*K324-2.1583*L324)))</f>
        <v>7.5105671642750541E-6</v>
      </c>
      <c r="CC324" s="107" t="s">
        <v>781</v>
      </c>
      <c r="CD324" s="25" t="s">
        <v>53</v>
      </c>
      <c r="CE324" s="10" t="s">
        <v>2</v>
      </c>
      <c r="CF324" s="86" t="s">
        <v>50</v>
      </c>
      <c r="CG324" s="11"/>
      <c r="CH324" s="59">
        <f>COUNTIF($M324,"=13")+COUNTIF($N324,"=24")+COUNTIF($O324,"=14")+COUNTIF($P324,"=11")+COUNTIF($Q324,"=11")+COUNTIF($R324,"=14")+COUNTIF($S324,"=12")+COUNTIF($T324,"=12")+COUNTIF($U324,"=12")+COUNTIF($V324,"=13")+COUNTIF($W324,"=13")+COUNTIF($X324,"=16")</f>
        <v>12</v>
      </c>
      <c r="CI324" s="59">
        <f>COUNTIF($Y324,"=18")+COUNTIF($Z324,"=9")+COUNTIF($AA324,"=10")+COUNTIF($AB324,"=11")+COUNTIF($AC324,"=11")+COUNTIF($AD324,"=25")+COUNTIF($AE324,"=15")+COUNTIF($AF324,"=19")+COUNTIF($AG324,"=31")+COUNTIF($AH324,"=15")+COUNTIF($AI324,"=15")+COUNTIF($AJ324,"=17")+COUNTIF($AK324,"=17")</f>
        <v>9</v>
      </c>
      <c r="CJ324" s="59">
        <f>COUNTIF($AL324,"=11")+COUNTIF($AM324,"=11")+COUNTIF($AN324,"=19")+COUNTIF($AO324,"=23")+COUNTIF($AP324,"=15")+COUNTIF($AQ324,"=15")+COUNTIF($AR324,"=19")+COUNTIF($AS324,"=17")+COUNTIF($AV324,"=12")+COUNTIF($AW324,"=12")</f>
        <v>9</v>
      </c>
      <c r="CK324" s="59">
        <f>COUNTIF($AX324,"=11")+COUNTIF($AY324,"=9")+COUNTIF($AZ324,"=15")+COUNTIF($BA324,"=16")+COUNTIF($BB324,"=8")+COUNTIF($BC324,"=10")+COUNTIF($BD324,"=10")+COUNTIF($BE324,"=8")+COUNTIF($BF324,"=10")+COUNTIF($BG324,"=11")</f>
        <v>9</v>
      </c>
      <c r="CL324" s="59">
        <f>COUNTIF($BH324,"=12")+COUNTIF($BI324,"=21")+COUNTIF($BJ324,"=23")+COUNTIF($BK324,"=16")+COUNTIF($BL324,"=10")+COUNTIF($BM324,"=12")+COUNTIF($BN324,"=12")+COUNTIF($BO324,"=15")+COUNTIF($BP324,"=8")+COUNTIF($BQ324,"=12")+COUNTIF($BR324,"=24")+COUNTIF($BS324,"=20")+COUNTIF($BT324,"=13")</f>
        <v>8</v>
      </c>
      <c r="CM324" s="59">
        <f>COUNTIF($BU324,"=12")+COUNTIF($BV324,"=11")+COUNTIF($BW324,"=13")+COUNTIF($BX324,"=11")+COUNTIF($BY324,"=11")+COUNTIF($BZ324,"=12")+COUNTIF($CA324,"=11")</f>
        <v>6</v>
      </c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  <c r="DK324" s="85"/>
      <c r="DL324" s="85"/>
      <c r="DM324" s="85"/>
      <c r="DN324" s="85"/>
      <c r="DO324" s="85"/>
      <c r="DP324" s="85"/>
      <c r="DQ324" s="85"/>
      <c r="DR324" s="85"/>
      <c r="DS324" s="85"/>
      <c r="DT324" s="85"/>
      <c r="DU324" s="85"/>
      <c r="DV324" s="85"/>
      <c r="DW324" s="85"/>
      <c r="DX324" s="85"/>
      <c r="DY324" s="85"/>
      <c r="DZ324" s="85"/>
      <c r="EA324" s="85"/>
      <c r="EB324" s="85"/>
      <c r="EC324" s="85"/>
      <c r="ED324" s="85"/>
      <c r="EE324" s="85"/>
      <c r="EF324" s="85"/>
      <c r="EG324" s="85"/>
    </row>
    <row r="325" spans="1:137" ht="15" customHeight="1" x14ac:dyDescent="0.25">
      <c r="A325" s="164">
        <v>251628</v>
      </c>
      <c r="B325" s="86" t="s">
        <v>45</v>
      </c>
      <c r="C325" s="86" t="s">
        <v>2</v>
      </c>
      <c r="D325" s="138" t="s">
        <v>78</v>
      </c>
      <c r="E325" s="86" t="s">
        <v>314</v>
      </c>
      <c r="F325" s="86" t="s">
        <v>86</v>
      </c>
      <c r="G325" s="87">
        <v>42382.838888888888</v>
      </c>
      <c r="H325" s="88" t="s">
        <v>2</v>
      </c>
      <c r="I325" s="88" t="s">
        <v>779</v>
      </c>
      <c r="J325" s="87">
        <v>41277.888888888891</v>
      </c>
      <c r="K325" s="143">
        <f>+COUNTIF($Y325,"&gt;=18")+COUNTIF($AG325,"&gt;=31")+COUNTIF($AP325,"&lt;=15")+COUNTIF($AR325,"&gt;=19")+COUNTIF($BG325,"&gt;=11")+COUNTIF($BI325,"&lt;=21")+COUNTIF($BK325,"&gt;=17")+COUNTIF($BR325,"&gt;=24")+COUNTIF($CA325,"&lt;=11")</f>
        <v>5</v>
      </c>
      <c r="L325" s="140">
        <f>65-(+CH325+CI325+CJ325+CK325+CL325+CM325)</f>
        <v>12</v>
      </c>
      <c r="M325" s="68">
        <v>13</v>
      </c>
      <c r="N325" s="68">
        <v>25</v>
      </c>
      <c r="O325" s="68">
        <v>14</v>
      </c>
      <c r="P325" s="68">
        <v>11</v>
      </c>
      <c r="Q325" s="68">
        <v>11</v>
      </c>
      <c r="R325" s="68">
        <v>14</v>
      </c>
      <c r="S325" s="68">
        <v>12</v>
      </c>
      <c r="T325" s="68">
        <v>12</v>
      </c>
      <c r="U325" s="68">
        <v>12</v>
      </c>
      <c r="V325" s="68">
        <v>14</v>
      </c>
      <c r="W325" s="68">
        <v>13</v>
      </c>
      <c r="X325" s="68">
        <v>16</v>
      </c>
      <c r="Y325" s="68">
        <v>16</v>
      </c>
      <c r="Z325" s="100">
        <v>9</v>
      </c>
      <c r="AA325" s="100">
        <v>10</v>
      </c>
      <c r="AB325" s="68">
        <v>11</v>
      </c>
      <c r="AC325" s="68">
        <v>11</v>
      </c>
      <c r="AD325" s="68">
        <v>24</v>
      </c>
      <c r="AE325" s="68">
        <v>15</v>
      </c>
      <c r="AF325" s="68">
        <v>19</v>
      </c>
      <c r="AG325" s="68">
        <v>31</v>
      </c>
      <c r="AH325" s="68">
        <v>14</v>
      </c>
      <c r="AI325" s="68">
        <v>15</v>
      </c>
      <c r="AJ325" s="100">
        <v>16</v>
      </c>
      <c r="AK325" s="100">
        <v>17</v>
      </c>
      <c r="AL325" s="68">
        <v>11</v>
      </c>
      <c r="AM325" s="100">
        <v>11</v>
      </c>
      <c r="AN325" s="68">
        <v>19</v>
      </c>
      <c r="AO325" s="68">
        <v>22</v>
      </c>
      <c r="AP325" s="68">
        <v>16</v>
      </c>
      <c r="AQ325" s="68">
        <v>15</v>
      </c>
      <c r="AR325" s="68">
        <v>19</v>
      </c>
      <c r="AS325" s="68">
        <v>17</v>
      </c>
      <c r="AT325" s="68">
        <v>36</v>
      </c>
      <c r="AU325" s="100">
        <v>37</v>
      </c>
      <c r="AV325" s="100">
        <v>13</v>
      </c>
      <c r="AW325" s="68">
        <v>12</v>
      </c>
      <c r="AX325" s="68">
        <v>11</v>
      </c>
      <c r="AY325" s="68">
        <v>9</v>
      </c>
      <c r="AZ325" s="68">
        <v>15</v>
      </c>
      <c r="BA325" s="68">
        <v>16</v>
      </c>
      <c r="BB325" s="68">
        <v>8</v>
      </c>
      <c r="BC325" s="68">
        <v>10</v>
      </c>
      <c r="BD325" s="68">
        <v>10</v>
      </c>
      <c r="BE325" s="68">
        <v>8</v>
      </c>
      <c r="BF325" s="68">
        <v>10</v>
      </c>
      <c r="BG325" s="68">
        <v>10</v>
      </c>
      <c r="BH325" s="68">
        <v>12</v>
      </c>
      <c r="BI325" s="68">
        <v>21</v>
      </c>
      <c r="BJ325" s="68">
        <v>23</v>
      </c>
      <c r="BK325" s="68">
        <v>17</v>
      </c>
      <c r="BL325" s="68">
        <v>10</v>
      </c>
      <c r="BM325" s="68">
        <v>12</v>
      </c>
      <c r="BN325" s="68">
        <v>12</v>
      </c>
      <c r="BO325" s="68">
        <v>15</v>
      </c>
      <c r="BP325" s="68">
        <v>8</v>
      </c>
      <c r="BQ325" s="68">
        <v>12</v>
      </c>
      <c r="BR325" s="68">
        <v>24</v>
      </c>
      <c r="BS325" s="68">
        <v>20</v>
      </c>
      <c r="BT325" s="68">
        <v>13</v>
      </c>
      <c r="BU325" s="68">
        <v>12</v>
      </c>
      <c r="BV325" s="68">
        <v>11</v>
      </c>
      <c r="BW325" s="68">
        <v>13</v>
      </c>
      <c r="BX325" s="68">
        <v>11</v>
      </c>
      <c r="BY325" s="68">
        <v>11</v>
      </c>
      <c r="BZ325" s="68">
        <v>12</v>
      </c>
      <c r="CA325" s="68">
        <v>12</v>
      </c>
      <c r="CB325" s="149">
        <f>(2.71828^(-8.3291+4.4859*K325-2.1583*L325))/(1+(2.71828^(-8.3291+4.4859*K325-2.1583*L325)))</f>
        <v>7.5105671642750541E-6</v>
      </c>
      <c r="CC325" s="107" t="s">
        <v>781</v>
      </c>
      <c r="CD325" s="86" t="s">
        <v>53</v>
      </c>
      <c r="CE325" s="86" t="s">
        <v>2</v>
      </c>
      <c r="CF325" s="86" t="s">
        <v>45</v>
      </c>
      <c r="CG325" s="86"/>
      <c r="CH325" s="59">
        <f>COUNTIF($M325,"=13")+COUNTIF($N325,"=24")+COUNTIF($O325,"=14")+COUNTIF($P325,"=11")+COUNTIF($Q325,"=11")+COUNTIF($R325,"=14")+COUNTIF($S325,"=12")+COUNTIF($T325,"=12")+COUNTIF($U325,"=12")+COUNTIF($V325,"=13")+COUNTIF($W325,"=13")+COUNTIF($X325,"=16")</f>
        <v>10</v>
      </c>
      <c r="CI325" s="59">
        <f>COUNTIF($Y325,"=18")+COUNTIF($Z325,"=9")+COUNTIF($AA325,"=10")+COUNTIF($AB325,"=11")+COUNTIF($AC325,"=11")+COUNTIF($AD325,"=25")+COUNTIF($AE325,"=15")+COUNTIF($AF325,"=19")+COUNTIF($AG325,"=31")+COUNTIF($AH325,"=15")+COUNTIF($AI325,"=15")+COUNTIF($AJ325,"=17")+COUNTIF($AK325,"=17")</f>
        <v>9</v>
      </c>
      <c r="CJ325" s="59">
        <f>COUNTIF($AL325,"=11")+COUNTIF($AM325,"=11")+COUNTIF($AN325,"=19")+COUNTIF($AO325,"=23")+COUNTIF($AP325,"=15")+COUNTIF($AQ325,"=15")+COUNTIF($AR325,"=19")+COUNTIF($AS325,"=17")+COUNTIF($AV325,"=12")+COUNTIF($AW325,"=12")</f>
        <v>7</v>
      </c>
      <c r="CK325" s="59">
        <f>COUNTIF($AX325,"=11")+COUNTIF($AY325,"=9")+COUNTIF($AZ325,"=15")+COUNTIF($BA325,"=16")+COUNTIF($BB325,"=8")+COUNTIF($BC325,"=10")+COUNTIF($BD325,"=10")+COUNTIF($BE325,"=8")+COUNTIF($BF325,"=10")+COUNTIF($BG325,"=11")</f>
        <v>9</v>
      </c>
      <c r="CL325" s="59">
        <f>COUNTIF($BH325,"=12")+COUNTIF($BI325,"=21")+COUNTIF($BJ325,"=23")+COUNTIF($BK325,"=16")+COUNTIF($BL325,"=10")+COUNTIF($BM325,"=12")+COUNTIF($BN325,"=12")+COUNTIF($BO325,"=15")+COUNTIF($BP325,"=8")+COUNTIF($BQ325,"=12")+COUNTIF($BR325,"=24")+COUNTIF($BS325,"=20")+COUNTIF($BT325,"=13")</f>
        <v>12</v>
      </c>
      <c r="CM325" s="59">
        <f>COUNTIF($BU325,"=12")+COUNTIF($BV325,"=11")+COUNTIF($BW325,"=13")+COUNTIF($BX325,"=11")+COUNTIF($BY325,"=11")+COUNTIF($BZ325,"=12")+COUNTIF($CA325,"=11")</f>
        <v>6</v>
      </c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  <c r="DK325" s="85"/>
      <c r="DL325" s="85"/>
      <c r="DM325" s="85"/>
      <c r="DN325" s="85"/>
      <c r="DO325" s="85"/>
      <c r="DP325" s="85"/>
      <c r="DQ325" s="85"/>
      <c r="DR325" s="85"/>
      <c r="DS325" s="85"/>
      <c r="DT325" s="85"/>
      <c r="DU325" s="85"/>
      <c r="DV325" s="85"/>
      <c r="DW325" s="85"/>
      <c r="DX325" s="85"/>
      <c r="DY325" s="85"/>
      <c r="DZ325" s="85"/>
      <c r="EA325" s="85"/>
      <c r="EB325" s="85"/>
      <c r="EC325" s="85"/>
      <c r="ED325" s="85"/>
      <c r="EE325" s="85"/>
      <c r="EF325" s="85"/>
      <c r="EG325" s="85"/>
    </row>
    <row r="326" spans="1:137" ht="15" customHeight="1" x14ac:dyDescent="0.25">
      <c r="A326" s="176">
        <v>257622</v>
      </c>
      <c r="B326" s="41" t="s">
        <v>194</v>
      </c>
      <c r="C326" s="86" t="s">
        <v>2</v>
      </c>
      <c r="D326" s="138" t="s">
        <v>78</v>
      </c>
      <c r="E326" s="17" t="s">
        <v>28</v>
      </c>
      <c r="F326" s="17" t="s">
        <v>202</v>
      </c>
      <c r="G326" s="87">
        <v>41511.166666666664</v>
      </c>
      <c r="H326" s="88" t="s">
        <v>2</v>
      </c>
      <c r="I326" s="88" t="s">
        <v>779</v>
      </c>
      <c r="J326" s="87">
        <v>41277.888888888891</v>
      </c>
      <c r="K326" s="143">
        <f>+COUNTIF($Y326,"&gt;=18")+COUNTIF($AG326,"&gt;=31")+COUNTIF($AP326,"&lt;=15")+COUNTIF($AR326,"&gt;=19")+COUNTIF($BG326,"&gt;=11")+COUNTIF($BI326,"&lt;=21")+COUNTIF($BK326,"&gt;=17")+COUNTIF($BR326,"&gt;=24")+COUNTIF($CA326,"&lt;=11")</f>
        <v>5</v>
      </c>
      <c r="L326" s="140">
        <f>65-(+CH326+CI326+CJ326+CK326+CL326+CM326)</f>
        <v>12</v>
      </c>
      <c r="M326" s="100">
        <v>13</v>
      </c>
      <c r="N326" s="100">
        <v>24</v>
      </c>
      <c r="O326" s="100">
        <v>14</v>
      </c>
      <c r="P326" s="68">
        <v>11</v>
      </c>
      <c r="Q326" s="100">
        <v>11</v>
      </c>
      <c r="R326" s="100">
        <v>14</v>
      </c>
      <c r="S326" s="100">
        <v>12</v>
      </c>
      <c r="T326" s="100">
        <v>12</v>
      </c>
      <c r="U326" s="100">
        <v>12</v>
      </c>
      <c r="V326" s="100">
        <v>13</v>
      </c>
      <c r="W326" s="100">
        <v>13</v>
      </c>
      <c r="X326" s="100">
        <v>16</v>
      </c>
      <c r="Y326" s="100">
        <v>18</v>
      </c>
      <c r="Z326" s="100">
        <v>10</v>
      </c>
      <c r="AA326" s="100">
        <v>10</v>
      </c>
      <c r="AB326" s="100">
        <v>11</v>
      </c>
      <c r="AC326" s="100">
        <v>11</v>
      </c>
      <c r="AD326" s="100">
        <v>23</v>
      </c>
      <c r="AE326" s="100">
        <v>15</v>
      </c>
      <c r="AF326" s="100">
        <v>19</v>
      </c>
      <c r="AG326" s="100">
        <v>32</v>
      </c>
      <c r="AH326" s="100">
        <v>15</v>
      </c>
      <c r="AI326" s="100">
        <v>15</v>
      </c>
      <c r="AJ326" s="100">
        <v>17</v>
      </c>
      <c r="AK326" s="100">
        <v>17</v>
      </c>
      <c r="AL326" s="100">
        <v>11</v>
      </c>
      <c r="AM326" s="100">
        <v>11</v>
      </c>
      <c r="AN326" s="68">
        <v>19</v>
      </c>
      <c r="AO326" s="68">
        <v>23</v>
      </c>
      <c r="AP326" s="68">
        <v>17</v>
      </c>
      <c r="AQ326" s="68">
        <v>15</v>
      </c>
      <c r="AR326" s="68">
        <v>20</v>
      </c>
      <c r="AS326" s="68">
        <v>17</v>
      </c>
      <c r="AT326" s="100">
        <v>37</v>
      </c>
      <c r="AU326" s="100">
        <v>39</v>
      </c>
      <c r="AV326" s="100">
        <v>12</v>
      </c>
      <c r="AW326" s="68">
        <v>12</v>
      </c>
      <c r="AX326" s="68">
        <v>11</v>
      </c>
      <c r="AY326" s="68">
        <v>9</v>
      </c>
      <c r="AZ326" s="68">
        <v>15</v>
      </c>
      <c r="BA326" s="68">
        <v>16</v>
      </c>
      <c r="BB326" s="100">
        <v>8</v>
      </c>
      <c r="BC326" s="100">
        <v>11</v>
      </c>
      <c r="BD326" s="100">
        <v>10</v>
      </c>
      <c r="BE326" s="100">
        <v>8</v>
      </c>
      <c r="BF326" s="100">
        <v>10</v>
      </c>
      <c r="BG326" s="100">
        <v>11</v>
      </c>
      <c r="BH326" s="100">
        <v>12</v>
      </c>
      <c r="BI326" s="100">
        <v>23</v>
      </c>
      <c r="BJ326" s="100">
        <v>23</v>
      </c>
      <c r="BK326" s="100">
        <v>17</v>
      </c>
      <c r="BL326" s="100">
        <v>10</v>
      </c>
      <c r="BM326" s="100">
        <v>12</v>
      </c>
      <c r="BN326" s="100">
        <v>12</v>
      </c>
      <c r="BO326" s="100">
        <v>16</v>
      </c>
      <c r="BP326" s="100">
        <v>8</v>
      </c>
      <c r="BQ326" s="100">
        <v>12</v>
      </c>
      <c r="BR326" s="100">
        <v>22</v>
      </c>
      <c r="BS326" s="100">
        <v>21</v>
      </c>
      <c r="BT326" s="100">
        <v>13</v>
      </c>
      <c r="BU326" s="100">
        <v>12</v>
      </c>
      <c r="BV326" s="100">
        <v>11</v>
      </c>
      <c r="BW326" s="100">
        <v>13</v>
      </c>
      <c r="BX326" s="100">
        <v>11</v>
      </c>
      <c r="BY326" s="100">
        <v>11</v>
      </c>
      <c r="BZ326" s="100">
        <v>12</v>
      </c>
      <c r="CA326" s="100">
        <v>12</v>
      </c>
      <c r="CB326" s="149">
        <f>(2.71828^(-8.3291+4.4859*K326-2.1583*L326))/(1+(2.71828^(-8.3291+4.4859*K326-2.1583*L326)))</f>
        <v>7.5105671642750541E-6</v>
      </c>
      <c r="CC326" s="107" t="s">
        <v>781</v>
      </c>
      <c r="CD326" s="18" t="s">
        <v>53</v>
      </c>
      <c r="CE326" s="41" t="s">
        <v>614</v>
      </c>
      <c r="CF326" s="18" t="s">
        <v>194</v>
      </c>
      <c r="CG326" s="18"/>
      <c r="CH326" s="59">
        <f>COUNTIF($M326,"=13")+COUNTIF($N326,"=24")+COUNTIF($O326,"=14")+COUNTIF($P326,"=11")+COUNTIF($Q326,"=11")+COUNTIF($R326,"=14")+COUNTIF($S326,"=12")+COUNTIF($T326,"=12")+COUNTIF($U326,"=12")+COUNTIF($V326,"=13")+COUNTIF($W326,"=13")+COUNTIF($X326,"=16")</f>
        <v>12</v>
      </c>
      <c r="CI326" s="59">
        <f>COUNTIF($Y326,"=18")+COUNTIF($Z326,"=9")+COUNTIF($AA326,"=10")+COUNTIF($AB326,"=11")+COUNTIF($AC326,"=11")+COUNTIF($AD326,"=25")+COUNTIF($AE326,"=15")+COUNTIF($AF326,"=19")+COUNTIF($AG326,"=31")+COUNTIF($AH326,"=15")+COUNTIF($AI326,"=15")+COUNTIF($AJ326,"=17")+COUNTIF($AK326,"=17")</f>
        <v>10</v>
      </c>
      <c r="CJ326" s="59">
        <f>COUNTIF($AL326,"=11")+COUNTIF($AM326,"=11")+COUNTIF($AN326,"=19")+COUNTIF($AO326,"=23")+COUNTIF($AP326,"=15")+COUNTIF($AQ326,"=15")+COUNTIF($AR326,"=19")+COUNTIF($AS326,"=17")+COUNTIF($AV326,"=12")+COUNTIF($AW326,"=12")</f>
        <v>8</v>
      </c>
      <c r="CK326" s="59">
        <f>COUNTIF($AX326,"=11")+COUNTIF($AY326,"=9")+COUNTIF($AZ326,"=15")+COUNTIF($BA326,"=16")+COUNTIF($BB326,"=8")+COUNTIF($BC326,"=10")+COUNTIF($BD326,"=10")+COUNTIF($BE326,"=8")+COUNTIF($BF326,"=10")+COUNTIF($BG326,"=11")</f>
        <v>9</v>
      </c>
      <c r="CL326" s="59">
        <f>COUNTIF($BH326,"=12")+COUNTIF($BI326,"=21")+COUNTIF($BJ326,"=23")+COUNTIF($BK326,"=16")+COUNTIF($BL326,"=10")+COUNTIF($BM326,"=12")+COUNTIF($BN326,"=12")+COUNTIF($BO326,"=15")+COUNTIF($BP326,"=8")+COUNTIF($BQ326,"=12")+COUNTIF($BR326,"=24")+COUNTIF($BS326,"=20")+COUNTIF($BT326,"=13")</f>
        <v>8</v>
      </c>
      <c r="CM326" s="59">
        <f>COUNTIF($BU326,"=12")+COUNTIF($BV326,"=11")+COUNTIF($BW326,"=13")+COUNTIF($BX326,"=11")+COUNTIF($BY326,"=11")+COUNTIF($BZ326,"=12")+COUNTIF($CA326,"=11")</f>
        <v>6</v>
      </c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  <c r="DK326" s="85"/>
      <c r="DL326" s="85"/>
      <c r="DM326" s="85"/>
      <c r="DN326" s="85"/>
      <c r="DO326" s="85"/>
      <c r="DP326" s="85"/>
      <c r="DQ326" s="85"/>
      <c r="DR326" s="85"/>
      <c r="DS326" s="85"/>
      <c r="DT326" s="85"/>
      <c r="DU326" s="85"/>
      <c r="DV326" s="85"/>
      <c r="DW326" s="85"/>
      <c r="DX326" s="85"/>
      <c r="DY326" s="85"/>
      <c r="DZ326" s="85"/>
      <c r="EA326" s="86"/>
      <c r="EB326" s="86"/>
      <c r="EC326" s="86"/>
      <c r="ED326" s="86"/>
      <c r="EE326" s="86"/>
    </row>
    <row r="327" spans="1:137" ht="15" customHeight="1" x14ac:dyDescent="0.25">
      <c r="A327" s="176">
        <v>273605</v>
      </c>
      <c r="B327" s="86" t="s">
        <v>627</v>
      </c>
      <c r="C327" s="86" t="s">
        <v>2</v>
      </c>
      <c r="D327" s="138" t="s">
        <v>78</v>
      </c>
      <c r="E327" s="86" t="s">
        <v>314</v>
      </c>
      <c r="F327" s="86" t="s">
        <v>498</v>
      </c>
      <c r="G327" s="87">
        <v>41635.225694444445</v>
      </c>
      <c r="H327" s="88" t="s">
        <v>2</v>
      </c>
      <c r="I327" s="88" t="s">
        <v>779</v>
      </c>
      <c r="J327" s="87">
        <v>41277.888888888891</v>
      </c>
      <c r="K327" s="143">
        <f>+COUNTIF($Y327,"&gt;=18")+COUNTIF($AG327,"&gt;=31")+COUNTIF($AP327,"&lt;=15")+COUNTIF($AR327,"&gt;=19")+COUNTIF($BG327,"&gt;=11")+COUNTIF($BI327,"&lt;=21")+COUNTIF($BK327,"&gt;=17")+COUNTIF($BR327,"&gt;=24")+COUNTIF($CA327,"&lt;=11")</f>
        <v>5</v>
      </c>
      <c r="L327" s="140">
        <f>65-(+CH327+CI327+CJ327+CK327+CL327+CM327)</f>
        <v>12</v>
      </c>
      <c r="M327" s="100">
        <v>14</v>
      </c>
      <c r="N327" s="68">
        <v>24</v>
      </c>
      <c r="O327" s="100">
        <v>14</v>
      </c>
      <c r="P327" s="100">
        <v>11</v>
      </c>
      <c r="Q327" s="100">
        <v>11</v>
      </c>
      <c r="R327" s="100">
        <v>14</v>
      </c>
      <c r="S327" s="100">
        <v>12</v>
      </c>
      <c r="T327" s="100">
        <v>12</v>
      </c>
      <c r="U327" s="68">
        <v>13</v>
      </c>
      <c r="V327" s="100">
        <v>13</v>
      </c>
      <c r="W327" s="100">
        <v>13</v>
      </c>
      <c r="X327" s="100">
        <v>16</v>
      </c>
      <c r="Y327" s="100">
        <v>17</v>
      </c>
      <c r="Z327" s="100">
        <v>9</v>
      </c>
      <c r="AA327" s="100">
        <v>9</v>
      </c>
      <c r="AB327" s="100">
        <v>11</v>
      </c>
      <c r="AC327" s="100">
        <v>11</v>
      </c>
      <c r="AD327" s="68">
        <v>25</v>
      </c>
      <c r="AE327" s="100">
        <v>14</v>
      </c>
      <c r="AF327" s="100">
        <v>19</v>
      </c>
      <c r="AG327" s="100">
        <v>31</v>
      </c>
      <c r="AH327" s="100">
        <v>15</v>
      </c>
      <c r="AI327" s="100">
        <v>15</v>
      </c>
      <c r="AJ327" s="100">
        <v>17</v>
      </c>
      <c r="AK327" s="100">
        <v>17</v>
      </c>
      <c r="AL327" s="100">
        <v>11</v>
      </c>
      <c r="AM327" s="100">
        <v>10</v>
      </c>
      <c r="AN327" s="100">
        <v>19</v>
      </c>
      <c r="AO327" s="100">
        <v>21</v>
      </c>
      <c r="AP327" s="100">
        <v>15</v>
      </c>
      <c r="AQ327" s="100">
        <v>14</v>
      </c>
      <c r="AR327" s="100">
        <v>19</v>
      </c>
      <c r="AS327" s="100">
        <v>17</v>
      </c>
      <c r="AT327" s="100">
        <v>36</v>
      </c>
      <c r="AU327" s="100">
        <v>39</v>
      </c>
      <c r="AV327" s="100">
        <v>12</v>
      </c>
      <c r="AW327" s="100">
        <v>12</v>
      </c>
      <c r="AX327" s="100">
        <v>11</v>
      </c>
      <c r="AY327" s="100">
        <v>9</v>
      </c>
      <c r="AZ327" s="100">
        <v>15</v>
      </c>
      <c r="BA327" s="100">
        <v>16</v>
      </c>
      <c r="BB327" s="100">
        <v>8</v>
      </c>
      <c r="BC327" s="100">
        <v>10</v>
      </c>
      <c r="BD327" s="100">
        <v>10</v>
      </c>
      <c r="BE327" s="100">
        <v>8</v>
      </c>
      <c r="BF327" s="100">
        <v>10</v>
      </c>
      <c r="BG327" s="100">
        <v>11</v>
      </c>
      <c r="BH327" s="100">
        <v>12</v>
      </c>
      <c r="BI327" s="100">
        <v>22</v>
      </c>
      <c r="BJ327" s="100">
        <v>23</v>
      </c>
      <c r="BK327" s="100">
        <v>16</v>
      </c>
      <c r="BL327" s="100">
        <v>10</v>
      </c>
      <c r="BM327" s="100">
        <v>12</v>
      </c>
      <c r="BN327" s="100">
        <v>12</v>
      </c>
      <c r="BO327" s="100">
        <v>15</v>
      </c>
      <c r="BP327" s="100">
        <v>8</v>
      </c>
      <c r="BQ327" s="68">
        <v>13</v>
      </c>
      <c r="BR327" s="68">
        <v>22</v>
      </c>
      <c r="BS327" s="100">
        <v>20</v>
      </c>
      <c r="BT327" s="100">
        <v>13</v>
      </c>
      <c r="BU327" s="100">
        <v>12</v>
      </c>
      <c r="BV327" s="100">
        <v>11</v>
      </c>
      <c r="BW327" s="100">
        <v>14</v>
      </c>
      <c r="BX327" s="100">
        <v>11</v>
      </c>
      <c r="BY327" s="100">
        <v>11</v>
      </c>
      <c r="BZ327" s="100">
        <v>12</v>
      </c>
      <c r="CA327" s="100">
        <v>11</v>
      </c>
      <c r="CB327" s="149">
        <f>(2.71828^(-8.3291+4.4859*K327-2.1583*L327))/(1+(2.71828^(-8.3291+4.4859*K327-2.1583*L327)))</f>
        <v>7.5105671642750541E-6</v>
      </c>
      <c r="CC327" s="107" t="s">
        <v>781</v>
      </c>
      <c r="CD327" s="86" t="s">
        <v>492</v>
      </c>
      <c r="CE327" s="38" t="s">
        <v>2</v>
      </c>
      <c r="CF327" s="86" t="s">
        <v>627</v>
      </c>
      <c r="CG327" s="86"/>
      <c r="CH327" s="59">
        <f>COUNTIF($M327,"=13")+COUNTIF($N327,"=24")+COUNTIF($O327,"=14")+COUNTIF($P327,"=11")+COUNTIF($Q327,"=11")+COUNTIF($R327,"=14")+COUNTIF($S327,"=12")+COUNTIF($T327,"=12")+COUNTIF($U327,"=12")+COUNTIF($V327,"=13")+COUNTIF($W327,"=13")+COUNTIF($X327,"=16")</f>
        <v>10</v>
      </c>
      <c r="CI327" s="59">
        <f>COUNTIF($Y327,"=18")+COUNTIF($Z327,"=9")+COUNTIF($AA327,"=10")+COUNTIF($AB327,"=11")+COUNTIF($AC327,"=11")+COUNTIF($AD327,"=25")+COUNTIF($AE327,"=15")+COUNTIF($AF327,"=19")+COUNTIF($AG327,"=31")+COUNTIF($AH327,"=15")+COUNTIF($AI327,"=15")+COUNTIF($AJ327,"=17")+COUNTIF($AK327,"=17")</f>
        <v>10</v>
      </c>
      <c r="CJ327" s="59">
        <f>COUNTIF($AL327,"=11")+COUNTIF($AM327,"=11")+COUNTIF($AN327,"=19")+COUNTIF($AO327,"=23")+COUNTIF($AP327,"=15")+COUNTIF($AQ327,"=15")+COUNTIF($AR327,"=19")+COUNTIF($AS327,"=17")+COUNTIF($AV327,"=12")+COUNTIF($AW327,"=12")</f>
        <v>7</v>
      </c>
      <c r="CK327" s="59">
        <f>COUNTIF($AX327,"=11")+COUNTIF($AY327,"=9")+COUNTIF($AZ327,"=15")+COUNTIF($BA327,"=16")+COUNTIF($BB327,"=8")+COUNTIF($BC327,"=10")+COUNTIF($BD327,"=10")+COUNTIF($BE327,"=8")+COUNTIF($BF327,"=10")+COUNTIF($BG327,"=11")</f>
        <v>10</v>
      </c>
      <c r="CL327" s="59">
        <f>COUNTIF($BH327,"=12")+COUNTIF($BI327,"=21")+COUNTIF($BJ327,"=23")+COUNTIF($BK327,"=16")+COUNTIF($BL327,"=10")+COUNTIF($BM327,"=12")+COUNTIF($BN327,"=12")+COUNTIF($BO327,"=15")+COUNTIF($BP327,"=8")+COUNTIF($BQ327,"=12")+COUNTIF($BR327,"=24")+COUNTIF($BS327,"=20")+COUNTIF($BT327,"=13")</f>
        <v>10</v>
      </c>
      <c r="CM327" s="59">
        <f>COUNTIF($BU327,"=12")+COUNTIF($BV327,"=11")+COUNTIF($BW327,"=13")+COUNTIF($BX327,"=11")+COUNTIF($BY327,"=11")+COUNTIF($BZ327,"=12")+COUNTIF($CA327,"=11")</f>
        <v>6</v>
      </c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  <c r="DK327" s="85"/>
      <c r="DL327" s="85"/>
      <c r="DM327" s="85"/>
      <c r="DN327" s="85"/>
      <c r="DO327" s="85"/>
      <c r="DP327" s="85"/>
      <c r="DQ327" s="85"/>
      <c r="DR327" s="85"/>
      <c r="DS327" s="85"/>
      <c r="DT327" s="85"/>
      <c r="DU327" s="85"/>
      <c r="DV327" s="85"/>
      <c r="DW327" s="85"/>
      <c r="DX327" s="85"/>
      <c r="DY327" s="85"/>
      <c r="DZ327" s="85"/>
      <c r="EA327" s="86"/>
      <c r="EB327" s="86"/>
      <c r="EC327" s="86"/>
      <c r="ED327" s="86"/>
      <c r="EE327" s="86"/>
      <c r="EF327" s="86"/>
      <c r="EG327" s="86"/>
    </row>
    <row r="328" spans="1:137" ht="15" customHeight="1" x14ac:dyDescent="0.25">
      <c r="A328" s="180">
        <v>283702</v>
      </c>
      <c r="B328" s="3" t="s">
        <v>439</v>
      </c>
      <c r="C328" s="86" t="s">
        <v>2</v>
      </c>
      <c r="D328" s="138" t="s">
        <v>78</v>
      </c>
      <c r="E328" s="3" t="s">
        <v>314</v>
      </c>
      <c r="F328" s="3" t="s">
        <v>47</v>
      </c>
      <c r="G328" s="87">
        <v>41522.205555555556</v>
      </c>
      <c r="H328" s="88" t="s">
        <v>2</v>
      </c>
      <c r="I328" s="88" t="s">
        <v>779</v>
      </c>
      <c r="J328" s="87">
        <v>41277.888888888891</v>
      </c>
      <c r="K328" s="143">
        <f>+COUNTIF($Y328,"&gt;=18")+COUNTIF($AG328,"&gt;=31")+COUNTIF($AP328,"&lt;=15")+COUNTIF($AR328,"&gt;=19")+COUNTIF($BG328,"&gt;=11")+COUNTIF($BI328,"&lt;=21")+COUNTIF($BK328,"&gt;=17")+COUNTIF($BR328,"&gt;=24")+COUNTIF($CA328,"&lt;=11")</f>
        <v>5</v>
      </c>
      <c r="L328" s="140">
        <f>65-(+CH328+CI328+CJ328+CK328+CL328+CM328)</f>
        <v>12</v>
      </c>
      <c r="M328" s="68">
        <v>13</v>
      </c>
      <c r="N328" s="68">
        <v>24</v>
      </c>
      <c r="O328" s="68">
        <v>14</v>
      </c>
      <c r="P328" s="68">
        <v>10</v>
      </c>
      <c r="Q328" s="68">
        <v>11</v>
      </c>
      <c r="R328" s="68">
        <v>14</v>
      </c>
      <c r="S328" s="68">
        <v>12</v>
      </c>
      <c r="T328" s="68">
        <v>12</v>
      </c>
      <c r="U328" s="68">
        <v>11</v>
      </c>
      <c r="V328" s="68">
        <v>13</v>
      </c>
      <c r="W328" s="68">
        <v>13</v>
      </c>
      <c r="X328" s="68">
        <v>16</v>
      </c>
      <c r="Y328" s="68">
        <v>18</v>
      </c>
      <c r="Z328" s="100">
        <v>9</v>
      </c>
      <c r="AA328" s="100">
        <v>10</v>
      </c>
      <c r="AB328" s="68">
        <v>11</v>
      </c>
      <c r="AC328" s="68">
        <v>11</v>
      </c>
      <c r="AD328" s="68">
        <v>24</v>
      </c>
      <c r="AE328" s="68">
        <v>15</v>
      </c>
      <c r="AF328" s="68">
        <v>19</v>
      </c>
      <c r="AG328" s="68">
        <v>29</v>
      </c>
      <c r="AH328" s="100">
        <v>15</v>
      </c>
      <c r="AI328" s="100">
        <v>15</v>
      </c>
      <c r="AJ328" s="100">
        <v>17</v>
      </c>
      <c r="AK328" s="100">
        <v>18</v>
      </c>
      <c r="AL328" s="68">
        <v>11</v>
      </c>
      <c r="AM328" s="68">
        <v>11</v>
      </c>
      <c r="AN328" s="68">
        <v>19</v>
      </c>
      <c r="AO328" s="68">
        <v>23</v>
      </c>
      <c r="AP328" s="68">
        <v>15</v>
      </c>
      <c r="AQ328" s="68">
        <v>14</v>
      </c>
      <c r="AR328" s="68">
        <v>19</v>
      </c>
      <c r="AS328" s="68">
        <v>17</v>
      </c>
      <c r="AT328" s="68">
        <v>37</v>
      </c>
      <c r="AU328" s="68">
        <v>37</v>
      </c>
      <c r="AV328" s="68">
        <v>14</v>
      </c>
      <c r="AW328" s="68">
        <v>12</v>
      </c>
      <c r="AX328" s="68">
        <v>11</v>
      </c>
      <c r="AY328" s="68">
        <v>9</v>
      </c>
      <c r="AZ328" s="68">
        <v>15</v>
      </c>
      <c r="BA328" s="68">
        <v>16</v>
      </c>
      <c r="BB328" s="68">
        <v>8</v>
      </c>
      <c r="BC328" s="68">
        <v>10</v>
      </c>
      <c r="BD328" s="68">
        <v>10</v>
      </c>
      <c r="BE328" s="68">
        <v>8</v>
      </c>
      <c r="BF328" s="68">
        <v>11</v>
      </c>
      <c r="BG328" s="68">
        <v>10</v>
      </c>
      <c r="BH328" s="68">
        <v>12</v>
      </c>
      <c r="BI328" s="68">
        <v>21</v>
      </c>
      <c r="BJ328" s="68">
        <v>23</v>
      </c>
      <c r="BK328" s="68">
        <v>16</v>
      </c>
      <c r="BL328" s="68">
        <v>10</v>
      </c>
      <c r="BM328" s="68">
        <v>12</v>
      </c>
      <c r="BN328" s="68">
        <v>12</v>
      </c>
      <c r="BO328" s="68">
        <v>15</v>
      </c>
      <c r="BP328" s="68">
        <v>8</v>
      </c>
      <c r="BQ328" s="68">
        <v>12</v>
      </c>
      <c r="BR328" s="68">
        <v>21</v>
      </c>
      <c r="BS328" s="68">
        <v>20</v>
      </c>
      <c r="BT328" s="68">
        <v>12</v>
      </c>
      <c r="BU328" s="68">
        <v>12</v>
      </c>
      <c r="BV328" s="68">
        <v>11</v>
      </c>
      <c r="BW328" s="68">
        <v>13</v>
      </c>
      <c r="BX328" s="68">
        <v>12</v>
      </c>
      <c r="BY328" s="68">
        <v>11</v>
      </c>
      <c r="BZ328" s="68">
        <v>12</v>
      </c>
      <c r="CA328" s="68">
        <v>11</v>
      </c>
      <c r="CB328" s="149">
        <f>(2.71828^(-8.3291+4.4859*K328-2.1583*L328))/(1+(2.71828^(-8.3291+4.4859*K328-2.1583*L328)))</f>
        <v>7.5105671642750541E-6</v>
      </c>
      <c r="CC328" s="107" t="s">
        <v>781</v>
      </c>
      <c r="CD328" s="9" t="s">
        <v>53</v>
      </c>
      <c r="CE328" s="3" t="s">
        <v>2</v>
      </c>
      <c r="CF328" s="86" t="s">
        <v>50</v>
      </c>
      <c r="CG328" s="86" t="s">
        <v>741</v>
      </c>
      <c r="CH328" s="59">
        <f>COUNTIF($M328,"=13")+COUNTIF($N328,"=24")+COUNTIF($O328,"=14")+COUNTIF($P328,"=11")+COUNTIF($Q328,"=11")+COUNTIF($R328,"=14")+COUNTIF($S328,"=12")+COUNTIF($T328,"=12")+COUNTIF($U328,"=12")+COUNTIF($V328,"=13")+COUNTIF($W328,"=13")+COUNTIF($X328,"=16")</f>
        <v>10</v>
      </c>
      <c r="CI328" s="59">
        <f>COUNTIF($Y328,"=18")+COUNTIF($Z328,"=9")+COUNTIF($AA328,"=10")+COUNTIF($AB328,"=11")+COUNTIF($AC328,"=11")+COUNTIF($AD328,"=25")+COUNTIF($AE328,"=15")+COUNTIF($AF328,"=19")+COUNTIF($AG328,"=31")+COUNTIF($AH328,"=15")+COUNTIF($AI328,"=15")+COUNTIF($AJ328,"=17")+COUNTIF($AK328,"=17")</f>
        <v>10</v>
      </c>
      <c r="CJ328" s="59">
        <f>COUNTIF($AL328,"=11")+COUNTIF($AM328,"=11")+COUNTIF($AN328,"=19")+COUNTIF($AO328,"=23")+COUNTIF($AP328,"=15")+COUNTIF($AQ328,"=15")+COUNTIF($AR328,"=19")+COUNTIF($AS328,"=17")+COUNTIF($AV328,"=12")+COUNTIF($AW328,"=12")</f>
        <v>8</v>
      </c>
      <c r="CK328" s="59">
        <f>COUNTIF($AX328,"=11")+COUNTIF($AY328,"=9")+COUNTIF($AZ328,"=15")+COUNTIF($BA328,"=16")+COUNTIF($BB328,"=8")+COUNTIF($BC328,"=10")+COUNTIF($BD328,"=10")+COUNTIF($BE328,"=8")+COUNTIF($BF328,"=10")+COUNTIF($BG328,"=11")</f>
        <v>8</v>
      </c>
      <c r="CL328" s="59">
        <f>COUNTIF($BH328,"=12")+COUNTIF($BI328,"=21")+COUNTIF($BJ328,"=23")+COUNTIF($BK328,"=16")+COUNTIF($BL328,"=10")+COUNTIF($BM328,"=12")+COUNTIF($BN328,"=12")+COUNTIF($BO328,"=15")+COUNTIF($BP328,"=8")+COUNTIF($BQ328,"=12")+COUNTIF($BR328,"=24")+COUNTIF($BS328,"=20")+COUNTIF($BT328,"=13")</f>
        <v>11</v>
      </c>
      <c r="CM328" s="59">
        <f>COUNTIF($BU328,"=12")+COUNTIF($BV328,"=11")+COUNTIF($BW328,"=13")+COUNTIF($BX328,"=11")+COUNTIF($BY328,"=11")+COUNTIF($BZ328,"=12")+COUNTIF($CA328,"=11")</f>
        <v>6</v>
      </c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  <c r="DK328" s="85"/>
      <c r="DL328" s="85"/>
      <c r="DM328" s="85"/>
      <c r="DN328" s="85"/>
      <c r="DO328" s="85"/>
      <c r="DP328" s="85"/>
      <c r="DQ328" s="85"/>
      <c r="DR328" s="85"/>
      <c r="DS328" s="85"/>
      <c r="DT328" s="85"/>
      <c r="DU328" s="85"/>
      <c r="DV328" s="85"/>
      <c r="DW328" s="85"/>
      <c r="DX328" s="85"/>
      <c r="DY328" s="85"/>
      <c r="DZ328" s="85"/>
      <c r="EA328" s="86"/>
      <c r="EB328" s="86"/>
      <c r="EC328" s="86"/>
      <c r="ED328" s="86"/>
      <c r="EE328" s="86"/>
    </row>
    <row r="329" spans="1:137" s="1" customFormat="1" ht="14.25" customHeight="1" x14ac:dyDescent="0.25">
      <c r="A329" s="164">
        <v>332318</v>
      </c>
      <c r="B329" s="86" t="s">
        <v>227</v>
      </c>
      <c r="C329" s="86" t="s">
        <v>2</v>
      </c>
      <c r="D329" s="138" t="s">
        <v>78</v>
      </c>
      <c r="E329" s="86" t="s">
        <v>23</v>
      </c>
      <c r="F329" s="86" t="s">
        <v>45</v>
      </c>
      <c r="G329" s="87">
        <v>42396.279861111114</v>
      </c>
      <c r="H329" s="88" t="s">
        <v>2</v>
      </c>
      <c r="I329" s="88" t="s">
        <v>779</v>
      </c>
      <c r="J329" s="87">
        <v>41277.888888888891</v>
      </c>
      <c r="K329" s="143">
        <f>+COUNTIF($Y329,"&gt;=18")+COUNTIF($AG329,"&gt;=31")+COUNTIF($AP329,"&lt;=15")+COUNTIF($AR329,"&gt;=19")+COUNTIF($BG329,"&gt;=11")+COUNTIF($BI329,"&lt;=21")+COUNTIF($BK329,"&gt;=17")+COUNTIF($BR329,"&gt;=24")+COUNTIF($CA329,"&lt;=11")</f>
        <v>5</v>
      </c>
      <c r="L329" s="140">
        <f>65-(+CH329+CI329+CJ329+CK329+CL329+CM329)</f>
        <v>12</v>
      </c>
      <c r="M329" s="68">
        <v>13</v>
      </c>
      <c r="N329" s="68">
        <v>24</v>
      </c>
      <c r="O329" s="68">
        <v>14</v>
      </c>
      <c r="P329" s="68">
        <v>11</v>
      </c>
      <c r="Q329" s="68">
        <v>11</v>
      </c>
      <c r="R329" s="68">
        <v>14</v>
      </c>
      <c r="S329" s="68">
        <v>12</v>
      </c>
      <c r="T329" s="68">
        <v>12</v>
      </c>
      <c r="U329" s="68">
        <v>12</v>
      </c>
      <c r="V329" s="68">
        <v>14</v>
      </c>
      <c r="W329" s="68">
        <v>13</v>
      </c>
      <c r="X329" s="68">
        <v>16</v>
      </c>
      <c r="Y329" s="68">
        <v>16</v>
      </c>
      <c r="Z329" s="68">
        <v>9</v>
      </c>
      <c r="AA329" s="68">
        <v>10</v>
      </c>
      <c r="AB329" s="68">
        <v>11</v>
      </c>
      <c r="AC329" s="68">
        <v>11</v>
      </c>
      <c r="AD329" s="68">
        <v>24</v>
      </c>
      <c r="AE329" s="68">
        <v>15</v>
      </c>
      <c r="AF329" s="68">
        <v>19</v>
      </c>
      <c r="AG329" s="68">
        <v>31</v>
      </c>
      <c r="AH329" s="100">
        <v>14</v>
      </c>
      <c r="AI329" s="100">
        <v>15</v>
      </c>
      <c r="AJ329" s="100">
        <v>16</v>
      </c>
      <c r="AK329" s="100">
        <v>17</v>
      </c>
      <c r="AL329" s="68">
        <v>12</v>
      </c>
      <c r="AM329" s="68">
        <v>11</v>
      </c>
      <c r="AN329" s="68">
        <v>19</v>
      </c>
      <c r="AO329" s="68">
        <v>22</v>
      </c>
      <c r="AP329" s="68">
        <v>16</v>
      </c>
      <c r="AQ329" s="68">
        <v>15</v>
      </c>
      <c r="AR329" s="68">
        <v>19</v>
      </c>
      <c r="AS329" s="68">
        <v>17</v>
      </c>
      <c r="AT329" s="68">
        <v>36</v>
      </c>
      <c r="AU329" s="68">
        <v>37</v>
      </c>
      <c r="AV329" s="68">
        <v>13</v>
      </c>
      <c r="AW329" s="68">
        <v>12</v>
      </c>
      <c r="AX329" s="68">
        <v>11</v>
      </c>
      <c r="AY329" s="68">
        <v>9</v>
      </c>
      <c r="AZ329" s="68">
        <v>15</v>
      </c>
      <c r="BA329" s="68">
        <v>16</v>
      </c>
      <c r="BB329" s="68">
        <v>8</v>
      </c>
      <c r="BC329" s="68">
        <v>10</v>
      </c>
      <c r="BD329" s="68">
        <v>10</v>
      </c>
      <c r="BE329" s="68">
        <v>8</v>
      </c>
      <c r="BF329" s="68">
        <v>10</v>
      </c>
      <c r="BG329" s="68">
        <v>10</v>
      </c>
      <c r="BH329" s="68">
        <v>12</v>
      </c>
      <c r="BI329" s="68">
        <v>21</v>
      </c>
      <c r="BJ329" s="68">
        <v>23</v>
      </c>
      <c r="BK329" s="68">
        <v>17</v>
      </c>
      <c r="BL329" s="68">
        <v>10</v>
      </c>
      <c r="BM329" s="68">
        <v>12</v>
      </c>
      <c r="BN329" s="68">
        <v>12</v>
      </c>
      <c r="BO329" s="68">
        <v>15</v>
      </c>
      <c r="BP329" s="68">
        <v>8</v>
      </c>
      <c r="BQ329" s="68">
        <v>12</v>
      </c>
      <c r="BR329" s="68">
        <v>24</v>
      </c>
      <c r="BS329" s="68">
        <v>20</v>
      </c>
      <c r="BT329" s="68">
        <v>13</v>
      </c>
      <c r="BU329" s="68">
        <v>12</v>
      </c>
      <c r="BV329" s="68">
        <v>11</v>
      </c>
      <c r="BW329" s="68">
        <v>13</v>
      </c>
      <c r="BX329" s="68">
        <v>11</v>
      </c>
      <c r="BY329" s="68">
        <v>11</v>
      </c>
      <c r="BZ329" s="68">
        <v>12</v>
      </c>
      <c r="CA329" s="68">
        <v>12</v>
      </c>
      <c r="CB329" s="149">
        <f>(2.71828^(-8.3291+4.4859*K329-2.1583*L329))/(1+(2.71828^(-8.3291+4.4859*K329-2.1583*L329)))</f>
        <v>7.5105671642750541E-6</v>
      </c>
      <c r="CC329" s="107" t="s">
        <v>781</v>
      </c>
      <c r="CD329" s="86" t="s">
        <v>53</v>
      </c>
      <c r="CE329" s="86" t="s">
        <v>2</v>
      </c>
      <c r="CF329" s="86" t="s">
        <v>227</v>
      </c>
      <c r="CG329" s="86"/>
      <c r="CH329" s="59">
        <f>COUNTIF($M329,"=13")+COUNTIF($N329,"=24")+COUNTIF($O329,"=14")+COUNTIF($P329,"=11")+COUNTIF($Q329,"=11")+COUNTIF($R329,"=14")+COUNTIF($S329,"=12")+COUNTIF($T329,"=12")+COUNTIF($U329,"=12")+COUNTIF($V329,"=13")+COUNTIF($W329,"=13")+COUNTIF($X329,"=16")</f>
        <v>11</v>
      </c>
      <c r="CI329" s="59">
        <f>COUNTIF($Y329,"=18")+COUNTIF($Z329,"=9")+COUNTIF($AA329,"=10")+COUNTIF($AB329,"=11")+COUNTIF($AC329,"=11")+COUNTIF($AD329,"=25")+COUNTIF($AE329,"=15")+COUNTIF($AF329,"=19")+COUNTIF($AG329,"=31")+COUNTIF($AH329,"=15")+COUNTIF($AI329,"=15")+COUNTIF($AJ329,"=17")+COUNTIF($AK329,"=17")</f>
        <v>9</v>
      </c>
      <c r="CJ329" s="59">
        <f>COUNTIF($AL329,"=11")+COUNTIF($AM329,"=11")+COUNTIF($AN329,"=19")+COUNTIF($AO329,"=23")+COUNTIF($AP329,"=15")+COUNTIF($AQ329,"=15")+COUNTIF($AR329,"=19")+COUNTIF($AS329,"=17")+COUNTIF($AV329,"=12")+COUNTIF($AW329,"=12")</f>
        <v>6</v>
      </c>
      <c r="CK329" s="59">
        <f>COUNTIF($AX329,"=11")+COUNTIF($AY329,"=9")+COUNTIF($AZ329,"=15")+COUNTIF($BA329,"=16")+COUNTIF($BB329,"=8")+COUNTIF($BC329,"=10")+COUNTIF($BD329,"=10")+COUNTIF($BE329,"=8")+COUNTIF($BF329,"=10")+COUNTIF($BG329,"=11")</f>
        <v>9</v>
      </c>
      <c r="CL329" s="59">
        <f>COUNTIF($BH329,"=12")+COUNTIF($BI329,"=21")+COUNTIF($BJ329,"=23")+COUNTIF($BK329,"=16")+COUNTIF($BL329,"=10")+COUNTIF($BM329,"=12")+COUNTIF($BN329,"=12")+COUNTIF($BO329,"=15")+COUNTIF($BP329,"=8")+COUNTIF($BQ329,"=12")+COUNTIF($BR329,"=24")+COUNTIF($BS329,"=20")+COUNTIF($BT329,"=13")</f>
        <v>12</v>
      </c>
      <c r="CM329" s="59">
        <f>COUNTIF($BU329,"=12")+COUNTIF($BV329,"=11")+COUNTIF($BW329,"=13")+COUNTIF($BX329,"=11")+COUNTIF($BY329,"=11")+COUNTIF($BZ329,"=12")+COUNTIF($CA329,"=11")</f>
        <v>6</v>
      </c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  <c r="DK329" s="85"/>
      <c r="DL329" s="85"/>
      <c r="DM329" s="85"/>
      <c r="DN329" s="85"/>
      <c r="DO329" s="85"/>
      <c r="DP329" s="85"/>
      <c r="DQ329" s="85"/>
      <c r="DR329" s="85"/>
      <c r="DS329" s="85"/>
      <c r="DT329" s="85"/>
      <c r="DU329" s="85"/>
      <c r="DV329" s="85"/>
      <c r="DW329" s="85"/>
      <c r="DX329" s="85"/>
      <c r="DY329" s="85"/>
      <c r="DZ329" s="85"/>
      <c r="EA329" s="86"/>
      <c r="EB329" s="86"/>
      <c r="EC329" s="86"/>
      <c r="ED329" s="86"/>
      <c r="EE329" s="86"/>
      <c r="EF329" s="85"/>
      <c r="EG329" s="85"/>
    </row>
    <row r="330" spans="1:137" ht="15" customHeight="1" x14ac:dyDescent="0.25">
      <c r="A330" s="164">
        <v>361551</v>
      </c>
      <c r="B330" s="49" t="s">
        <v>213</v>
      </c>
      <c r="C330" s="86" t="s">
        <v>2</v>
      </c>
      <c r="D330" s="138" t="s">
        <v>78</v>
      </c>
      <c r="E330" s="86" t="s">
        <v>314</v>
      </c>
      <c r="F330" s="86" t="s">
        <v>412</v>
      </c>
      <c r="G330" s="87">
        <v>42395.301388888889</v>
      </c>
      <c r="H330" s="88" t="s">
        <v>2</v>
      </c>
      <c r="I330" s="88" t="s">
        <v>779</v>
      </c>
      <c r="J330" s="87">
        <v>41277.888888888891</v>
      </c>
      <c r="K330" s="143">
        <f>+COUNTIF($Y330,"&gt;=18")+COUNTIF($AG330,"&gt;=31")+COUNTIF($AP330,"&lt;=15")+COUNTIF($AR330,"&gt;=19")+COUNTIF($BG330,"&gt;=11")+COUNTIF($BI330,"&lt;=21")+COUNTIF($BK330,"&gt;=17")+COUNTIF($BR330,"&gt;=24")+COUNTIF($CA330,"&lt;=11")</f>
        <v>5</v>
      </c>
      <c r="L330" s="140">
        <f>65-(+CH330+CI330+CJ330+CK330+CL330+CM330)</f>
        <v>12</v>
      </c>
      <c r="M330" s="100">
        <v>13</v>
      </c>
      <c r="N330" s="68">
        <v>24</v>
      </c>
      <c r="O330" s="100">
        <v>14</v>
      </c>
      <c r="P330" s="100">
        <v>11</v>
      </c>
      <c r="Q330" s="100">
        <v>11</v>
      </c>
      <c r="R330" s="100">
        <v>13</v>
      </c>
      <c r="S330" s="100">
        <v>12</v>
      </c>
      <c r="T330" s="100">
        <v>12</v>
      </c>
      <c r="U330" s="100">
        <v>13</v>
      </c>
      <c r="V330" s="100">
        <v>13</v>
      </c>
      <c r="W330" s="100">
        <v>13</v>
      </c>
      <c r="X330" s="100">
        <v>16</v>
      </c>
      <c r="Y330" s="100">
        <v>18</v>
      </c>
      <c r="Z330" s="68">
        <v>9</v>
      </c>
      <c r="AA330" s="68">
        <v>10</v>
      </c>
      <c r="AB330" s="100">
        <v>11</v>
      </c>
      <c r="AC330" s="100">
        <v>11</v>
      </c>
      <c r="AD330" s="100">
        <v>26</v>
      </c>
      <c r="AE330" s="100">
        <v>15</v>
      </c>
      <c r="AF330" s="100">
        <v>20</v>
      </c>
      <c r="AG330" s="100">
        <v>31</v>
      </c>
      <c r="AH330" s="68">
        <v>15</v>
      </c>
      <c r="AI330" s="68">
        <v>15</v>
      </c>
      <c r="AJ330" s="68">
        <v>17</v>
      </c>
      <c r="AK330" s="100">
        <v>17</v>
      </c>
      <c r="AL330" s="100">
        <v>11</v>
      </c>
      <c r="AM330" s="100">
        <v>11</v>
      </c>
      <c r="AN330" s="100">
        <v>18</v>
      </c>
      <c r="AO330" s="100">
        <v>23</v>
      </c>
      <c r="AP330" s="100">
        <v>15</v>
      </c>
      <c r="AQ330" s="100">
        <v>15</v>
      </c>
      <c r="AR330" s="100">
        <v>19</v>
      </c>
      <c r="AS330" s="100">
        <v>18</v>
      </c>
      <c r="AT330" s="68">
        <v>38</v>
      </c>
      <c r="AU330" s="68">
        <v>38</v>
      </c>
      <c r="AV330" s="100">
        <v>12</v>
      </c>
      <c r="AW330" s="100">
        <v>12</v>
      </c>
      <c r="AX330" s="100">
        <v>11</v>
      </c>
      <c r="AY330" s="100">
        <v>9</v>
      </c>
      <c r="AZ330" s="100">
        <v>15</v>
      </c>
      <c r="BA330" s="100">
        <v>16</v>
      </c>
      <c r="BB330" s="100">
        <v>8</v>
      </c>
      <c r="BC330" s="100">
        <v>10</v>
      </c>
      <c r="BD330" s="100">
        <v>10</v>
      </c>
      <c r="BE330" s="100">
        <v>8</v>
      </c>
      <c r="BF330" s="100">
        <v>10</v>
      </c>
      <c r="BG330" s="100">
        <v>11</v>
      </c>
      <c r="BH330" s="100">
        <v>12</v>
      </c>
      <c r="BI330" s="100">
        <v>23</v>
      </c>
      <c r="BJ330" s="100">
        <v>23</v>
      </c>
      <c r="BK330" s="100">
        <v>16</v>
      </c>
      <c r="BL330" s="100">
        <v>10</v>
      </c>
      <c r="BM330" s="100">
        <v>12</v>
      </c>
      <c r="BN330" s="100">
        <v>12</v>
      </c>
      <c r="BO330" s="100">
        <v>16</v>
      </c>
      <c r="BP330" s="100">
        <v>8</v>
      </c>
      <c r="BQ330" s="100">
        <v>12</v>
      </c>
      <c r="BR330" s="100">
        <v>22</v>
      </c>
      <c r="BS330" s="100">
        <v>19</v>
      </c>
      <c r="BT330" s="100">
        <v>12</v>
      </c>
      <c r="BU330" s="100">
        <v>12</v>
      </c>
      <c r="BV330" s="100">
        <v>11</v>
      </c>
      <c r="BW330" s="100">
        <v>13</v>
      </c>
      <c r="BX330" s="100">
        <v>11</v>
      </c>
      <c r="BY330" s="100">
        <v>11</v>
      </c>
      <c r="BZ330" s="100">
        <v>12</v>
      </c>
      <c r="CA330" s="100">
        <v>12</v>
      </c>
      <c r="CB330" s="149">
        <f>(2.71828^(-8.3291+4.4859*K330-2.1583*L330))/(1+(2.71828^(-8.3291+4.4859*K330-2.1583*L330)))</f>
        <v>7.5105671642750541E-6</v>
      </c>
      <c r="CC330" s="107" t="s">
        <v>781</v>
      </c>
      <c r="CD330" s="86" t="s">
        <v>53</v>
      </c>
      <c r="CE330" s="49" t="s">
        <v>2</v>
      </c>
      <c r="CF330" s="86" t="s">
        <v>50</v>
      </c>
      <c r="CG330" s="86" t="s">
        <v>83</v>
      </c>
      <c r="CH330" s="59">
        <f>COUNTIF($M330,"=13")+COUNTIF($N330,"=24")+COUNTIF($O330,"=14")+COUNTIF($P330,"=11")+COUNTIF($Q330,"=11")+COUNTIF($R330,"=14")+COUNTIF($S330,"=12")+COUNTIF($T330,"=12")+COUNTIF($U330,"=12")+COUNTIF($V330,"=13")+COUNTIF($W330,"=13")+COUNTIF($X330,"=16")</f>
        <v>10</v>
      </c>
      <c r="CI330" s="59">
        <f>COUNTIF($Y330,"=18")+COUNTIF($Z330,"=9")+COUNTIF($AA330,"=10")+COUNTIF($AB330,"=11")+COUNTIF($AC330,"=11")+COUNTIF($AD330,"=25")+COUNTIF($AE330,"=15")+COUNTIF($AF330,"=19")+COUNTIF($AG330,"=31")+COUNTIF($AH330,"=15")+COUNTIF($AI330,"=15")+COUNTIF($AJ330,"=17")+COUNTIF($AK330,"=17")</f>
        <v>11</v>
      </c>
      <c r="CJ330" s="59">
        <f>COUNTIF($AL330,"=11")+COUNTIF($AM330,"=11")+COUNTIF($AN330,"=19")+COUNTIF($AO330,"=23")+COUNTIF($AP330,"=15")+COUNTIF($AQ330,"=15")+COUNTIF($AR330,"=19")+COUNTIF($AS330,"=17")+COUNTIF($AV330,"=12")+COUNTIF($AW330,"=12")</f>
        <v>8</v>
      </c>
      <c r="CK330" s="59">
        <f>COUNTIF($AX330,"=11")+COUNTIF($AY330,"=9")+COUNTIF($AZ330,"=15")+COUNTIF($BA330,"=16")+COUNTIF($BB330,"=8")+COUNTIF($BC330,"=10")+COUNTIF($BD330,"=10")+COUNTIF($BE330,"=8")+COUNTIF($BF330,"=10")+COUNTIF($BG330,"=11")</f>
        <v>10</v>
      </c>
      <c r="CL330" s="59">
        <f>COUNTIF($BH330,"=12")+COUNTIF($BI330,"=21")+COUNTIF($BJ330,"=23")+COUNTIF($BK330,"=16")+COUNTIF($BL330,"=10")+COUNTIF($BM330,"=12")+COUNTIF($BN330,"=12")+COUNTIF($BO330,"=15")+COUNTIF($BP330,"=8")+COUNTIF($BQ330,"=12")+COUNTIF($BR330,"=24")+COUNTIF($BS330,"=20")+COUNTIF($BT330,"=13")</f>
        <v>8</v>
      </c>
      <c r="CM330" s="59">
        <f>COUNTIF($BU330,"=12")+COUNTIF($BV330,"=11")+COUNTIF($BW330,"=13")+COUNTIF($BX330,"=11")+COUNTIF($BY330,"=11")+COUNTIF($BZ330,"=12")+COUNTIF($CA330,"=11")</f>
        <v>6</v>
      </c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  <c r="DK330" s="85"/>
      <c r="DL330" s="85"/>
      <c r="DM330" s="85"/>
      <c r="DN330" s="85"/>
      <c r="DO330" s="85"/>
      <c r="DP330" s="85"/>
      <c r="DQ330" s="85"/>
      <c r="DR330" s="85"/>
      <c r="DS330" s="85"/>
      <c r="DT330" s="85"/>
      <c r="DU330" s="85"/>
      <c r="DV330" s="85"/>
      <c r="DW330" s="85"/>
      <c r="DX330" s="85"/>
      <c r="DY330" s="85"/>
      <c r="DZ330" s="85"/>
      <c r="EA330" s="86"/>
      <c r="EB330" s="86"/>
      <c r="EC330" s="86"/>
      <c r="ED330" s="86"/>
      <c r="EE330" s="86"/>
    </row>
    <row r="331" spans="1:137" ht="15" customHeight="1" x14ac:dyDescent="0.25">
      <c r="A331" s="176">
        <v>362360</v>
      </c>
      <c r="B331" s="49" t="s">
        <v>50</v>
      </c>
      <c r="C331" s="86" t="s">
        <v>2</v>
      </c>
      <c r="D331" s="138" t="s">
        <v>78</v>
      </c>
      <c r="E331" s="86" t="s">
        <v>23</v>
      </c>
      <c r="F331" s="86" t="s">
        <v>159</v>
      </c>
      <c r="G331" s="87">
        <v>42402.29791666667</v>
      </c>
      <c r="H331" s="88" t="s">
        <v>2</v>
      </c>
      <c r="I331" s="88" t="s">
        <v>779</v>
      </c>
      <c r="J331" s="87">
        <v>41277.888888888891</v>
      </c>
      <c r="K331" s="143">
        <f>+COUNTIF($Y331,"&gt;=18")+COUNTIF($AG331,"&gt;=31")+COUNTIF($AP331,"&lt;=15")+COUNTIF($AR331,"&gt;=19")+COUNTIF($BG331,"&gt;=11")+COUNTIF($BI331,"&lt;=21")+COUNTIF($BK331,"&gt;=17")+COUNTIF($BR331,"&gt;=24")+COUNTIF($CA331,"&lt;=11")</f>
        <v>5</v>
      </c>
      <c r="L331" s="140">
        <f>65-(+CH331+CI331+CJ331+CK331+CL331+CM331)</f>
        <v>12</v>
      </c>
      <c r="M331" s="68">
        <v>13</v>
      </c>
      <c r="N331" s="100">
        <v>23</v>
      </c>
      <c r="O331" s="68">
        <v>14</v>
      </c>
      <c r="P331" s="68">
        <v>11</v>
      </c>
      <c r="Q331" s="68">
        <v>11</v>
      </c>
      <c r="R331" s="68">
        <v>14</v>
      </c>
      <c r="S331" s="68">
        <v>12</v>
      </c>
      <c r="T331" s="68">
        <v>12</v>
      </c>
      <c r="U331" s="68">
        <v>12</v>
      </c>
      <c r="V331" s="68">
        <v>12</v>
      </c>
      <c r="W331" s="68">
        <v>13</v>
      </c>
      <c r="X331" s="68">
        <v>16</v>
      </c>
      <c r="Y331" s="68">
        <v>18</v>
      </c>
      <c r="Z331" s="100">
        <v>9</v>
      </c>
      <c r="AA331" s="100">
        <v>10</v>
      </c>
      <c r="AB331" s="68">
        <v>11</v>
      </c>
      <c r="AC331" s="68">
        <v>11</v>
      </c>
      <c r="AD331" s="68">
        <v>25</v>
      </c>
      <c r="AE331" s="68">
        <v>15</v>
      </c>
      <c r="AF331" s="68">
        <v>19</v>
      </c>
      <c r="AG331" s="68">
        <v>28</v>
      </c>
      <c r="AH331" s="100">
        <v>14</v>
      </c>
      <c r="AI331" s="100">
        <v>15</v>
      </c>
      <c r="AJ331" s="100">
        <v>17</v>
      </c>
      <c r="AK331" s="100">
        <v>17</v>
      </c>
      <c r="AL331" s="68">
        <v>11</v>
      </c>
      <c r="AM331" s="68">
        <v>10</v>
      </c>
      <c r="AN331" s="68">
        <v>19</v>
      </c>
      <c r="AO331" s="68">
        <v>23</v>
      </c>
      <c r="AP331" s="68">
        <v>15</v>
      </c>
      <c r="AQ331" s="68">
        <v>15</v>
      </c>
      <c r="AR331" s="68">
        <v>17</v>
      </c>
      <c r="AS331" s="68">
        <v>17</v>
      </c>
      <c r="AT331" s="68">
        <v>36</v>
      </c>
      <c r="AU331" s="100">
        <v>38</v>
      </c>
      <c r="AV331" s="68">
        <v>12</v>
      </c>
      <c r="AW331" s="68">
        <v>12</v>
      </c>
      <c r="AX331" s="68">
        <v>11</v>
      </c>
      <c r="AY331" s="68">
        <v>9</v>
      </c>
      <c r="AZ331" s="68">
        <v>15</v>
      </c>
      <c r="BA331" s="68">
        <v>16</v>
      </c>
      <c r="BB331" s="68">
        <v>8</v>
      </c>
      <c r="BC331" s="68">
        <v>10</v>
      </c>
      <c r="BD331" s="68">
        <v>10</v>
      </c>
      <c r="BE331" s="68">
        <v>8</v>
      </c>
      <c r="BF331" s="68">
        <v>10</v>
      </c>
      <c r="BG331" s="68">
        <v>10</v>
      </c>
      <c r="BH331" s="68">
        <v>12</v>
      </c>
      <c r="BI331" s="68">
        <v>21</v>
      </c>
      <c r="BJ331" s="68">
        <v>23</v>
      </c>
      <c r="BK331" s="68">
        <v>17</v>
      </c>
      <c r="BL331" s="68">
        <v>10</v>
      </c>
      <c r="BM331" s="68">
        <v>12</v>
      </c>
      <c r="BN331" s="68">
        <v>12</v>
      </c>
      <c r="BO331" s="68">
        <v>15</v>
      </c>
      <c r="BP331" s="68">
        <v>8</v>
      </c>
      <c r="BQ331" s="68">
        <v>13</v>
      </c>
      <c r="BR331" s="68">
        <v>25</v>
      </c>
      <c r="BS331" s="68">
        <v>20</v>
      </c>
      <c r="BT331" s="68">
        <v>13</v>
      </c>
      <c r="BU331" s="68">
        <v>12</v>
      </c>
      <c r="BV331" s="68">
        <v>11</v>
      </c>
      <c r="BW331" s="68">
        <v>14</v>
      </c>
      <c r="BX331" s="68">
        <v>11</v>
      </c>
      <c r="BY331" s="68">
        <v>11</v>
      </c>
      <c r="BZ331" s="68">
        <v>12</v>
      </c>
      <c r="CA331" s="68">
        <v>12</v>
      </c>
      <c r="CB331" s="149">
        <f>(2.71828^(-8.3291+4.4859*K331-2.1583*L331))/(1+(2.71828^(-8.3291+4.4859*K331-2.1583*L331)))</f>
        <v>7.5105671642750541E-6</v>
      </c>
      <c r="CC331" s="107" t="s">
        <v>781</v>
      </c>
      <c r="CD331" s="86" t="s">
        <v>53</v>
      </c>
      <c r="CE331" s="86" t="s">
        <v>2</v>
      </c>
      <c r="CF331" s="86" t="s">
        <v>50</v>
      </c>
      <c r="CG331" s="86"/>
      <c r="CH331" s="59">
        <f>COUNTIF($M331,"=13")+COUNTIF($N331,"=24")+COUNTIF($O331,"=14")+COUNTIF($P331,"=11")+COUNTIF($Q331,"=11")+COUNTIF($R331,"=14")+COUNTIF($S331,"=12")+COUNTIF($T331,"=12")+COUNTIF($U331,"=12")+COUNTIF($V331,"=13")+COUNTIF($W331,"=13")+COUNTIF($X331,"=16")</f>
        <v>10</v>
      </c>
      <c r="CI331" s="59">
        <f>COUNTIF($Y331,"=18")+COUNTIF($Z331,"=9")+COUNTIF($AA331,"=10")+COUNTIF($AB331,"=11")+COUNTIF($AC331,"=11")+COUNTIF($AD331,"=25")+COUNTIF($AE331,"=15")+COUNTIF($AF331,"=19")+COUNTIF($AG331,"=31")+COUNTIF($AH331,"=15")+COUNTIF($AI331,"=15")+COUNTIF($AJ331,"=17")+COUNTIF($AK331,"=17")</f>
        <v>11</v>
      </c>
      <c r="CJ331" s="59">
        <f>COUNTIF($AL331,"=11")+COUNTIF($AM331,"=11")+COUNTIF($AN331,"=19")+COUNTIF($AO331,"=23")+COUNTIF($AP331,"=15")+COUNTIF($AQ331,"=15")+COUNTIF($AR331,"=19")+COUNTIF($AS331,"=17")+COUNTIF($AV331,"=12")+COUNTIF($AW331,"=12")</f>
        <v>8</v>
      </c>
      <c r="CK331" s="59">
        <f>COUNTIF($AX331,"=11")+COUNTIF($AY331,"=9")+COUNTIF($AZ331,"=15")+COUNTIF($BA331,"=16")+COUNTIF($BB331,"=8")+COUNTIF($BC331,"=10")+COUNTIF($BD331,"=10")+COUNTIF($BE331,"=8")+COUNTIF($BF331,"=10")+COUNTIF($BG331,"=11")</f>
        <v>9</v>
      </c>
      <c r="CL331" s="59">
        <f>COUNTIF($BH331,"=12")+COUNTIF($BI331,"=21")+COUNTIF($BJ331,"=23")+COUNTIF($BK331,"=16")+COUNTIF($BL331,"=10")+COUNTIF($BM331,"=12")+COUNTIF($BN331,"=12")+COUNTIF($BO331,"=15")+COUNTIF($BP331,"=8")+COUNTIF($BQ331,"=12")+COUNTIF($BR331,"=24")+COUNTIF($BS331,"=20")+COUNTIF($BT331,"=13")</f>
        <v>10</v>
      </c>
      <c r="CM331" s="59">
        <f>COUNTIF($BU331,"=12")+COUNTIF($BV331,"=11")+COUNTIF($BW331,"=13")+COUNTIF($BX331,"=11")+COUNTIF($BY331,"=11")+COUNTIF($BZ331,"=12")+COUNTIF($CA331,"=11")</f>
        <v>5</v>
      </c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  <c r="DK331" s="85"/>
      <c r="DL331" s="85"/>
      <c r="DM331" s="85"/>
      <c r="DN331" s="85"/>
      <c r="DO331" s="85"/>
      <c r="DP331" s="85"/>
      <c r="DQ331" s="85"/>
      <c r="DR331" s="85"/>
      <c r="DS331" s="85"/>
      <c r="DT331" s="85"/>
      <c r="DU331" s="85"/>
      <c r="DV331" s="85"/>
      <c r="DW331" s="85"/>
      <c r="DX331" s="85"/>
      <c r="DY331" s="85"/>
      <c r="DZ331" s="85"/>
      <c r="EA331" s="86"/>
      <c r="EB331" s="86"/>
      <c r="EC331" s="86"/>
      <c r="ED331" s="86"/>
      <c r="EE331" s="86"/>
    </row>
    <row r="332" spans="1:137" ht="15" customHeight="1" x14ac:dyDescent="0.25">
      <c r="A332" s="176">
        <v>397251</v>
      </c>
      <c r="B332" s="86" t="s">
        <v>50</v>
      </c>
      <c r="C332" s="86" t="s">
        <v>2</v>
      </c>
      <c r="D332" s="138" t="s">
        <v>78</v>
      </c>
      <c r="E332" s="86" t="s">
        <v>14</v>
      </c>
      <c r="F332" s="86" t="s">
        <v>791</v>
      </c>
      <c r="G332" s="87">
        <v>42555.98541666667</v>
      </c>
      <c r="H332" s="86" t="s">
        <v>785</v>
      </c>
      <c r="I332" s="86" t="s">
        <v>779</v>
      </c>
      <c r="J332" s="87">
        <v>41277.888888888891</v>
      </c>
      <c r="K332" s="143">
        <f>+COUNTIF($Y332,"&gt;=18")+COUNTIF($AG332,"&gt;=31")+COUNTIF($AP332,"&lt;=15")+COUNTIF($AR332,"&gt;=19")+COUNTIF($BG332,"&gt;=11")+COUNTIF($BI332,"&lt;=21")+COUNTIF($BK332,"&gt;=17")+COUNTIF($BR332,"&gt;=24")+COUNTIF($CA332,"&lt;=11")</f>
        <v>5</v>
      </c>
      <c r="L332" s="140">
        <f>65-(+CH332+CI332+CJ332+CK332+CL332+CM332)</f>
        <v>12</v>
      </c>
      <c r="M332" s="100">
        <v>13</v>
      </c>
      <c r="N332" s="68">
        <v>24</v>
      </c>
      <c r="O332" s="100">
        <v>14</v>
      </c>
      <c r="P332" s="68">
        <v>11</v>
      </c>
      <c r="Q332" s="100">
        <v>11</v>
      </c>
      <c r="R332" s="100">
        <v>14</v>
      </c>
      <c r="S332" s="100">
        <v>12</v>
      </c>
      <c r="T332" s="100">
        <v>12</v>
      </c>
      <c r="U332" s="68">
        <v>12</v>
      </c>
      <c r="V332" s="100">
        <v>13</v>
      </c>
      <c r="W332" s="100">
        <v>13</v>
      </c>
      <c r="X332" s="100">
        <v>16</v>
      </c>
      <c r="Y332" s="100">
        <v>18</v>
      </c>
      <c r="Z332" s="100">
        <v>10</v>
      </c>
      <c r="AA332" s="100">
        <v>10</v>
      </c>
      <c r="AB332" s="100">
        <v>11</v>
      </c>
      <c r="AC332" s="100">
        <v>11</v>
      </c>
      <c r="AD332" s="68">
        <v>23</v>
      </c>
      <c r="AE332" s="100">
        <v>15</v>
      </c>
      <c r="AF332" s="100">
        <v>19</v>
      </c>
      <c r="AG332" s="100">
        <v>33</v>
      </c>
      <c r="AH332" s="68">
        <v>15</v>
      </c>
      <c r="AI332" s="68">
        <v>15</v>
      </c>
      <c r="AJ332" s="100">
        <v>17</v>
      </c>
      <c r="AK332" s="100">
        <v>17</v>
      </c>
      <c r="AL332" s="100">
        <v>11</v>
      </c>
      <c r="AM332" s="68">
        <v>11</v>
      </c>
      <c r="AN332" s="68">
        <v>19</v>
      </c>
      <c r="AO332" s="68">
        <v>23</v>
      </c>
      <c r="AP332" s="68">
        <v>17</v>
      </c>
      <c r="AQ332" s="68">
        <v>15</v>
      </c>
      <c r="AR332" s="68">
        <v>18</v>
      </c>
      <c r="AS332" s="68">
        <v>17</v>
      </c>
      <c r="AT332" s="68">
        <v>39</v>
      </c>
      <c r="AU332" s="100">
        <v>39</v>
      </c>
      <c r="AV332" s="68">
        <v>12</v>
      </c>
      <c r="AW332" s="68">
        <v>12</v>
      </c>
      <c r="AX332" s="68">
        <v>11</v>
      </c>
      <c r="AY332" s="68">
        <v>9</v>
      </c>
      <c r="AZ332" s="68">
        <v>15</v>
      </c>
      <c r="BA332" s="68">
        <v>16</v>
      </c>
      <c r="BB332" s="100">
        <v>8</v>
      </c>
      <c r="BC332" s="100">
        <v>11</v>
      </c>
      <c r="BD332" s="100">
        <v>10</v>
      </c>
      <c r="BE332" s="100">
        <v>8</v>
      </c>
      <c r="BF332" s="100">
        <v>10</v>
      </c>
      <c r="BG332" s="100">
        <v>11</v>
      </c>
      <c r="BH332" s="100">
        <v>12</v>
      </c>
      <c r="BI332" s="100">
        <v>20</v>
      </c>
      <c r="BJ332" s="100">
        <v>23</v>
      </c>
      <c r="BK332" s="100">
        <v>17</v>
      </c>
      <c r="BL332" s="100">
        <v>10</v>
      </c>
      <c r="BM332" s="100">
        <v>12</v>
      </c>
      <c r="BN332" s="100">
        <v>12</v>
      </c>
      <c r="BO332" s="100">
        <v>16</v>
      </c>
      <c r="BP332" s="100">
        <v>8</v>
      </c>
      <c r="BQ332" s="68">
        <v>12</v>
      </c>
      <c r="BR332" s="100">
        <v>22</v>
      </c>
      <c r="BS332" s="100">
        <v>21</v>
      </c>
      <c r="BT332" s="100">
        <v>13</v>
      </c>
      <c r="BU332" s="100">
        <v>12</v>
      </c>
      <c r="BV332" s="100">
        <v>11</v>
      </c>
      <c r="BW332" s="100">
        <v>13</v>
      </c>
      <c r="BX332" s="100">
        <v>11</v>
      </c>
      <c r="BY332" s="100">
        <v>11</v>
      </c>
      <c r="BZ332" s="100">
        <v>12</v>
      </c>
      <c r="CA332" s="100">
        <v>12</v>
      </c>
      <c r="CB332" s="149">
        <f>(2.71828^(-8.3291+4.4859*K332-2.1583*L332))/(1+(2.71828^(-8.3291+4.4859*K332-2.1583*L332)))</f>
        <v>7.5105671642750541E-6</v>
      </c>
      <c r="CC332" s="112" t="s">
        <v>781</v>
      </c>
      <c r="CD332" s="86" t="s">
        <v>53</v>
      </c>
      <c r="CE332" s="86" t="s">
        <v>782</v>
      </c>
      <c r="CF332" s="86" t="s">
        <v>50</v>
      </c>
      <c r="CG332" s="86"/>
      <c r="CH332" s="59">
        <f>COUNTIF($M332,"=13")+COUNTIF($N332,"=24")+COUNTIF($O332,"=14")+COUNTIF($P332,"=11")+COUNTIF($Q332,"=11")+COUNTIF($R332,"=14")+COUNTIF($S332,"=12")+COUNTIF($T332,"=12")+COUNTIF($U332,"=12")+COUNTIF($V332,"=13")+COUNTIF($W332,"=13")+COUNTIF($X332,"=16")</f>
        <v>12</v>
      </c>
      <c r="CI332" s="59">
        <f>COUNTIF($Y332,"=18")+COUNTIF($Z332,"=9")+COUNTIF($AA332,"=10")+COUNTIF($AB332,"=11")+COUNTIF($AC332,"=11")+COUNTIF($AD332,"=25")+COUNTIF($AE332,"=15")+COUNTIF($AF332,"=19")+COUNTIF($AG332,"=31")+COUNTIF($AH332,"=15")+COUNTIF($AI332,"=15")+COUNTIF($AJ332,"=17")+COUNTIF($AK332,"=17")</f>
        <v>10</v>
      </c>
      <c r="CJ332" s="59">
        <f>COUNTIF($AL332,"=11")+COUNTIF($AM332,"=11")+COUNTIF($AN332,"=19")+COUNTIF($AO332,"=23")+COUNTIF($AP332,"=15")+COUNTIF($AQ332,"=15")+COUNTIF($AR332,"=19")+COUNTIF($AS332,"=17")+COUNTIF($AV332,"=12")+COUNTIF($AW332,"=12")</f>
        <v>8</v>
      </c>
      <c r="CK332" s="59">
        <f>COUNTIF($AX332,"=11")+COUNTIF($AY332,"=9")+COUNTIF($AZ332,"=15")+COUNTIF($BA332,"=16")+COUNTIF($BB332,"=8")+COUNTIF($BC332,"=10")+COUNTIF($BD332,"=10")+COUNTIF($BE332,"=8")+COUNTIF($BF332,"=10")+COUNTIF($BG332,"=11")</f>
        <v>9</v>
      </c>
      <c r="CL332" s="59">
        <f>COUNTIF($BH332,"=12")+COUNTIF($BI332,"=21")+COUNTIF($BJ332,"=23")+COUNTIF($BK332,"=16")+COUNTIF($BL332,"=10")+COUNTIF($BM332,"=12")+COUNTIF($BN332,"=12")+COUNTIF($BO332,"=15")+COUNTIF($BP332,"=8")+COUNTIF($BQ332,"=12")+COUNTIF($BR332,"=24")+COUNTIF($BS332,"=20")+COUNTIF($BT332,"=13")</f>
        <v>8</v>
      </c>
      <c r="CM332" s="59">
        <f>COUNTIF($BU332,"=12")+COUNTIF($BV332,"=11")+COUNTIF($BW332,"=13")+COUNTIF($BX332,"=11")+COUNTIF($BY332,"=11")+COUNTIF($BZ332,"=12")+COUNTIF($CA332,"=11")</f>
        <v>6</v>
      </c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  <c r="DK332" s="85"/>
      <c r="DL332" s="85"/>
      <c r="DM332" s="85"/>
      <c r="DN332" s="85"/>
      <c r="DO332" s="85"/>
      <c r="DP332" s="85"/>
      <c r="DQ332" s="85"/>
      <c r="DR332" s="85"/>
      <c r="DS332" s="85"/>
      <c r="DT332" s="85"/>
      <c r="DU332" s="85"/>
      <c r="DV332" s="85"/>
      <c r="DW332" s="85"/>
      <c r="DX332" s="85"/>
      <c r="DY332" s="85"/>
      <c r="DZ332" s="85"/>
      <c r="EA332" s="86"/>
      <c r="EB332" s="86"/>
      <c r="EC332" s="86"/>
      <c r="ED332" s="86"/>
      <c r="EE332" s="86"/>
    </row>
    <row r="333" spans="1:137" ht="15" customHeight="1" x14ac:dyDescent="0.25">
      <c r="A333" s="164" t="s">
        <v>971</v>
      </c>
      <c r="B333" s="3" t="s">
        <v>386</v>
      </c>
      <c r="C333" s="86" t="s">
        <v>2</v>
      </c>
      <c r="D333" s="138" t="s">
        <v>78</v>
      </c>
      <c r="E333" s="3" t="s">
        <v>23</v>
      </c>
      <c r="F333" s="3" t="s">
        <v>386</v>
      </c>
      <c r="G333" s="7">
        <v>41628</v>
      </c>
      <c r="H333" s="88" t="s">
        <v>2</v>
      </c>
      <c r="I333" s="88" t="s">
        <v>779</v>
      </c>
      <c r="J333" s="87">
        <v>41277.888888888891</v>
      </c>
      <c r="K333" s="143">
        <f>+COUNTIF($Y333,"&gt;=18")+COUNTIF($AG333,"&gt;=31")+COUNTIF($AP333,"&lt;=15")+COUNTIF($AR333,"&gt;=19")+COUNTIF($BG333,"&gt;=11")+COUNTIF($BI333,"&lt;=21")+COUNTIF($BK333,"&gt;=17")+COUNTIF($BR333,"&gt;=24")+COUNTIF($CA333,"&lt;=11")</f>
        <v>5</v>
      </c>
      <c r="L333" s="140">
        <f>65-(+CH333+CI333+CJ333+CK333+CL333+CM333)</f>
        <v>12</v>
      </c>
      <c r="M333" s="68">
        <v>13</v>
      </c>
      <c r="N333" s="68">
        <v>24</v>
      </c>
      <c r="O333" s="68">
        <v>14</v>
      </c>
      <c r="P333" s="68">
        <v>10</v>
      </c>
      <c r="Q333" s="68">
        <v>11</v>
      </c>
      <c r="R333" s="68">
        <v>15</v>
      </c>
      <c r="S333" s="68">
        <v>12</v>
      </c>
      <c r="T333" s="68">
        <v>12</v>
      </c>
      <c r="U333" s="68">
        <v>11</v>
      </c>
      <c r="V333" s="68">
        <v>13</v>
      </c>
      <c r="W333" s="68">
        <v>13</v>
      </c>
      <c r="X333" s="68">
        <v>16</v>
      </c>
      <c r="Y333" s="68">
        <v>18</v>
      </c>
      <c r="Z333" s="68">
        <v>8</v>
      </c>
      <c r="AA333" s="68">
        <v>10</v>
      </c>
      <c r="AB333" s="68">
        <v>11</v>
      </c>
      <c r="AC333" s="68">
        <v>11</v>
      </c>
      <c r="AD333" s="68">
        <v>24</v>
      </c>
      <c r="AE333" s="68">
        <v>15</v>
      </c>
      <c r="AF333" s="68">
        <v>19</v>
      </c>
      <c r="AG333" s="68">
        <v>29</v>
      </c>
      <c r="AH333" s="100">
        <v>15</v>
      </c>
      <c r="AI333" s="100">
        <v>15</v>
      </c>
      <c r="AJ333" s="68">
        <v>17</v>
      </c>
      <c r="AK333" s="68">
        <v>18</v>
      </c>
      <c r="AL333" s="68">
        <v>11</v>
      </c>
      <c r="AM333" s="68">
        <v>11</v>
      </c>
      <c r="AN333" s="68">
        <v>19</v>
      </c>
      <c r="AO333" s="68">
        <v>23</v>
      </c>
      <c r="AP333" s="68">
        <v>15</v>
      </c>
      <c r="AQ333" s="68">
        <v>13</v>
      </c>
      <c r="AR333" s="68">
        <v>19</v>
      </c>
      <c r="AS333" s="68">
        <v>17</v>
      </c>
      <c r="AT333" s="68">
        <v>37</v>
      </c>
      <c r="AU333" s="100">
        <v>38</v>
      </c>
      <c r="AV333" s="68">
        <v>14</v>
      </c>
      <c r="AW333" s="68">
        <v>12</v>
      </c>
      <c r="AX333" s="68">
        <v>11</v>
      </c>
      <c r="AY333" s="68">
        <v>9</v>
      </c>
      <c r="AZ333" s="68">
        <v>15</v>
      </c>
      <c r="BA333" s="68">
        <v>16</v>
      </c>
      <c r="BB333" s="68">
        <v>8</v>
      </c>
      <c r="BC333" s="68">
        <v>10</v>
      </c>
      <c r="BD333" s="68">
        <v>10</v>
      </c>
      <c r="BE333" s="68">
        <v>8</v>
      </c>
      <c r="BF333" s="68">
        <v>10</v>
      </c>
      <c r="BG333" s="68">
        <v>10</v>
      </c>
      <c r="BH333" s="68">
        <v>12</v>
      </c>
      <c r="BI333" s="68">
        <v>21</v>
      </c>
      <c r="BJ333" s="68">
        <v>23</v>
      </c>
      <c r="BK333" s="68">
        <v>16</v>
      </c>
      <c r="BL333" s="68">
        <v>10</v>
      </c>
      <c r="BM333" s="68">
        <v>12</v>
      </c>
      <c r="BN333" s="68">
        <v>12</v>
      </c>
      <c r="BO333" s="68">
        <v>16</v>
      </c>
      <c r="BP333" s="68">
        <v>8</v>
      </c>
      <c r="BQ333" s="68">
        <v>12</v>
      </c>
      <c r="BR333" s="68">
        <v>21</v>
      </c>
      <c r="BS333" s="68">
        <v>20</v>
      </c>
      <c r="BT333" s="68">
        <v>13</v>
      </c>
      <c r="BU333" s="68">
        <v>12</v>
      </c>
      <c r="BV333" s="68">
        <v>11</v>
      </c>
      <c r="BW333" s="68">
        <v>13</v>
      </c>
      <c r="BX333" s="68">
        <v>11</v>
      </c>
      <c r="BY333" s="68">
        <v>11</v>
      </c>
      <c r="BZ333" s="68">
        <v>12</v>
      </c>
      <c r="CA333" s="68">
        <v>11</v>
      </c>
      <c r="CB333" s="149">
        <f>(2.71828^(-8.3291+4.4859*K333-2.1583*L333))/(1+(2.71828^(-8.3291+4.4859*K333-2.1583*L333)))</f>
        <v>7.5105671642750541E-6</v>
      </c>
      <c r="CC333" s="107" t="s">
        <v>781</v>
      </c>
      <c r="CD333" s="86" t="s">
        <v>53</v>
      </c>
      <c r="CE333" s="3" t="s">
        <v>2</v>
      </c>
      <c r="CF333" s="86" t="s">
        <v>386</v>
      </c>
      <c r="CG333" s="86"/>
      <c r="CH333" s="59">
        <f>COUNTIF($M333,"=13")+COUNTIF($N333,"=24")+COUNTIF($O333,"=14")+COUNTIF($P333,"=11")+COUNTIF($Q333,"=11")+COUNTIF($R333,"=14")+COUNTIF($S333,"=12")+COUNTIF($T333,"=12")+COUNTIF($U333,"=12")+COUNTIF($V333,"=13")+COUNTIF($W333,"=13")+COUNTIF($X333,"=16")</f>
        <v>9</v>
      </c>
      <c r="CI333" s="59">
        <f>COUNTIF($Y333,"=18")+COUNTIF($Z333,"=9")+COUNTIF($AA333,"=10")+COUNTIF($AB333,"=11")+COUNTIF($AC333,"=11")+COUNTIF($AD333,"=25")+COUNTIF($AE333,"=15")+COUNTIF($AF333,"=19")+COUNTIF($AG333,"=31")+COUNTIF($AH333,"=15")+COUNTIF($AI333,"=15")+COUNTIF($AJ333,"=17")+COUNTIF($AK333,"=17")</f>
        <v>9</v>
      </c>
      <c r="CJ333" s="59">
        <f>COUNTIF($AL333,"=11")+COUNTIF($AM333,"=11")+COUNTIF($AN333,"=19")+COUNTIF($AO333,"=23")+COUNTIF($AP333,"=15")+COUNTIF($AQ333,"=15")+COUNTIF($AR333,"=19")+COUNTIF($AS333,"=17")+COUNTIF($AV333,"=12")+COUNTIF($AW333,"=12")</f>
        <v>8</v>
      </c>
      <c r="CK333" s="59">
        <f>COUNTIF($AX333,"=11")+COUNTIF($AY333,"=9")+COUNTIF($AZ333,"=15")+COUNTIF($BA333,"=16")+COUNTIF($BB333,"=8")+COUNTIF($BC333,"=10")+COUNTIF($BD333,"=10")+COUNTIF($BE333,"=8")+COUNTIF($BF333,"=10")+COUNTIF($BG333,"=11")</f>
        <v>9</v>
      </c>
      <c r="CL333" s="59">
        <f>COUNTIF($BH333,"=12")+COUNTIF($BI333,"=21")+COUNTIF($BJ333,"=23")+COUNTIF($BK333,"=16")+COUNTIF($BL333,"=10")+COUNTIF($BM333,"=12")+COUNTIF($BN333,"=12")+COUNTIF($BO333,"=15")+COUNTIF($BP333,"=8")+COUNTIF($BQ333,"=12")+COUNTIF($BR333,"=24")+COUNTIF($BS333,"=20")+COUNTIF($BT333,"=13")</f>
        <v>11</v>
      </c>
      <c r="CM333" s="59">
        <f>COUNTIF($BU333,"=12")+COUNTIF($BV333,"=11")+COUNTIF($BW333,"=13")+COUNTIF($BX333,"=11")+COUNTIF($BY333,"=11")+COUNTIF($BZ333,"=12")+COUNTIF($CA333,"=11")</f>
        <v>7</v>
      </c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  <c r="DK333" s="85"/>
      <c r="DL333" s="85"/>
      <c r="DM333" s="85"/>
      <c r="DN333" s="85"/>
      <c r="DO333" s="85"/>
      <c r="DP333" s="85"/>
      <c r="DQ333" s="85"/>
      <c r="DR333" s="85"/>
      <c r="DS333" s="85"/>
      <c r="DT333" s="85"/>
      <c r="DU333" s="85"/>
      <c r="DV333" s="85"/>
      <c r="DW333" s="85"/>
      <c r="DX333" s="85"/>
      <c r="DY333" s="85"/>
      <c r="DZ333" s="85"/>
      <c r="EA333" s="85"/>
      <c r="EB333" s="85"/>
      <c r="EC333" s="85"/>
      <c r="ED333" s="85"/>
      <c r="EE333" s="85"/>
    </row>
    <row r="334" spans="1:137" ht="15" customHeight="1" x14ac:dyDescent="0.25">
      <c r="A334" s="176" t="s">
        <v>970</v>
      </c>
      <c r="B334" s="3" t="s">
        <v>762</v>
      </c>
      <c r="C334" s="86" t="s">
        <v>2</v>
      </c>
      <c r="D334" s="138" t="s">
        <v>75</v>
      </c>
      <c r="E334" s="3" t="s">
        <v>20</v>
      </c>
      <c r="F334" s="3" t="s">
        <v>451</v>
      </c>
      <c r="G334" s="7">
        <v>41634</v>
      </c>
      <c r="H334" s="88" t="s">
        <v>2</v>
      </c>
      <c r="I334" s="88" t="s">
        <v>779</v>
      </c>
      <c r="J334" s="87">
        <v>41277.888888888891</v>
      </c>
      <c r="K334" s="143">
        <f>+COUNTIF($Y334,"&gt;=18")+COUNTIF($AG334,"&gt;=31")+COUNTIF($AP334,"&lt;=15")+COUNTIF($AR334,"&gt;=19")+COUNTIF($BG334,"&gt;=11")+COUNTIF($BI334,"&lt;=21")+COUNTIF($BK334,"&gt;=17")+COUNTIF($BR334,"&gt;=24")+COUNTIF($CA334,"&lt;=11")</f>
        <v>5</v>
      </c>
      <c r="L334" s="140">
        <f>65-(+CH334+CI334+CJ334+CK334+CL334+CM334)</f>
        <v>12</v>
      </c>
      <c r="M334" s="68">
        <v>13</v>
      </c>
      <c r="N334" s="68">
        <v>23</v>
      </c>
      <c r="O334" s="68">
        <v>14</v>
      </c>
      <c r="P334" s="68">
        <v>10</v>
      </c>
      <c r="Q334" s="68">
        <v>11</v>
      </c>
      <c r="R334" s="68">
        <v>14</v>
      </c>
      <c r="S334" s="68">
        <v>12</v>
      </c>
      <c r="T334" s="68">
        <v>12</v>
      </c>
      <c r="U334" s="68">
        <v>11</v>
      </c>
      <c r="V334" s="68">
        <v>13</v>
      </c>
      <c r="W334" s="68">
        <v>13</v>
      </c>
      <c r="X334" s="68">
        <v>16</v>
      </c>
      <c r="Y334" s="68">
        <v>18</v>
      </c>
      <c r="Z334" s="100">
        <v>9</v>
      </c>
      <c r="AA334" s="100">
        <v>9</v>
      </c>
      <c r="AB334" s="68">
        <v>11</v>
      </c>
      <c r="AC334" s="68">
        <v>11</v>
      </c>
      <c r="AD334" s="68">
        <v>25</v>
      </c>
      <c r="AE334" s="68">
        <v>15</v>
      </c>
      <c r="AF334" s="68">
        <v>19</v>
      </c>
      <c r="AG334" s="68">
        <v>31</v>
      </c>
      <c r="AH334" s="100">
        <v>15</v>
      </c>
      <c r="AI334" s="100">
        <v>15</v>
      </c>
      <c r="AJ334" s="100">
        <v>17</v>
      </c>
      <c r="AK334" s="100">
        <v>17</v>
      </c>
      <c r="AL334" s="68">
        <v>11</v>
      </c>
      <c r="AM334" s="68">
        <v>11</v>
      </c>
      <c r="AN334" s="68">
        <v>19</v>
      </c>
      <c r="AO334" s="68">
        <v>24</v>
      </c>
      <c r="AP334" s="68">
        <v>15</v>
      </c>
      <c r="AQ334" s="68">
        <v>15</v>
      </c>
      <c r="AR334" s="68">
        <v>19</v>
      </c>
      <c r="AS334" s="68">
        <v>18</v>
      </c>
      <c r="AT334" s="68">
        <v>36</v>
      </c>
      <c r="AU334" s="68">
        <v>39</v>
      </c>
      <c r="AV334" s="68">
        <v>12</v>
      </c>
      <c r="AW334" s="68">
        <v>12</v>
      </c>
      <c r="AX334" s="68">
        <v>11</v>
      </c>
      <c r="AY334" s="68">
        <v>9</v>
      </c>
      <c r="AZ334" s="68">
        <v>15</v>
      </c>
      <c r="BA334" s="68">
        <v>16</v>
      </c>
      <c r="BB334" s="68">
        <v>8</v>
      </c>
      <c r="BC334" s="68">
        <v>10</v>
      </c>
      <c r="BD334" s="68">
        <v>10</v>
      </c>
      <c r="BE334" s="68">
        <v>8</v>
      </c>
      <c r="BF334" s="68">
        <v>10</v>
      </c>
      <c r="BG334" s="68">
        <v>11</v>
      </c>
      <c r="BH334" s="68">
        <v>12</v>
      </c>
      <c r="BI334" s="68">
        <v>23</v>
      </c>
      <c r="BJ334" s="100">
        <v>23</v>
      </c>
      <c r="BK334" s="68">
        <v>16</v>
      </c>
      <c r="BL334" s="68">
        <v>10</v>
      </c>
      <c r="BM334" s="68">
        <v>12</v>
      </c>
      <c r="BN334" s="68">
        <v>12</v>
      </c>
      <c r="BO334" s="68">
        <v>12</v>
      </c>
      <c r="BP334" s="68">
        <v>8</v>
      </c>
      <c r="BQ334" s="68">
        <v>12</v>
      </c>
      <c r="BR334" s="68">
        <v>22</v>
      </c>
      <c r="BS334" s="68">
        <v>20</v>
      </c>
      <c r="BT334" s="68">
        <v>14</v>
      </c>
      <c r="BU334" s="68">
        <v>12</v>
      </c>
      <c r="BV334" s="68">
        <v>11</v>
      </c>
      <c r="BW334" s="68">
        <v>13</v>
      </c>
      <c r="BX334" s="68">
        <v>10</v>
      </c>
      <c r="BY334" s="68">
        <v>11</v>
      </c>
      <c r="BZ334" s="68">
        <v>12</v>
      </c>
      <c r="CA334" s="68">
        <v>12</v>
      </c>
      <c r="CB334" s="149">
        <f>(2.71828^(-8.3291+4.4859*K334-2.1583*L334))/(1+(2.71828^(-8.3291+4.4859*K334-2.1583*L334)))</f>
        <v>7.5105671642750541E-6</v>
      </c>
      <c r="CC334" s="107" t="s">
        <v>781</v>
      </c>
      <c r="CD334" s="86" t="s">
        <v>535</v>
      </c>
      <c r="CE334" s="3" t="s">
        <v>2</v>
      </c>
      <c r="CF334" s="86" t="s">
        <v>762</v>
      </c>
      <c r="CG334" s="86"/>
      <c r="CH334" s="59">
        <f>COUNTIF($M334,"=13")+COUNTIF($N334,"=24")+COUNTIF($O334,"=14")+COUNTIF($P334,"=11")+COUNTIF($Q334,"=11")+COUNTIF($R334,"=14")+COUNTIF($S334,"=12")+COUNTIF($T334,"=12")+COUNTIF($U334,"=12")+COUNTIF($V334,"=13")+COUNTIF($W334,"=13")+COUNTIF($X334,"=16")</f>
        <v>9</v>
      </c>
      <c r="CI334" s="59">
        <f>COUNTIF($Y334,"=18")+COUNTIF($Z334,"=9")+COUNTIF($AA334,"=10")+COUNTIF($AB334,"=11")+COUNTIF($AC334,"=11")+COUNTIF($AD334,"=25")+COUNTIF($AE334,"=15")+COUNTIF($AF334,"=19")+COUNTIF($AG334,"=31")+COUNTIF($AH334,"=15")+COUNTIF($AI334,"=15")+COUNTIF($AJ334,"=17")+COUNTIF($AK334,"=17")</f>
        <v>12</v>
      </c>
      <c r="CJ334" s="59">
        <f>COUNTIF($AL334,"=11")+COUNTIF($AM334,"=11")+COUNTIF($AN334,"=19")+COUNTIF($AO334,"=23")+COUNTIF($AP334,"=15")+COUNTIF($AQ334,"=15")+COUNTIF($AR334,"=19")+COUNTIF($AS334,"=17")+COUNTIF($AV334,"=12")+COUNTIF($AW334,"=12")</f>
        <v>8</v>
      </c>
      <c r="CK334" s="59">
        <f>COUNTIF($AX334,"=11")+COUNTIF($AY334,"=9")+COUNTIF($AZ334,"=15")+COUNTIF($BA334,"=16")+COUNTIF($BB334,"=8")+COUNTIF($BC334,"=10")+COUNTIF($BD334,"=10")+COUNTIF($BE334,"=8")+COUNTIF($BF334,"=10")+COUNTIF($BG334,"=11")</f>
        <v>10</v>
      </c>
      <c r="CL334" s="59">
        <f>COUNTIF($BH334,"=12")+COUNTIF($BI334,"=21")+COUNTIF($BJ334,"=23")+COUNTIF($BK334,"=16")+COUNTIF($BL334,"=10")+COUNTIF($BM334,"=12")+COUNTIF($BN334,"=12")+COUNTIF($BO334,"=15")+COUNTIF($BP334,"=8")+COUNTIF($BQ334,"=12")+COUNTIF($BR334,"=24")+COUNTIF($BS334,"=20")+COUNTIF($BT334,"=13")</f>
        <v>9</v>
      </c>
      <c r="CM334" s="59">
        <f>COUNTIF($BU334,"=12")+COUNTIF($BV334,"=11")+COUNTIF($BW334,"=13")+COUNTIF($BX334,"=11")+COUNTIF($BY334,"=11")+COUNTIF($BZ334,"=12")+COUNTIF($CA334,"=11")</f>
        <v>5</v>
      </c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  <c r="DK334" s="85"/>
      <c r="DL334" s="85"/>
      <c r="DM334" s="85"/>
      <c r="DN334" s="85"/>
      <c r="DO334" s="85"/>
      <c r="DP334" s="85"/>
      <c r="DQ334" s="85"/>
      <c r="DR334" s="85"/>
      <c r="DS334" s="85"/>
      <c r="DT334" s="85"/>
      <c r="DU334" s="85"/>
      <c r="DV334" s="85"/>
      <c r="DW334" s="85"/>
      <c r="DX334" s="85"/>
      <c r="DY334" s="85"/>
      <c r="DZ334" s="85"/>
      <c r="EA334" s="85"/>
      <c r="EB334" s="85"/>
      <c r="EC334" s="85"/>
      <c r="ED334" s="85"/>
      <c r="EE334" s="85"/>
    </row>
    <row r="335" spans="1:137" ht="15" customHeight="1" x14ac:dyDescent="0.25">
      <c r="A335" s="168" t="s">
        <v>974</v>
      </c>
      <c r="B335" s="24" t="s">
        <v>194</v>
      </c>
      <c r="C335" s="86" t="s">
        <v>2</v>
      </c>
      <c r="D335" s="138" t="s">
        <v>78</v>
      </c>
      <c r="E335" s="10" t="s">
        <v>314</v>
      </c>
      <c r="F335" s="3" t="s">
        <v>202</v>
      </c>
      <c r="G335" s="87">
        <v>41511.166666666664</v>
      </c>
      <c r="H335" s="88" t="s">
        <v>2</v>
      </c>
      <c r="I335" s="88" t="s">
        <v>779</v>
      </c>
      <c r="J335" s="87">
        <v>41277.888888888891</v>
      </c>
      <c r="K335" s="143">
        <f>+COUNTIF($Y335,"&gt;=18")+COUNTIF($AG335,"&gt;=31")+COUNTIF($AP335,"&lt;=15")+COUNTIF($AR335,"&gt;=19")+COUNTIF($BG335,"&gt;=11")+COUNTIF($BI335,"&lt;=21")+COUNTIF($BK335,"&gt;=17")+COUNTIF($BR335,"&gt;=24")+COUNTIF($CA335,"&lt;=11")</f>
        <v>5</v>
      </c>
      <c r="L335" s="140">
        <f>65-(+CH335+CI335+CJ335+CK335+CL335+CM335)</f>
        <v>12</v>
      </c>
      <c r="M335" s="43">
        <v>13</v>
      </c>
      <c r="N335" s="34">
        <v>24</v>
      </c>
      <c r="O335" s="43">
        <v>14</v>
      </c>
      <c r="P335" s="43">
        <v>11</v>
      </c>
      <c r="Q335" s="44">
        <v>11</v>
      </c>
      <c r="R335" s="44">
        <v>14</v>
      </c>
      <c r="S335" s="31">
        <v>12</v>
      </c>
      <c r="T335" s="31">
        <v>12</v>
      </c>
      <c r="U335" s="31">
        <v>12</v>
      </c>
      <c r="V335" s="31">
        <v>13</v>
      </c>
      <c r="W335" s="31">
        <v>13</v>
      </c>
      <c r="X335" s="31">
        <v>16</v>
      </c>
      <c r="Y335" s="31">
        <v>18</v>
      </c>
      <c r="Z335" s="30">
        <v>10</v>
      </c>
      <c r="AA335" s="30">
        <v>10</v>
      </c>
      <c r="AB335" s="31">
        <v>11</v>
      </c>
      <c r="AC335" s="31">
        <v>11</v>
      </c>
      <c r="AD335" s="31">
        <v>23</v>
      </c>
      <c r="AE335" s="31">
        <v>15</v>
      </c>
      <c r="AF335" s="31">
        <v>19</v>
      </c>
      <c r="AG335" s="31">
        <v>32</v>
      </c>
      <c r="AH335" s="32">
        <v>15</v>
      </c>
      <c r="AI335" s="32">
        <v>15</v>
      </c>
      <c r="AJ335" s="32">
        <v>17</v>
      </c>
      <c r="AK335" s="32">
        <v>17</v>
      </c>
      <c r="AL335" s="31">
        <v>11</v>
      </c>
      <c r="AM335" s="31">
        <v>11</v>
      </c>
      <c r="AN335" s="32">
        <v>19</v>
      </c>
      <c r="AO335" s="32">
        <v>23</v>
      </c>
      <c r="AP335" s="31">
        <v>17</v>
      </c>
      <c r="AQ335" s="31">
        <v>15</v>
      </c>
      <c r="AR335" s="31">
        <v>19</v>
      </c>
      <c r="AS335" s="31">
        <v>17</v>
      </c>
      <c r="AT335" s="32">
        <v>37</v>
      </c>
      <c r="AU335" s="32">
        <v>37</v>
      </c>
      <c r="AV335" s="31">
        <v>12</v>
      </c>
      <c r="AW335" s="31">
        <v>12</v>
      </c>
      <c r="AX335" s="31">
        <v>11</v>
      </c>
      <c r="AY335" s="31">
        <v>10</v>
      </c>
      <c r="AZ335" s="32">
        <v>15</v>
      </c>
      <c r="BA335" s="32">
        <v>16</v>
      </c>
      <c r="BB335" s="31">
        <v>8</v>
      </c>
      <c r="BC335" s="31">
        <v>11</v>
      </c>
      <c r="BD335" s="31">
        <v>10</v>
      </c>
      <c r="BE335" s="31">
        <v>8</v>
      </c>
      <c r="BF335" s="31">
        <v>10</v>
      </c>
      <c r="BG335" s="31">
        <v>11</v>
      </c>
      <c r="BH335" s="31">
        <v>12</v>
      </c>
      <c r="BI335" s="32">
        <v>23</v>
      </c>
      <c r="BJ335" s="32">
        <v>23</v>
      </c>
      <c r="BK335" s="31">
        <v>17</v>
      </c>
      <c r="BL335" s="31">
        <v>10</v>
      </c>
      <c r="BM335" s="31">
        <v>12</v>
      </c>
      <c r="BN335" s="31">
        <v>12</v>
      </c>
      <c r="BO335" s="31">
        <v>16</v>
      </c>
      <c r="BP335" s="31">
        <v>8</v>
      </c>
      <c r="BQ335" s="31">
        <v>12</v>
      </c>
      <c r="BR335" s="26">
        <v>22</v>
      </c>
      <c r="BS335" s="31">
        <v>21</v>
      </c>
      <c r="BT335" s="31">
        <v>13</v>
      </c>
      <c r="BU335" s="31">
        <v>12</v>
      </c>
      <c r="BV335" s="31">
        <v>11</v>
      </c>
      <c r="BW335" s="31">
        <v>13</v>
      </c>
      <c r="BX335" s="31">
        <v>11</v>
      </c>
      <c r="BY335" s="31">
        <v>11</v>
      </c>
      <c r="BZ335" s="31">
        <v>12</v>
      </c>
      <c r="CA335" s="31">
        <v>12</v>
      </c>
      <c r="CB335" s="149">
        <f>(2.71828^(-8.3291+4.4859*K335-2.1583*L335))/(1+(2.71828^(-8.3291+4.4859*K335-2.1583*L335)))</f>
        <v>7.5105671642750541E-6</v>
      </c>
      <c r="CC335" s="107" t="s">
        <v>781</v>
      </c>
      <c r="CD335" s="9" t="s">
        <v>53</v>
      </c>
      <c r="CE335" s="14" t="s">
        <v>735</v>
      </c>
      <c r="CF335" s="9" t="s">
        <v>194</v>
      </c>
      <c r="CG335" s="15"/>
      <c r="CH335" s="59">
        <f>COUNTIF($M335,"=13")+COUNTIF($N335,"=24")+COUNTIF($O335,"=14")+COUNTIF($P335,"=11")+COUNTIF($Q335,"=11")+COUNTIF($R335,"=14")+COUNTIF($S335,"=12")+COUNTIF($T335,"=12")+COUNTIF($U335,"=12")+COUNTIF($V335,"=13")+COUNTIF($W335,"=13")+COUNTIF($X335,"=16")</f>
        <v>12</v>
      </c>
      <c r="CI335" s="59">
        <f>COUNTIF($Y335,"=18")+COUNTIF($Z335,"=9")+COUNTIF($AA335,"=10")+COUNTIF($AB335,"=11")+COUNTIF($AC335,"=11")+COUNTIF($AD335,"=25")+COUNTIF($AE335,"=15")+COUNTIF($AF335,"=19")+COUNTIF($AG335,"=31")+COUNTIF($AH335,"=15")+COUNTIF($AI335,"=15")+COUNTIF($AJ335,"=17")+COUNTIF($AK335,"=17")</f>
        <v>10</v>
      </c>
      <c r="CJ335" s="59">
        <f>COUNTIF($AL335,"=11")+COUNTIF($AM335,"=11")+COUNTIF($AN335,"=19")+COUNTIF($AO335,"=23")+COUNTIF($AP335,"=15")+COUNTIF($AQ335,"=15")+COUNTIF($AR335,"=19")+COUNTIF($AS335,"=17")+COUNTIF($AV335,"=12")+COUNTIF($AW335,"=12")</f>
        <v>9</v>
      </c>
      <c r="CK335" s="59">
        <f>COUNTIF($AX335,"=11")+COUNTIF($AY335,"=9")+COUNTIF($AZ335,"=15")+COUNTIF($BA335,"=16")+COUNTIF($BB335,"=8")+COUNTIF($BC335,"=10")+COUNTIF($BD335,"=10")+COUNTIF($BE335,"=8")+COUNTIF($BF335,"=10")+COUNTIF($BG335,"=11")</f>
        <v>8</v>
      </c>
      <c r="CL335" s="59">
        <f>COUNTIF($BH335,"=12")+COUNTIF($BI335,"=21")+COUNTIF($BJ335,"=23")+COUNTIF($BK335,"=16")+COUNTIF($BL335,"=10")+COUNTIF($BM335,"=12")+COUNTIF($BN335,"=12")+COUNTIF($BO335,"=15")+COUNTIF($BP335,"=8")+COUNTIF($BQ335,"=12")+COUNTIF($BR335,"=24")+COUNTIF($BS335,"=20")+COUNTIF($BT335,"=13")</f>
        <v>8</v>
      </c>
      <c r="CM335" s="59">
        <f>COUNTIF($BU335,"=12")+COUNTIF($BV335,"=11")+COUNTIF($BW335,"=13")+COUNTIF($BX335,"=11")+COUNTIF($BY335,"=11")+COUNTIF($BZ335,"=12")+COUNTIF($CA335,"=11")</f>
        <v>6</v>
      </c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  <c r="DK335" s="85"/>
      <c r="DL335" s="85"/>
      <c r="DM335" s="85"/>
      <c r="DN335" s="85"/>
      <c r="DO335" s="85"/>
      <c r="DP335" s="85"/>
      <c r="DQ335" s="85"/>
      <c r="DR335" s="85"/>
      <c r="DS335" s="85"/>
      <c r="DT335" s="85"/>
      <c r="DU335" s="85"/>
      <c r="DV335" s="85"/>
      <c r="DW335" s="85"/>
      <c r="DX335" s="85"/>
      <c r="DY335" s="85"/>
      <c r="DZ335" s="85"/>
      <c r="EA335" s="85"/>
      <c r="EB335" s="85"/>
      <c r="EC335" s="85"/>
      <c r="ED335" s="85"/>
      <c r="EE335" s="85"/>
    </row>
    <row r="336" spans="1:137" ht="15" customHeight="1" x14ac:dyDescent="0.25">
      <c r="A336" s="173" t="s">
        <v>943</v>
      </c>
      <c r="B336" s="49" t="s">
        <v>465</v>
      </c>
      <c r="C336" s="86" t="s">
        <v>2</v>
      </c>
      <c r="D336" s="198" t="s">
        <v>1151</v>
      </c>
      <c r="E336" s="49" t="s">
        <v>7</v>
      </c>
      <c r="F336" s="86" t="s">
        <v>465</v>
      </c>
      <c r="G336" s="87">
        <v>42408.520138888889</v>
      </c>
      <c r="H336" s="88" t="s">
        <v>2</v>
      </c>
      <c r="I336" s="88" t="s">
        <v>779</v>
      </c>
      <c r="J336" s="87">
        <v>41277.888888888891</v>
      </c>
      <c r="K336" s="143">
        <f>+COUNTIF($Y336,"&gt;=18")+COUNTIF($AG336,"&gt;=31")+COUNTIF($AP336,"&lt;=15")+COUNTIF($AR336,"&gt;=19")+COUNTIF($BG336,"&gt;=11")+COUNTIF($BI336,"&lt;=21")+COUNTIF($BK336,"&gt;=17")+COUNTIF($BR336,"&gt;=24")+COUNTIF($CA336,"&lt;=11")</f>
        <v>7</v>
      </c>
      <c r="L336" s="140">
        <f>65-(+CH336+CI336+CJ336+CK336+CL336+CM336)</f>
        <v>17</v>
      </c>
      <c r="M336" s="100">
        <v>13</v>
      </c>
      <c r="N336" s="100">
        <v>24</v>
      </c>
      <c r="O336" s="100">
        <v>14</v>
      </c>
      <c r="P336" s="68">
        <v>11</v>
      </c>
      <c r="Q336" s="100">
        <v>11</v>
      </c>
      <c r="R336" s="100">
        <v>13</v>
      </c>
      <c r="S336" s="100">
        <v>12</v>
      </c>
      <c r="T336" s="100">
        <v>12</v>
      </c>
      <c r="U336" s="100">
        <v>11</v>
      </c>
      <c r="V336" s="100">
        <v>13</v>
      </c>
      <c r="W336" s="100">
        <v>13</v>
      </c>
      <c r="X336" s="100">
        <v>17</v>
      </c>
      <c r="Y336" s="100">
        <v>18</v>
      </c>
      <c r="Z336" s="100">
        <v>8</v>
      </c>
      <c r="AA336" s="100">
        <v>10</v>
      </c>
      <c r="AB336" s="100">
        <v>11</v>
      </c>
      <c r="AC336" s="100">
        <v>12</v>
      </c>
      <c r="AD336" s="100">
        <v>24</v>
      </c>
      <c r="AE336" s="100">
        <v>14</v>
      </c>
      <c r="AF336" s="100">
        <v>19</v>
      </c>
      <c r="AG336" s="100">
        <v>29</v>
      </c>
      <c r="AH336" s="100">
        <v>15</v>
      </c>
      <c r="AI336" s="100">
        <v>15</v>
      </c>
      <c r="AJ336" s="100">
        <v>16</v>
      </c>
      <c r="AK336" s="100">
        <v>17</v>
      </c>
      <c r="AL336" s="100">
        <v>11</v>
      </c>
      <c r="AM336" s="100">
        <v>11</v>
      </c>
      <c r="AN336" s="100">
        <v>19</v>
      </c>
      <c r="AO336" s="100">
        <v>23</v>
      </c>
      <c r="AP336" s="100">
        <v>15</v>
      </c>
      <c r="AQ336" s="100">
        <v>16</v>
      </c>
      <c r="AR336" s="100">
        <v>20</v>
      </c>
      <c r="AS336" s="100">
        <v>16</v>
      </c>
      <c r="AT336" s="100">
        <v>36</v>
      </c>
      <c r="AU336" s="100">
        <v>37</v>
      </c>
      <c r="AV336" s="100">
        <v>13</v>
      </c>
      <c r="AW336" s="100">
        <v>12</v>
      </c>
      <c r="AX336" s="100">
        <v>11</v>
      </c>
      <c r="AY336" s="100">
        <v>9</v>
      </c>
      <c r="AZ336" s="100">
        <v>15</v>
      </c>
      <c r="BA336" s="100">
        <v>16</v>
      </c>
      <c r="BB336" s="100">
        <v>8</v>
      </c>
      <c r="BC336" s="100">
        <v>10</v>
      </c>
      <c r="BD336" s="100">
        <v>10</v>
      </c>
      <c r="BE336" s="100">
        <v>8</v>
      </c>
      <c r="BF336" s="100">
        <v>10</v>
      </c>
      <c r="BG336" s="100">
        <v>11</v>
      </c>
      <c r="BH336" s="100">
        <v>12</v>
      </c>
      <c r="BI336" s="100">
        <v>21</v>
      </c>
      <c r="BJ336" s="100">
        <v>23</v>
      </c>
      <c r="BK336" s="100">
        <v>17</v>
      </c>
      <c r="BL336" s="100">
        <v>10</v>
      </c>
      <c r="BM336" s="100">
        <v>12</v>
      </c>
      <c r="BN336" s="100">
        <v>12</v>
      </c>
      <c r="BO336" s="100">
        <v>19</v>
      </c>
      <c r="BP336" s="100">
        <v>8</v>
      </c>
      <c r="BQ336" s="100">
        <v>12</v>
      </c>
      <c r="BR336" s="100">
        <v>24</v>
      </c>
      <c r="BS336" s="100">
        <v>20</v>
      </c>
      <c r="BT336" s="100">
        <v>14</v>
      </c>
      <c r="BU336" s="100">
        <v>12</v>
      </c>
      <c r="BV336" s="100">
        <v>11</v>
      </c>
      <c r="BW336" s="100">
        <v>13</v>
      </c>
      <c r="BX336" s="100">
        <v>11</v>
      </c>
      <c r="BY336" s="100">
        <v>11</v>
      </c>
      <c r="BZ336" s="100">
        <v>12</v>
      </c>
      <c r="CA336" s="100">
        <v>12</v>
      </c>
      <c r="CB336" s="149">
        <f>(2.71828^(-8.3291+4.4859*K336-2.1583*L336))/(1+(2.71828^(-8.3291+4.4859*K336-2.1583*L336)))</f>
        <v>1.2172795617540739E-6</v>
      </c>
      <c r="CC336" s="107" t="s">
        <v>781</v>
      </c>
      <c r="CD336" s="86" t="s">
        <v>254</v>
      </c>
      <c r="CE336" s="86" t="s">
        <v>2</v>
      </c>
      <c r="CF336" s="86" t="s">
        <v>50</v>
      </c>
      <c r="CG336" s="86"/>
      <c r="CH336" s="59">
        <f>COUNTIF($M336,"=13")+COUNTIF($N336,"=24")+COUNTIF($O336,"=14")+COUNTIF($P336,"=11")+COUNTIF($Q336,"=11")+COUNTIF($R336,"=14")+COUNTIF($S336,"=12")+COUNTIF($T336,"=12")+COUNTIF($U336,"=12")+COUNTIF($V336,"=13")+COUNTIF($W336,"=13")+COUNTIF($X336,"=16")</f>
        <v>9</v>
      </c>
      <c r="CI336" s="59">
        <f>COUNTIF($Y336,"=18")+COUNTIF($Z336,"=9")+COUNTIF($AA336,"=10")+COUNTIF($AB336,"=11")+COUNTIF($AC336,"=11")+COUNTIF($AD336,"=25")+COUNTIF($AE336,"=15")+COUNTIF($AF336,"=19")+COUNTIF($AG336,"=31")+COUNTIF($AH336,"=15")+COUNTIF($AI336,"=15")+COUNTIF($AJ336,"=17")+COUNTIF($AK336,"=17")</f>
        <v>7</v>
      </c>
      <c r="CJ336" s="59">
        <f>COUNTIF($AL336,"=11")+COUNTIF($AM336,"=11")+COUNTIF($AN336,"=19")+COUNTIF($AO336,"=23")+COUNTIF($AP336,"=15")+COUNTIF($AQ336,"=15")+COUNTIF($AR336,"=19")+COUNTIF($AS336,"=17")+COUNTIF($AV336,"=12")+COUNTIF($AW336,"=12")</f>
        <v>6</v>
      </c>
      <c r="CK336" s="59">
        <f>COUNTIF($AX336,"=11")+COUNTIF($AY336,"=9")+COUNTIF($AZ336,"=15")+COUNTIF($BA336,"=16")+COUNTIF($BB336,"=8")+COUNTIF($BC336,"=10")+COUNTIF($BD336,"=10")+COUNTIF($BE336,"=8")+COUNTIF($BF336,"=10")+COUNTIF($BG336,"=11")</f>
        <v>10</v>
      </c>
      <c r="CL336" s="59">
        <f>COUNTIF($BH336,"=12")+COUNTIF($BI336,"=21")+COUNTIF($BJ336,"=23")+COUNTIF($BK336,"=16")+COUNTIF($BL336,"=10")+COUNTIF($BM336,"=12")+COUNTIF($BN336,"=12")+COUNTIF($BO336,"=15")+COUNTIF($BP336,"=8")+COUNTIF($BQ336,"=12")+COUNTIF($BR336,"=24")+COUNTIF($BS336,"=20")+COUNTIF($BT336,"=13")</f>
        <v>10</v>
      </c>
      <c r="CM336" s="59">
        <f>COUNTIF($BU336,"=12")+COUNTIF($BV336,"=11")+COUNTIF($BW336,"=13")+COUNTIF($BX336,"=11")+COUNTIF($BY336,"=11")+COUNTIF($BZ336,"=12")+COUNTIF($CA336,"=11")</f>
        <v>6</v>
      </c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  <c r="DK336" s="85"/>
      <c r="DL336" s="85"/>
      <c r="DM336" s="85"/>
      <c r="DN336" s="85"/>
      <c r="DO336" s="85"/>
      <c r="DP336" s="85"/>
      <c r="DQ336" s="85"/>
      <c r="DR336" s="85"/>
      <c r="DS336" s="85"/>
      <c r="DT336" s="85"/>
      <c r="DU336" s="85"/>
      <c r="DV336" s="85"/>
      <c r="DW336" s="85"/>
      <c r="DX336" s="85"/>
      <c r="DY336" s="85"/>
      <c r="DZ336" s="85"/>
      <c r="EA336" s="85"/>
      <c r="EB336" s="85"/>
      <c r="EC336" s="85"/>
      <c r="ED336" s="85"/>
      <c r="EE336" s="85"/>
    </row>
    <row r="337" spans="1:135" ht="15" customHeight="1" x14ac:dyDescent="0.25">
      <c r="A337" s="174">
        <v>879323</v>
      </c>
      <c r="B337" s="27" t="s">
        <v>398</v>
      </c>
      <c r="C337" s="191" t="s">
        <v>2</v>
      </c>
      <c r="D337" s="138" t="s">
        <v>78</v>
      </c>
      <c r="E337" s="27" t="s">
        <v>798</v>
      </c>
      <c r="F337" s="27" t="s">
        <v>398</v>
      </c>
      <c r="G337" s="87">
        <v>43961</v>
      </c>
      <c r="H337" s="3" t="s">
        <v>2</v>
      </c>
      <c r="I337" s="3" t="s">
        <v>997</v>
      </c>
      <c r="J337" s="27" t="s">
        <v>998</v>
      </c>
      <c r="K337" s="143">
        <f>+COUNTIF($Y337,"&gt;=18")+COUNTIF($AG337,"&gt;=31")+COUNTIF($AP337,"&lt;=15")+COUNTIF($AR337,"&gt;=19")+COUNTIF($BG337,"&gt;=11")+COUNTIF($BI337,"&lt;=21")+COUNTIF($BK337,"&gt;=17")+COUNTIF($BR337,"&gt;=24")+COUNTIF($CA337,"&lt;=11")</f>
        <v>6</v>
      </c>
      <c r="L337" s="140">
        <f>65-(+CH337+CI337+CJ337+CK337+CL337+CM337)</f>
        <v>15</v>
      </c>
      <c r="M337" s="196">
        <v>13</v>
      </c>
      <c r="N337" s="196">
        <v>23</v>
      </c>
      <c r="O337" s="196">
        <v>15</v>
      </c>
      <c r="P337" s="196">
        <v>11</v>
      </c>
      <c r="Q337" s="197">
        <v>11</v>
      </c>
      <c r="R337" s="197">
        <v>14</v>
      </c>
      <c r="S337" s="196">
        <v>12</v>
      </c>
      <c r="T337" s="196">
        <v>12</v>
      </c>
      <c r="U337" s="196">
        <v>12</v>
      </c>
      <c r="V337" s="196">
        <v>13</v>
      </c>
      <c r="W337" s="196">
        <v>13</v>
      </c>
      <c r="X337" s="196">
        <v>16</v>
      </c>
      <c r="Y337" s="196">
        <v>18</v>
      </c>
      <c r="Z337" s="208">
        <v>9</v>
      </c>
      <c r="AA337" s="208">
        <v>9</v>
      </c>
      <c r="AB337" s="196">
        <v>11</v>
      </c>
      <c r="AC337" s="196">
        <v>12</v>
      </c>
      <c r="AD337" s="196">
        <v>25</v>
      </c>
      <c r="AE337" s="196">
        <v>15</v>
      </c>
      <c r="AF337" s="196">
        <v>19</v>
      </c>
      <c r="AG337" s="196">
        <v>29</v>
      </c>
      <c r="AH337" s="208">
        <v>15</v>
      </c>
      <c r="AI337" s="208">
        <v>16</v>
      </c>
      <c r="AJ337" s="208">
        <v>16</v>
      </c>
      <c r="AK337" s="208">
        <v>18</v>
      </c>
      <c r="AL337" s="196">
        <v>11</v>
      </c>
      <c r="AM337" s="196">
        <v>11</v>
      </c>
      <c r="AN337" s="197">
        <v>19</v>
      </c>
      <c r="AO337" s="197">
        <v>23</v>
      </c>
      <c r="AP337" s="196">
        <v>15</v>
      </c>
      <c r="AQ337" s="196">
        <v>15</v>
      </c>
      <c r="AR337" s="196">
        <v>21</v>
      </c>
      <c r="AS337" s="196">
        <v>16</v>
      </c>
      <c r="AT337" s="197">
        <v>35</v>
      </c>
      <c r="AU337" s="197">
        <v>38</v>
      </c>
      <c r="AV337" s="196">
        <v>12</v>
      </c>
      <c r="AW337" s="196">
        <v>12</v>
      </c>
      <c r="AX337" s="196">
        <v>11</v>
      </c>
      <c r="AY337" s="196">
        <v>9</v>
      </c>
      <c r="AZ337" s="197">
        <v>15</v>
      </c>
      <c r="BA337" s="197">
        <v>16</v>
      </c>
      <c r="BB337" s="196">
        <v>8</v>
      </c>
      <c r="BC337" s="196">
        <v>10</v>
      </c>
      <c r="BD337" s="196">
        <v>10</v>
      </c>
      <c r="BE337" s="196">
        <v>8</v>
      </c>
      <c r="BF337" s="196">
        <v>10</v>
      </c>
      <c r="BG337" s="196">
        <v>11</v>
      </c>
      <c r="BH337" s="196">
        <v>12</v>
      </c>
      <c r="BI337" s="197">
        <v>21</v>
      </c>
      <c r="BJ337" s="197">
        <v>23</v>
      </c>
      <c r="BK337" s="196">
        <v>17</v>
      </c>
      <c r="BL337" s="196">
        <v>10</v>
      </c>
      <c r="BM337" s="196">
        <v>12</v>
      </c>
      <c r="BN337" s="196">
        <v>12</v>
      </c>
      <c r="BO337" s="196">
        <v>15</v>
      </c>
      <c r="BP337" s="196">
        <v>8</v>
      </c>
      <c r="BQ337" s="196">
        <v>12</v>
      </c>
      <c r="BR337" s="196">
        <v>23</v>
      </c>
      <c r="BS337" s="196">
        <v>20</v>
      </c>
      <c r="BT337" s="196">
        <v>15</v>
      </c>
      <c r="BU337" s="196">
        <v>10</v>
      </c>
      <c r="BV337" s="196">
        <v>11</v>
      </c>
      <c r="BW337" s="196">
        <v>13</v>
      </c>
      <c r="BX337" s="196">
        <v>11</v>
      </c>
      <c r="BY337" s="196">
        <v>11</v>
      </c>
      <c r="BZ337" s="196">
        <v>12</v>
      </c>
      <c r="CA337" s="196">
        <v>12</v>
      </c>
      <c r="CB337" s="149">
        <f>(2.71828^(-8.3291+4.4859*K337-2.1583*L337))/(1+(2.71828^(-8.3291+4.4859*K337-2.1583*L337)))</f>
        <v>1.0276953849073554E-6</v>
      </c>
      <c r="CC337" s="200"/>
      <c r="CD337" s="3" t="s">
        <v>2</v>
      </c>
      <c r="CE337" s="27" t="s">
        <v>2</v>
      </c>
      <c r="CF337" s="59"/>
      <c r="CG337" s="59"/>
      <c r="CH337" s="59">
        <f>COUNTIF($M337,"=13")+COUNTIF($N337,"=24")+COUNTIF($O337,"=14")+COUNTIF($P337,"=11")+COUNTIF($Q337,"=11")+COUNTIF($R337,"=14")+COUNTIF($S337,"=12")+COUNTIF($T337,"=12")+COUNTIF($U337,"=12")+COUNTIF($V337,"=13")+COUNTIF($W337,"=13")+COUNTIF($X337,"=16")</f>
        <v>10</v>
      </c>
      <c r="CI337" s="59">
        <f>COUNTIF($Y337,"=18")+COUNTIF($Z337,"=9")+COUNTIF($AA337,"=10")+COUNTIF($AB337,"=11")+COUNTIF($AC337,"=11")+COUNTIF($AD337,"=25")+COUNTIF($AE337,"=15")+COUNTIF($AF337,"=19")+COUNTIF($AG337,"=31")+COUNTIF($AH337,"=15")+COUNTIF($AI337,"=15")+COUNTIF($AJ337,"=17")+COUNTIF($AK337,"=17")</f>
        <v>7</v>
      </c>
      <c r="CJ337" s="59">
        <f>COUNTIF($AL337,"=11")+COUNTIF($AM337,"=11")+COUNTIF($AN337,"=19")+COUNTIF($AO337,"=23")+COUNTIF($AP337,"=15")+COUNTIF($AQ337,"=15")+COUNTIF($AR337,"=19")+COUNTIF($AS337,"=17")+COUNTIF($AV337,"=12")+COUNTIF($AW337,"=12")</f>
        <v>8</v>
      </c>
      <c r="CK337" s="59">
        <f>COUNTIF($AX337,"=11")+COUNTIF($AY337,"=9")+COUNTIF($AZ337,"=15")+COUNTIF($BA337,"=16")+COUNTIF($BB337,"=8")+COUNTIF($BC337,"=10")+COUNTIF($BD337,"=10")+COUNTIF($BE337,"=8")+COUNTIF($BF337,"=10")+COUNTIF($BG337,"=11")</f>
        <v>10</v>
      </c>
      <c r="CL337" s="59">
        <f>COUNTIF($BH337,"=12")+COUNTIF($BI337,"=21")+COUNTIF($BJ337,"=23")+COUNTIF($BK337,"=16")+COUNTIF($BL337,"=10")+COUNTIF($BM337,"=12")+COUNTIF($BN337,"=12")+COUNTIF($BO337,"=15")+COUNTIF($BP337,"=8")+COUNTIF($BQ337,"=12")+COUNTIF($BR337,"=24")+COUNTIF($BS337,"=20")+COUNTIF($BT337,"=13")</f>
        <v>10</v>
      </c>
      <c r="CM337" s="59">
        <f>COUNTIF($BU337,"=12")+COUNTIF($BV337,"=11")+COUNTIF($BW337,"=13")+COUNTIF($BX337,"=11")+COUNTIF($BY337,"=11")+COUNTIF($BZ337,"=12")+COUNTIF($CA337,"=11")</f>
        <v>5</v>
      </c>
      <c r="CN337" s="192">
        <v>33</v>
      </c>
      <c r="CO337" s="192">
        <v>15</v>
      </c>
      <c r="CP337" s="192">
        <v>9</v>
      </c>
      <c r="CQ337" s="192">
        <v>17</v>
      </c>
      <c r="CR337" s="192">
        <v>11</v>
      </c>
      <c r="CS337" s="192">
        <v>27</v>
      </c>
      <c r="CT337" s="192">
        <v>26</v>
      </c>
      <c r="CU337" s="192">
        <v>19</v>
      </c>
      <c r="CV337" s="192">
        <v>12</v>
      </c>
      <c r="CW337" s="192">
        <v>11</v>
      </c>
      <c r="CX337" s="192">
        <v>12</v>
      </c>
      <c r="CY337" s="192">
        <v>12</v>
      </c>
      <c r="CZ337" s="192">
        <v>10</v>
      </c>
      <c r="DA337" s="192">
        <v>9</v>
      </c>
      <c r="DB337" s="192">
        <v>12</v>
      </c>
      <c r="DC337" s="192">
        <v>12</v>
      </c>
      <c r="DD337" s="192">
        <v>10</v>
      </c>
      <c r="DE337" s="192">
        <v>11</v>
      </c>
      <c r="DF337" s="192">
        <v>11</v>
      </c>
      <c r="DG337" s="192">
        <v>30</v>
      </c>
      <c r="DH337" s="192">
        <v>12</v>
      </c>
      <c r="DI337" s="192">
        <v>14</v>
      </c>
      <c r="DJ337" s="192">
        <v>24</v>
      </c>
      <c r="DK337" s="192">
        <v>13</v>
      </c>
      <c r="DL337" s="192">
        <v>10</v>
      </c>
      <c r="DM337" s="192">
        <v>10</v>
      </c>
      <c r="DN337" s="192">
        <v>18</v>
      </c>
      <c r="DO337" s="192">
        <v>15</v>
      </c>
      <c r="DP337" s="192">
        <v>18</v>
      </c>
      <c r="DQ337" s="192">
        <v>13</v>
      </c>
      <c r="DR337" s="192">
        <v>24</v>
      </c>
      <c r="DS337" s="192">
        <v>16</v>
      </c>
      <c r="DT337" s="192">
        <v>12</v>
      </c>
      <c r="DU337" s="192">
        <v>15</v>
      </c>
      <c r="DV337" s="192">
        <v>25</v>
      </c>
      <c r="DW337" s="192">
        <v>12</v>
      </c>
      <c r="DX337" s="192">
        <v>23</v>
      </c>
      <c r="DY337" s="192">
        <v>18</v>
      </c>
      <c r="DZ337" s="192">
        <v>10</v>
      </c>
      <c r="EA337" s="192">
        <v>13</v>
      </c>
      <c r="EB337" s="192">
        <v>18</v>
      </c>
      <c r="EC337" s="192">
        <v>9</v>
      </c>
      <c r="ED337" s="192">
        <v>12</v>
      </c>
      <c r="EE337" s="192">
        <v>11</v>
      </c>
    </row>
    <row r="338" spans="1:135" ht="15" customHeight="1" x14ac:dyDescent="0.25">
      <c r="A338" s="164">
        <v>33813</v>
      </c>
      <c r="B338" s="86" t="s">
        <v>50</v>
      </c>
      <c r="C338" s="86" t="s">
        <v>2</v>
      </c>
      <c r="D338" s="138" t="s">
        <v>78</v>
      </c>
      <c r="E338" s="86" t="s">
        <v>96</v>
      </c>
      <c r="F338" s="86" t="s">
        <v>178</v>
      </c>
      <c r="G338" s="87">
        <v>42399.623611111114</v>
      </c>
      <c r="H338" s="88" t="s">
        <v>2</v>
      </c>
      <c r="I338" s="88" t="s">
        <v>779</v>
      </c>
      <c r="J338" s="87">
        <v>41277.888888888891</v>
      </c>
      <c r="K338" s="143">
        <f>+COUNTIF($Y338,"&gt;=18")+COUNTIF($AG338,"&gt;=31")+COUNTIF($AP338,"&lt;=15")+COUNTIF($AR338,"&gt;=19")+COUNTIF($BG338,"&gt;=11")+COUNTIF($BI338,"&lt;=21")+COUNTIF($BK338,"&gt;=17")+COUNTIF($BR338,"&gt;=24")+COUNTIF($CA338,"&lt;=11")</f>
        <v>6</v>
      </c>
      <c r="L338" s="140">
        <f>65-(+CH338+CI338+CJ338+CK338+CL338+CM338)</f>
        <v>15</v>
      </c>
      <c r="M338" s="68">
        <v>13</v>
      </c>
      <c r="N338" s="68">
        <v>26</v>
      </c>
      <c r="O338" s="68">
        <v>15</v>
      </c>
      <c r="P338" s="68">
        <v>11</v>
      </c>
      <c r="Q338" s="68">
        <v>12</v>
      </c>
      <c r="R338" s="68">
        <v>14</v>
      </c>
      <c r="S338" s="68">
        <v>12</v>
      </c>
      <c r="T338" s="68">
        <v>12</v>
      </c>
      <c r="U338" s="68">
        <v>11</v>
      </c>
      <c r="V338" s="68">
        <v>13</v>
      </c>
      <c r="W338" s="68">
        <v>13</v>
      </c>
      <c r="X338" s="68">
        <v>16</v>
      </c>
      <c r="Y338" s="68">
        <v>19</v>
      </c>
      <c r="Z338" s="100">
        <v>9</v>
      </c>
      <c r="AA338" s="100">
        <v>10</v>
      </c>
      <c r="AB338" s="68">
        <v>11</v>
      </c>
      <c r="AC338" s="68">
        <v>11</v>
      </c>
      <c r="AD338" s="68">
        <v>26</v>
      </c>
      <c r="AE338" s="68">
        <v>15</v>
      </c>
      <c r="AF338" s="68">
        <v>19</v>
      </c>
      <c r="AG338" s="68">
        <v>31</v>
      </c>
      <c r="AH338" s="68">
        <v>15</v>
      </c>
      <c r="AI338" s="68">
        <v>16</v>
      </c>
      <c r="AJ338" s="100">
        <v>16</v>
      </c>
      <c r="AK338" s="100">
        <v>18</v>
      </c>
      <c r="AL338" s="68">
        <v>11</v>
      </c>
      <c r="AM338" s="68">
        <v>11</v>
      </c>
      <c r="AN338" s="68">
        <v>19</v>
      </c>
      <c r="AO338" s="68">
        <v>23</v>
      </c>
      <c r="AP338" s="68">
        <v>15</v>
      </c>
      <c r="AQ338" s="68">
        <v>15</v>
      </c>
      <c r="AR338" s="68">
        <v>18</v>
      </c>
      <c r="AS338" s="68">
        <v>17</v>
      </c>
      <c r="AT338" s="100">
        <v>37</v>
      </c>
      <c r="AU338" s="100">
        <v>39</v>
      </c>
      <c r="AV338" s="68">
        <v>12</v>
      </c>
      <c r="AW338" s="68">
        <v>12</v>
      </c>
      <c r="AX338" s="68">
        <v>11</v>
      </c>
      <c r="AY338" s="68">
        <v>9</v>
      </c>
      <c r="AZ338" s="68">
        <v>15</v>
      </c>
      <c r="BA338" s="68">
        <v>16</v>
      </c>
      <c r="BB338" s="68">
        <v>8</v>
      </c>
      <c r="BC338" s="68">
        <v>10</v>
      </c>
      <c r="BD338" s="68">
        <v>10</v>
      </c>
      <c r="BE338" s="68">
        <v>8</v>
      </c>
      <c r="BF338" s="68">
        <v>10</v>
      </c>
      <c r="BG338" s="68">
        <v>11</v>
      </c>
      <c r="BH338" s="68">
        <v>12</v>
      </c>
      <c r="BI338" s="68">
        <v>21</v>
      </c>
      <c r="BJ338" s="68">
        <v>23</v>
      </c>
      <c r="BK338" s="68">
        <v>16</v>
      </c>
      <c r="BL338" s="68">
        <v>10</v>
      </c>
      <c r="BM338" s="68">
        <v>12</v>
      </c>
      <c r="BN338" s="68">
        <v>12</v>
      </c>
      <c r="BO338" s="68">
        <v>17</v>
      </c>
      <c r="BP338" s="68">
        <v>8</v>
      </c>
      <c r="BQ338" s="68">
        <v>12</v>
      </c>
      <c r="BR338" s="68">
        <v>24</v>
      </c>
      <c r="BS338" s="68">
        <v>20</v>
      </c>
      <c r="BT338" s="68">
        <v>14</v>
      </c>
      <c r="BU338" s="68">
        <v>12</v>
      </c>
      <c r="BV338" s="68">
        <v>12</v>
      </c>
      <c r="BW338" s="68">
        <v>14</v>
      </c>
      <c r="BX338" s="68">
        <v>11</v>
      </c>
      <c r="BY338" s="68">
        <v>11</v>
      </c>
      <c r="BZ338" s="68">
        <v>12</v>
      </c>
      <c r="CA338" s="68">
        <v>12</v>
      </c>
      <c r="CB338" s="149">
        <f>(2.71828^(-8.3291+4.4859*K338-2.1583*L338))/(1+(2.71828^(-8.3291+4.4859*K338-2.1583*L338)))</f>
        <v>1.0276953849073554E-6</v>
      </c>
      <c r="CC338" s="107" t="s">
        <v>781</v>
      </c>
      <c r="CD338" s="86" t="s">
        <v>53</v>
      </c>
      <c r="CE338" s="86" t="s">
        <v>2</v>
      </c>
      <c r="CF338" s="86" t="s">
        <v>50</v>
      </c>
      <c r="CG338" s="86"/>
      <c r="CH338" s="59">
        <f>COUNTIF($M338,"=13")+COUNTIF($N338,"=24")+COUNTIF($O338,"=14")+COUNTIF($P338,"=11")+COUNTIF($Q338,"=11")+COUNTIF($R338,"=14")+COUNTIF($S338,"=12")+COUNTIF($T338,"=12")+COUNTIF($U338,"=12")+COUNTIF($V338,"=13")+COUNTIF($W338,"=13")+COUNTIF($X338,"=16")</f>
        <v>8</v>
      </c>
      <c r="CI338" s="59">
        <f>COUNTIF($Y338,"=18")+COUNTIF($Z338,"=9")+COUNTIF($AA338,"=10")+COUNTIF($AB338,"=11")+COUNTIF($AC338,"=11")+COUNTIF($AD338,"=25")+COUNTIF($AE338,"=15")+COUNTIF($AF338,"=19")+COUNTIF($AG338,"=31")+COUNTIF($AH338,"=15")+COUNTIF($AI338,"=15")+COUNTIF($AJ338,"=17")+COUNTIF($AK338,"=17")</f>
        <v>8</v>
      </c>
      <c r="CJ338" s="59">
        <f>COUNTIF($AL338,"=11")+COUNTIF($AM338,"=11")+COUNTIF($AN338,"=19")+COUNTIF($AO338,"=23")+COUNTIF($AP338,"=15")+COUNTIF($AQ338,"=15")+COUNTIF($AR338,"=19")+COUNTIF($AS338,"=17")+COUNTIF($AV338,"=12")+COUNTIF($AW338,"=12")</f>
        <v>9</v>
      </c>
      <c r="CK338" s="59">
        <f>COUNTIF($AX338,"=11")+COUNTIF($AY338,"=9")+COUNTIF($AZ338,"=15")+COUNTIF($BA338,"=16")+COUNTIF($BB338,"=8")+COUNTIF($BC338,"=10")+COUNTIF($BD338,"=10")+COUNTIF($BE338,"=8")+COUNTIF($BF338,"=10")+COUNTIF($BG338,"=11")</f>
        <v>10</v>
      </c>
      <c r="CL338" s="59">
        <f>COUNTIF($BH338,"=12")+COUNTIF($BI338,"=21")+COUNTIF($BJ338,"=23")+COUNTIF($BK338,"=16")+COUNTIF($BL338,"=10")+COUNTIF($BM338,"=12")+COUNTIF($BN338,"=12")+COUNTIF($BO338,"=15")+COUNTIF($BP338,"=8")+COUNTIF($BQ338,"=12")+COUNTIF($BR338,"=24")+COUNTIF($BS338,"=20")+COUNTIF($BT338,"=13")</f>
        <v>11</v>
      </c>
      <c r="CM338" s="59">
        <f>COUNTIF($BU338,"=12")+COUNTIF($BV338,"=11")+COUNTIF($BW338,"=13")+COUNTIF($BX338,"=11")+COUNTIF($BY338,"=11")+COUNTIF($BZ338,"=12")+COUNTIF($CA338,"=11")</f>
        <v>4</v>
      </c>
      <c r="CN338" s="86"/>
      <c r="CO338" s="86"/>
      <c r="CP338" s="86"/>
      <c r="CQ338" s="86"/>
      <c r="CR338" s="86"/>
      <c r="CS338" s="86"/>
      <c r="CT338" s="86"/>
      <c r="CU338" s="86"/>
      <c r="CV338" s="86"/>
      <c r="CW338" s="86"/>
      <c r="CX338" s="86"/>
      <c r="CY338" s="86"/>
      <c r="CZ338" s="86"/>
      <c r="DA338" s="86"/>
      <c r="DB338" s="86"/>
      <c r="DC338" s="86"/>
      <c r="DD338" s="86"/>
      <c r="DE338" s="86"/>
      <c r="DF338" s="86"/>
      <c r="DG338" s="86"/>
      <c r="DH338" s="86"/>
      <c r="DI338" s="86"/>
      <c r="DJ338" s="86"/>
      <c r="DK338" s="86"/>
      <c r="DL338" s="86"/>
      <c r="DM338" s="86"/>
      <c r="DN338" s="86"/>
      <c r="DO338" s="86"/>
      <c r="DP338" s="86"/>
      <c r="DQ338" s="86"/>
      <c r="DR338" s="86"/>
      <c r="DS338" s="86"/>
      <c r="DT338" s="86"/>
      <c r="DU338" s="86"/>
      <c r="DV338" s="86"/>
      <c r="DW338" s="86"/>
      <c r="DX338" s="86"/>
      <c r="DY338" s="86"/>
      <c r="DZ338" s="86"/>
      <c r="EA338" s="86"/>
      <c r="EB338" s="86"/>
      <c r="EC338" s="86"/>
      <c r="ED338" s="86"/>
      <c r="EE338" s="86"/>
    </row>
    <row r="339" spans="1:135" ht="15" customHeight="1" x14ac:dyDescent="0.25">
      <c r="A339" s="163">
        <v>134791</v>
      </c>
      <c r="B339" s="8" t="s">
        <v>169</v>
      </c>
      <c r="C339" s="86" t="s">
        <v>2</v>
      </c>
      <c r="D339" s="138" t="s">
        <v>78</v>
      </c>
      <c r="E339" s="91" t="s">
        <v>314</v>
      </c>
      <c r="F339" s="91" t="s">
        <v>95</v>
      </c>
      <c r="G339" s="16">
        <v>41616</v>
      </c>
      <c r="H339" s="88" t="s">
        <v>2</v>
      </c>
      <c r="I339" s="88" t="s">
        <v>779</v>
      </c>
      <c r="J339" s="87">
        <v>41277.888888888891</v>
      </c>
      <c r="K339" s="143">
        <f>+COUNTIF($Y339,"&gt;=18")+COUNTIF($AG339,"&gt;=31")+COUNTIF($AP339,"&lt;=15")+COUNTIF($AR339,"&gt;=19")+COUNTIF($BG339,"&gt;=11")+COUNTIF($BI339,"&lt;=21")+COUNTIF($BK339,"&gt;=17")+COUNTIF($BR339,"&gt;=24")+COUNTIF($CA339,"&lt;=11")</f>
        <v>6</v>
      </c>
      <c r="L339" s="140">
        <f>65-(+CH339+CI339+CJ339+CK339+CL339+CM339)</f>
        <v>15</v>
      </c>
      <c r="M339" s="62">
        <v>13</v>
      </c>
      <c r="N339" s="114">
        <v>24</v>
      </c>
      <c r="O339" s="62">
        <v>14</v>
      </c>
      <c r="P339" s="62">
        <v>11</v>
      </c>
      <c r="Q339" s="62">
        <v>14</v>
      </c>
      <c r="R339" s="62">
        <v>14</v>
      </c>
      <c r="S339" s="62">
        <v>12</v>
      </c>
      <c r="T339" s="62">
        <v>12</v>
      </c>
      <c r="U339" s="62">
        <v>12</v>
      </c>
      <c r="V339" s="62">
        <v>12</v>
      </c>
      <c r="W339" s="62">
        <v>13</v>
      </c>
      <c r="X339" s="62">
        <v>16</v>
      </c>
      <c r="Y339" s="62">
        <v>18</v>
      </c>
      <c r="Z339" s="62">
        <v>9</v>
      </c>
      <c r="AA339" s="62">
        <v>10</v>
      </c>
      <c r="AB339" s="62">
        <v>11</v>
      </c>
      <c r="AC339" s="62">
        <v>11</v>
      </c>
      <c r="AD339" s="62">
        <v>26</v>
      </c>
      <c r="AE339" s="62">
        <v>15</v>
      </c>
      <c r="AF339" s="62">
        <v>20</v>
      </c>
      <c r="AG339" s="62">
        <v>31</v>
      </c>
      <c r="AH339" s="114">
        <v>15</v>
      </c>
      <c r="AI339" s="114">
        <v>16</v>
      </c>
      <c r="AJ339" s="62">
        <v>16</v>
      </c>
      <c r="AK339" s="62">
        <v>16</v>
      </c>
      <c r="AL339" s="62">
        <v>10</v>
      </c>
      <c r="AM339" s="114">
        <v>11</v>
      </c>
      <c r="AN339" s="62">
        <v>19</v>
      </c>
      <c r="AO339" s="62">
        <v>23</v>
      </c>
      <c r="AP339" s="62">
        <v>15</v>
      </c>
      <c r="AQ339" s="62">
        <v>15</v>
      </c>
      <c r="AR339" s="62">
        <v>19</v>
      </c>
      <c r="AS339" s="62">
        <v>17</v>
      </c>
      <c r="AT339" s="62">
        <v>29</v>
      </c>
      <c r="AU339" s="62">
        <v>36</v>
      </c>
      <c r="AV339" s="114">
        <v>12</v>
      </c>
      <c r="AW339" s="62">
        <v>12</v>
      </c>
      <c r="AX339" s="62">
        <v>11</v>
      </c>
      <c r="AY339" s="62">
        <v>9</v>
      </c>
      <c r="AZ339" s="62">
        <v>15</v>
      </c>
      <c r="BA339" s="62">
        <v>16</v>
      </c>
      <c r="BB339" s="62">
        <v>8</v>
      </c>
      <c r="BC339" s="62">
        <v>10</v>
      </c>
      <c r="BD339" s="62">
        <v>10</v>
      </c>
      <c r="BE339" s="62">
        <v>8</v>
      </c>
      <c r="BF339" s="62">
        <v>10</v>
      </c>
      <c r="BG339" s="62">
        <v>10</v>
      </c>
      <c r="BH339" s="62">
        <v>12</v>
      </c>
      <c r="BI339" s="62">
        <v>23</v>
      </c>
      <c r="BJ339" s="62">
        <v>24</v>
      </c>
      <c r="BK339" s="62">
        <v>17</v>
      </c>
      <c r="BL339" s="62">
        <v>10</v>
      </c>
      <c r="BM339" s="62">
        <v>12</v>
      </c>
      <c r="BN339" s="62">
        <v>12</v>
      </c>
      <c r="BO339" s="62">
        <v>15</v>
      </c>
      <c r="BP339" s="62">
        <v>8</v>
      </c>
      <c r="BQ339" s="62">
        <v>11</v>
      </c>
      <c r="BR339" s="62">
        <v>24</v>
      </c>
      <c r="BS339" s="62">
        <v>21</v>
      </c>
      <c r="BT339" s="62">
        <v>13</v>
      </c>
      <c r="BU339" s="62">
        <v>12</v>
      </c>
      <c r="BV339" s="62">
        <v>11</v>
      </c>
      <c r="BW339" s="62">
        <v>13</v>
      </c>
      <c r="BX339" s="62">
        <v>11</v>
      </c>
      <c r="BY339" s="62">
        <v>11</v>
      </c>
      <c r="BZ339" s="62">
        <v>12</v>
      </c>
      <c r="CA339" s="62">
        <v>12</v>
      </c>
      <c r="CB339" s="149">
        <f>(2.71828^(-8.3291+4.4859*K339-2.1583*L339))/(1+(2.71828^(-8.3291+4.4859*K339-2.1583*L339)))</f>
        <v>1.0276953849073554E-6</v>
      </c>
      <c r="CC339" s="107" t="s">
        <v>781</v>
      </c>
      <c r="CD339" s="9" t="s">
        <v>53</v>
      </c>
      <c r="CE339" s="91" t="s">
        <v>527</v>
      </c>
      <c r="CF339" s="9" t="s">
        <v>169</v>
      </c>
      <c r="CG339" s="9"/>
      <c r="CH339" s="59">
        <f>COUNTIF($M339,"=13")+COUNTIF($N339,"=24")+COUNTIF($O339,"=14")+COUNTIF($P339,"=11")+COUNTIF($Q339,"=11")+COUNTIF($R339,"=14")+COUNTIF($S339,"=12")+COUNTIF($T339,"=12")+COUNTIF($U339,"=12")+COUNTIF($V339,"=13")+COUNTIF($W339,"=13")+COUNTIF($X339,"=16")</f>
        <v>10</v>
      </c>
      <c r="CI339" s="59">
        <f>COUNTIF($Y339,"=18")+COUNTIF($Z339,"=9")+COUNTIF($AA339,"=10")+COUNTIF($AB339,"=11")+COUNTIF($AC339,"=11")+COUNTIF($AD339,"=25")+COUNTIF($AE339,"=15")+COUNTIF($AF339,"=19")+COUNTIF($AG339,"=31")+COUNTIF($AH339,"=15")+COUNTIF($AI339,"=15")+COUNTIF($AJ339,"=17")+COUNTIF($AK339,"=17")</f>
        <v>8</v>
      </c>
      <c r="CJ339" s="59">
        <f>COUNTIF($AL339,"=11")+COUNTIF($AM339,"=11")+COUNTIF($AN339,"=19")+COUNTIF($AO339,"=23")+COUNTIF($AP339,"=15")+COUNTIF($AQ339,"=15")+COUNTIF($AR339,"=19")+COUNTIF($AS339,"=17")+COUNTIF($AV339,"=12")+COUNTIF($AW339,"=12")</f>
        <v>9</v>
      </c>
      <c r="CK339" s="59">
        <f>COUNTIF($AX339,"=11")+COUNTIF($AY339,"=9")+COUNTIF($AZ339,"=15")+COUNTIF($BA339,"=16")+COUNTIF($BB339,"=8")+COUNTIF($BC339,"=10")+COUNTIF($BD339,"=10")+COUNTIF($BE339,"=8")+COUNTIF($BF339,"=10")+COUNTIF($BG339,"=11")</f>
        <v>9</v>
      </c>
      <c r="CL339" s="59">
        <f>COUNTIF($BH339,"=12")+COUNTIF($BI339,"=21")+COUNTIF($BJ339,"=23")+COUNTIF($BK339,"=16")+COUNTIF($BL339,"=10")+COUNTIF($BM339,"=12")+COUNTIF($BN339,"=12")+COUNTIF($BO339,"=15")+COUNTIF($BP339,"=8")+COUNTIF($BQ339,"=12")+COUNTIF($BR339,"=24")+COUNTIF($BS339,"=20")+COUNTIF($BT339,"=13")</f>
        <v>8</v>
      </c>
      <c r="CM339" s="59">
        <f>COUNTIF($BU339,"=12")+COUNTIF($BV339,"=11")+COUNTIF($BW339,"=13")+COUNTIF($BX339,"=11")+COUNTIF($BY339,"=11")+COUNTIF($BZ339,"=12")+COUNTIF($CA339,"=11")</f>
        <v>6</v>
      </c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  <c r="DK339" s="85"/>
      <c r="DL339" s="85"/>
      <c r="DM339" s="85"/>
      <c r="DN339" s="85"/>
      <c r="DO339" s="85"/>
      <c r="DP339" s="85"/>
      <c r="DQ339" s="85"/>
      <c r="DR339" s="85"/>
      <c r="DS339" s="85"/>
      <c r="DT339" s="85"/>
      <c r="DU339" s="85"/>
      <c r="DV339" s="85"/>
      <c r="DW339" s="85"/>
      <c r="DX339" s="85"/>
      <c r="DY339" s="85"/>
      <c r="DZ339" s="85"/>
      <c r="EA339" s="85"/>
      <c r="EB339" s="85"/>
      <c r="EC339" s="85"/>
      <c r="ED339" s="85"/>
      <c r="EE339" s="85"/>
    </row>
    <row r="340" spans="1:135" ht="15" customHeight="1" x14ac:dyDescent="0.25">
      <c r="A340" s="164">
        <v>179773</v>
      </c>
      <c r="B340" s="86" t="s">
        <v>50</v>
      </c>
      <c r="C340" s="86" t="s">
        <v>2</v>
      </c>
      <c r="D340" s="138" t="s">
        <v>78</v>
      </c>
      <c r="E340" s="86" t="s">
        <v>314</v>
      </c>
      <c r="F340" s="86" t="s">
        <v>818</v>
      </c>
      <c r="G340" s="87">
        <v>42913.651388888888</v>
      </c>
      <c r="H340" s="86" t="s">
        <v>785</v>
      </c>
      <c r="I340" s="86" t="s">
        <v>779</v>
      </c>
      <c r="J340" s="87">
        <v>41277</v>
      </c>
      <c r="K340" s="143">
        <f>+COUNTIF($Y340,"&gt;=18")+COUNTIF($AG340,"&gt;=31")+COUNTIF($AP340,"&lt;=15")+COUNTIF($AR340,"&gt;=19")+COUNTIF($BG340,"&gt;=11")+COUNTIF($BI340,"&lt;=21")+COUNTIF($BK340,"&gt;=17")+COUNTIF($BR340,"&gt;=24")+COUNTIF($CA340,"&lt;=11")</f>
        <v>6</v>
      </c>
      <c r="L340" s="140">
        <f>65-(+CH340+CI340+CJ340+CK340+CL340+CM340)</f>
        <v>15</v>
      </c>
      <c r="M340" s="68">
        <v>13</v>
      </c>
      <c r="N340" s="68">
        <v>25</v>
      </c>
      <c r="O340" s="68">
        <v>14</v>
      </c>
      <c r="P340" s="68">
        <v>11</v>
      </c>
      <c r="Q340" s="68">
        <v>12</v>
      </c>
      <c r="R340" s="68">
        <v>14</v>
      </c>
      <c r="S340" s="68">
        <v>12</v>
      </c>
      <c r="T340" s="68">
        <v>12</v>
      </c>
      <c r="U340" s="68">
        <v>11</v>
      </c>
      <c r="V340" s="68">
        <v>13</v>
      </c>
      <c r="W340" s="68">
        <v>13</v>
      </c>
      <c r="X340" s="68">
        <v>16</v>
      </c>
      <c r="Y340" s="68">
        <v>19</v>
      </c>
      <c r="Z340" s="68">
        <v>9</v>
      </c>
      <c r="AA340" s="68">
        <v>10</v>
      </c>
      <c r="AB340" s="68">
        <v>11</v>
      </c>
      <c r="AC340" s="68">
        <v>11</v>
      </c>
      <c r="AD340" s="68">
        <v>26</v>
      </c>
      <c r="AE340" s="68">
        <v>15</v>
      </c>
      <c r="AF340" s="68">
        <v>19</v>
      </c>
      <c r="AG340" s="68">
        <v>31</v>
      </c>
      <c r="AH340" s="68">
        <v>15</v>
      </c>
      <c r="AI340" s="68">
        <v>16</v>
      </c>
      <c r="AJ340" s="68">
        <v>16</v>
      </c>
      <c r="AK340" s="100">
        <v>18</v>
      </c>
      <c r="AL340" s="68">
        <v>12</v>
      </c>
      <c r="AM340" s="68">
        <v>11</v>
      </c>
      <c r="AN340" s="68">
        <v>19</v>
      </c>
      <c r="AO340" s="68">
        <v>23</v>
      </c>
      <c r="AP340" s="68">
        <v>15</v>
      </c>
      <c r="AQ340" s="68">
        <v>15</v>
      </c>
      <c r="AR340" s="68">
        <v>19</v>
      </c>
      <c r="AS340" s="68">
        <v>17</v>
      </c>
      <c r="AT340" s="100">
        <v>37</v>
      </c>
      <c r="AU340" s="68">
        <v>41</v>
      </c>
      <c r="AV340" s="68">
        <v>12</v>
      </c>
      <c r="AW340" s="68">
        <v>12</v>
      </c>
      <c r="AX340" s="68">
        <v>11</v>
      </c>
      <c r="AY340" s="68">
        <v>9</v>
      </c>
      <c r="AZ340" s="68">
        <v>15</v>
      </c>
      <c r="BA340" s="68">
        <v>16</v>
      </c>
      <c r="BB340" s="68">
        <v>8</v>
      </c>
      <c r="BC340" s="68">
        <v>10</v>
      </c>
      <c r="BD340" s="68">
        <v>10</v>
      </c>
      <c r="BE340" s="68">
        <v>8</v>
      </c>
      <c r="BF340" s="68">
        <v>10</v>
      </c>
      <c r="BG340" s="68">
        <v>10</v>
      </c>
      <c r="BH340" s="68">
        <v>12</v>
      </c>
      <c r="BI340" s="68">
        <v>21</v>
      </c>
      <c r="BJ340" s="68">
        <v>23</v>
      </c>
      <c r="BK340" s="68">
        <v>16</v>
      </c>
      <c r="BL340" s="68">
        <v>10</v>
      </c>
      <c r="BM340" s="68">
        <v>12</v>
      </c>
      <c r="BN340" s="68">
        <v>12</v>
      </c>
      <c r="BO340" s="68">
        <v>18</v>
      </c>
      <c r="BP340" s="68">
        <v>8</v>
      </c>
      <c r="BQ340" s="68">
        <v>12</v>
      </c>
      <c r="BR340" s="68">
        <v>25</v>
      </c>
      <c r="BS340" s="68">
        <v>20</v>
      </c>
      <c r="BT340" s="68">
        <v>14</v>
      </c>
      <c r="BU340" s="68">
        <v>12</v>
      </c>
      <c r="BV340" s="68">
        <v>11</v>
      </c>
      <c r="BW340" s="68">
        <v>14</v>
      </c>
      <c r="BX340" s="68">
        <v>11</v>
      </c>
      <c r="BY340" s="68">
        <v>11</v>
      </c>
      <c r="BZ340" s="68">
        <v>12</v>
      </c>
      <c r="CA340" s="68">
        <v>12</v>
      </c>
      <c r="CB340" s="149">
        <f>(2.71828^(-8.3291+4.4859*K340-2.1583*L340))/(1+(2.71828^(-8.3291+4.4859*K340-2.1583*L340)))</f>
        <v>1.0276953849073554E-6</v>
      </c>
      <c r="CC340" s="112" t="s">
        <v>781</v>
      </c>
      <c r="CD340" s="86" t="s">
        <v>53</v>
      </c>
      <c r="CE340" s="86" t="s">
        <v>782</v>
      </c>
      <c r="CF340" s="86" t="s">
        <v>50</v>
      </c>
      <c r="CG340" s="86"/>
      <c r="CH340" s="59">
        <f>COUNTIF($M340,"=13")+COUNTIF($N340,"=24")+COUNTIF($O340,"=14")+COUNTIF($P340,"=11")+COUNTIF($Q340,"=11")+COUNTIF($R340,"=14")+COUNTIF($S340,"=12")+COUNTIF($T340,"=12")+COUNTIF($U340,"=12")+COUNTIF($V340,"=13")+COUNTIF($W340,"=13")+COUNTIF($X340,"=16")</f>
        <v>9</v>
      </c>
      <c r="CI340" s="59">
        <f>COUNTIF($Y340,"=18")+COUNTIF($Z340,"=9")+COUNTIF($AA340,"=10")+COUNTIF($AB340,"=11")+COUNTIF($AC340,"=11")+COUNTIF($AD340,"=25")+COUNTIF($AE340,"=15")+COUNTIF($AF340,"=19")+COUNTIF($AG340,"=31")+COUNTIF($AH340,"=15")+COUNTIF($AI340,"=15")+COUNTIF($AJ340,"=17")+COUNTIF($AK340,"=17")</f>
        <v>8</v>
      </c>
      <c r="CJ340" s="59">
        <f>COUNTIF($AL340,"=11")+COUNTIF($AM340,"=11")+COUNTIF($AN340,"=19")+COUNTIF($AO340,"=23")+COUNTIF($AP340,"=15")+COUNTIF($AQ340,"=15")+COUNTIF($AR340,"=19")+COUNTIF($AS340,"=17")+COUNTIF($AV340,"=12")+COUNTIF($AW340,"=12")</f>
        <v>9</v>
      </c>
      <c r="CK340" s="59">
        <f>COUNTIF($AX340,"=11")+COUNTIF($AY340,"=9")+COUNTIF($AZ340,"=15")+COUNTIF($BA340,"=16")+COUNTIF($BB340,"=8")+COUNTIF($BC340,"=10")+COUNTIF($BD340,"=10")+COUNTIF($BE340,"=8")+COUNTIF($BF340,"=10")+COUNTIF($BG340,"=11")</f>
        <v>9</v>
      </c>
      <c r="CL340" s="59">
        <f>COUNTIF($BH340,"=12")+COUNTIF($BI340,"=21")+COUNTIF($BJ340,"=23")+COUNTIF($BK340,"=16")+COUNTIF($BL340,"=10")+COUNTIF($BM340,"=12")+COUNTIF($BN340,"=12")+COUNTIF($BO340,"=15")+COUNTIF($BP340,"=8")+COUNTIF($BQ340,"=12")+COUNTIF($BR340,"=24")+COUNTIF($BS340,"=20")+COUNTIF($BT340,"=13")</f>
        <v>10</v>
      </c>
      <c r="CM340" s="59">
        <f>COUNTIF($BU340,"=12")+COUNTIF($BV340,"=11")+COUNTIF($BW340,"=13")+COUNTIF($BX340,"=11")+COUNTIF($BY340,"=11")+COUNTIF($BZ340,"=12")+COUNTIF($CA340,"=11")</f>
        <v>5</v>
      </c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  <c r="DK340" s="85"/>
      <c r="DL340" s="85"/>
      <c r="DM340" s="85"/>
      <c r="DN340" s="85"/>
      <c r="DO340" s="85"/>
      <c r="DP340" s="85"/>
      <c r="DQ340" s="85"/>
      <c r="DR340" s="85"/>
      <c r="DS340" s="85"/>
      <c r="DT340" s="85"/>
      <c r="DU340" s="85"/>
      <c r="DV340" s="85"/>
      <c r="DW340" s="85"/>
      <c r="DX340" s="85"/>
      <c r="DY340" s="85"/>
      <c r="DZ340" s="85"/>
      <c r="EA340" s="85"/>
      <c r="EB340" s="85"/>
      <c r="EC340" s="85"/>
      <c r="ED340" s="85"/>
      <c r="EE340" s="85"/>
    </row>
    <row r="341" spans="1:135" ht="15" customHeight="1" x14ac:dyDescent="0.25">
      <c r="A341" s="164">
        <v>263362</v>
      </c>
      <c r="B341" s="49" t="s">
        <v>257</v>
      </c>
      <c r="C341" s="86" t="s">
        <v>2</v>
      </c>
      <c r="D341" s="138" t="s">
        <v>78</v>
      </c>
      <c r="E341" s="86" t="s">
        <v>9</v>
      </c>
      <c r="F341" s="86" t="s">
        <v>86</v>
      </c>
      <c r="G341" s="87">
        <v>41627.106944444444</v>
      </c>
      <c r="H341" s="88" t="s">
        <v>2</v>
      </c>
      <c r="I341" s="88" t="s">
        <v>779</v>
      </c>
      <c r="J341" s="87">
        <v>41277.888888888891</v>
      </c>
      <c r="K341" s="143">
        <f>+COUNTIF($Y341,"&gt;=18")+COUNTIF($AG341,"&gt;=31")+COUNTIF($AP341,"&lt;=15")+COUNTIF($AR341,"&gt;=19")+COUNTIF($BG341,"&gt;=11")+COUNTIF($BI341,"&lt;=21")+COUNTIF($BK341,"&gt;=17")+COUNTIF($BR341,"&gt;=24")+COUNTIF($CA341,"&lt;=11")</f>
        <v>6</v>
      </c>
      <c r="L341" s="140">
        <f>65-(+CH341+CI341+CJ341+CK341+CL341+CM341)</f>
        <v>15</v>
      </c>
      <c r="M341" s="68">
        <v>13</v>
      </c>
      <c r="N341" s="68">
        <v>25</v>
      </c>
      <c r="O341" s="68">
        <v>14</v>
      </c>
      <c r="P341" s="68">
        <v>11</v>
      </c>
      <c r="Q341" s="68">
        <v>11</v>
      </c>
      <c r="R341" s="68">
        <v>13</v>
      </c>
      <c r="S341" s="68">
        <v>12</v>
      </c>
      <c r="T341" s="68">
        <v>12</v>
      </c>
      <c r="U341" s="68">
        <v>12</v>
      </c>
      <c r="V341" s="68">
        <v>13</v>
      </c>
      <c r="W341" s="68">
        <v>14</v>
      </c>
      <c r="X341" s="68">
        <v>16</v>
      </c>
      <c r="Y341" s="68">
        <v>18</v>
      </c>
      <c r="Z341" s="68">
        <v>9</v>
      </c>
      <c r="AA341" s="68">
        <v>10</v>
      </c>
      <c r="AB341" s="68">
        <v>11</v>
      </c>
      <c r="AC341" s="68">
        <v>11</v>
      </c>
      <c r="AD341" s="68">
        <v>25</v>
      </c>
      <c r="AE341" s="68">
        <v>15</v>
      </c>
      <c r="AF341" s="68">
        <v>18</v>
      </c>
      <c r="AG341" s="68">
        <v>30</v>
      </c>
      <c r="AH341" s="68">
        <v>15</v>
      </c>
      <c r="AI341" s="68">
        <v>16</v>
      </c>
      <c r="AJ341" s="100">
        <v>17</v>
      </c>
      <c r="AK341" s="100">
        <v>17</v>
      </c>
      <c r="AL341" s="68">
        <v>11</v>
      </c>
      <c r="AM341" s="68">
        <v>11</v>
      </c>
      <c r="AN341" s="68">
        <v>19</v>
      </c>
      <c r="AO341" s="68">
        <v>23</v>
      </c>
      <c r="AP341" s="68">
        <v>15</v>
      </c>
      <c r="AQ341" s="68">
        <v>16</v>
      </c>
      <c r="AR341" s="68">
        <v>21</v>
      </c>
      <c r="AS341" s="68">
        <v>18</v>
      </c>
      <c r="AT341" s="68">
        <v>38</v>
      </c>
      <c r="AU341" s="68">
        <v>40</v>
      </c>
      <c r="AV341" s="68">
        <v>12</v>
      </c>
      <c r="AW341" s="68">
        <v>12</v>
      </c>
      <c r="AX341" s="68">
        <v>11</v>
      </c>
      <c r="AY341" s="68">
        <v>9</v>
      </c>
      <c r="AZ341" s="68">
        <v>15</v>
      </c>
      <c r="BA341" s="68">
        <v>16</v>
      </c>
      <c r="BB341" s="68">
        <v>8</v>
      </c>
      <c r="BC341" s="68">
        <v>10</v>
      </c>
      <c r="BD341" s="68">
        <v>10</v>
      </c>
      <c r="BE341" s="68">
        <v>8</v>
      </c>
      <c r="BF341" s="68">
        <v>10</v>
      </c>
      <c r="BG341" s="68">
        <v>10</v>
      </c>
      <c r="BH341" s="68">
        <v>12</v>
      </c>
      <c r="BI341" s="68">
        <v>21</v>
      </c>
      <c r="BJ341" s="68">
        <v>23</v>
      </c>
      <c r="BK341" s="68">
        <v>17</v>
      </c>
      <c r="BL341" s="68">
        <v>10</v>
      </c>
      <c r="BM341" s="68">
        <v>12</v>
      </c>
      <c r="BN341" s="68">
        <v>12</v>
      </c>
      <c r="BO341" s="68">
        <v>16</v>
      </c>
      <c r="BP341" s="68">
        <v>8</v>
      </c>
      <c r="BQ341" s="68">
        <v>12</v>
      </c>
      <c r="BR341" s="68">
        <v>25</v>
      </c>
      <c r="BS341" s="68">
        <v>20</v>
      </c>
      <c r="BT341" s="68">
        <v>13</v>
      </c>
      <c r="BU341" s="68">
        <v>12</v>
      </c>
      <c r="BV341" s="68">
        <v>11</v>
      </c>
      <c r="BW341" s="68">
        <v>13</v>
      </c>
      <c r="BX341" s="68">
        <v>10</v>
      </c>
      <c r="BY341" s="68">
        <v>11</v>
      </c>
      <c r="BZ341" s="68">
        <v>12</v>
      </c>
      <c r="CA341" s="68">
        <v>12</v>
      </c>
      <c r="CB341" s="149">
        <f>(2.71828^(-8.3291+4.4859*K341-2.1583*L341))/(1+(2.71828^(-8.3291+4.4859*K341-2.1583*L341)))</f>
        <v>1.0276953849073554E-6</v>
      </c>
      <c r="CC341" s="107" t="s">
        <v>781</v>
      </c>
      <c r="CD341" s="86" t="s">
        <v>53</v>
      </c>
      <c r="CE341" s="3" t="s">
        <v>2</v>
      </c>
      <c r="CF341" s="86" t="s">
        <v>257</v>
      </c>
      <c r="CG341" s="86"/>
      <c r="CH341" s="59">
        <f>COUNTIF($M341,"=13")+COUNTIF($N341,"=24")+COUNTIF($O341,"=14")+COUNTIF($P341,"=11")+COUNTIF($Q341,"=11")+COUNTIF($R341,"=14")+COUNTIF($S341,"=12")+COUNTIF($T341,"=12")+COUNTIF($U341,"=12")+COUNTIF($V341,"=13")+COUNTIF($W341,"=13")+COUNTIF($X341,"=16")</f>
        <v>9</v>
      </c>
      <c r="CI341" s="59">
        <f>COUNTIF($Y341,"=18")+COUNTIF($Z341,"=9")+COUNTIF($AA341,"=10")+COUNTIF($AB341,"=11")+COUNTIF($AC341,"=11")+COUNTIF($AD341,"=25")+COUNTIF($AE341,"=15")+COUNTIF($AF341,"=19")+COUNTIF($AG341,"=31")+COUNTIF($AH341,"=15")+COUNTIF($AI341,"=15")+COUNTIF($AJ341,"=17")+COUNTIF($AK341,"=17")</f>
        <v>10</v>
      </c>
      <c r="CJ341" s="59">
        <f>COUNTIF($AL341,"=11")+COUNTIF($AM341,"=11")+COUNTIF($AN341,"=19")+COUNTIF($AO341,"=23")+COUNTIF($AP341,"=15")+COUNTIF($AQ341,"=15")+COUNTIF($AR341,"=19")+COUNTIF($AS341,"=17")+COUNTIF($AV341,"=12")+COUNTIF($AW341,"=12")</f>
        <v>7</v>
      </c>
      <c r="CK341" s="59">
        <f>COUNTIF($AX341,"=11")+COUNTIF($AY341,"=9")+COUNTIF($AZ341,"=15")+COUNTIF($BA341,"=16")+COUNTIF($BB341,"=8")+COUNTIF($BC341,"=10")+COUNTIF($BD341,"=10")+COUNTIF($BE341,"=8")+COUNTIF($BF341,"=10")+COUNTIF($BG341,"=11")</f>
        <v>9</v>
      </c>
      <c r="CL341" s="59">
        <f>COUNTIF($BH341,"=12")+COUNTIF($BI341,"=21")+COUNTIF($BJ341,"=23")+COUNTIF($BK341,"=16")+COUNTIF($BL341,"=10")+COUNTIF($BM341,"=12")+COUNTIF($BN341,"=12")+COUNTIF($BO341,"=15")+COUNTIF($BP341,"=8")+COUNTIF($BQ341,"=12")+COUNTIF($BR341,"=24")+COUNTIF($BS341,"=20")+COUNTIF($BT341,"=13")</f>
        <v>10</v>
      </c>
      <c r="CM341" s="59">
        <f>COUNTIF($BU341,"=12")+COUNTIF($BV341,"=11")+COUNTIF($BW341,"=13")+COUNTIF($BX341,"=11")+COUNTIF($BY341,"=11")+COUNTIF($BZ341,"=12")+COUNTIF($CA341,"=11")</f>
        <v>5</v>
      </c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  <c r="DK341" s="85"/>
      <c r="DL341" s="85"/>
      <c r="DM341" s="85"/>
      <c r="DN341" s="85"/>
      <c r="DO341" s="85"/>
      <c r="DP341" s="85"/>
      <c r="DQ341" s="85"/>
      <c r="DR341" s="85"/>
      <c r="DS341" s="85"/>
      <c r="DT341" s="85"/>
      <c r="DU341" s="85"/>
      <c r="DV341" s="85"/>
      <c r="DW341" s="85"/>
      <c r="DX341" s="85"/>
      <c r="DY341" s="85"/>
      <c r="DZ341" s="85"/>
      <c r="EA341" s="86"/>
      <c r="EB341" s="86"/>
      <c r="EC341" s="86"/>
      <c r="ED341" s="86"/>
      <c r="EE341" s="86"/>
    </row>
    <row r="342" spans="1:135" ht="15" customHeight="1" x14ac:dyDescent="0.25">
      <c r="A342" s="164">
        <v>364769</v>
      </c>
      <c r="B342" s="86" t="s">
        <v>172</v>
      </c>
      <c r="C342" s="86" t="s">
        <v>2</v>
      </c>
      <c r="D342" s="138" t="s">
        <v>78</v>
      </c>
      <c r="E342" s="49" t="s">
        <v>314</v>
      </c>
      <c r="F342" s="49" t="s">
        <v>164</v>
      </c>
      <c r="G342" s="75">
        <v>42401.222916666666</v>
      </c>
      <c r="H342" s="88" t="s">
        <v>2</v>
      </c>
      <c r="I342" s="88" t="s">
        <v>779</v>
      </c>
      <c r="J342" s="87">
        <v>41277.888888888891</v>
      </c>
      <c r="K342" s="143">
        <f>+COUNTIF($Y342,"&gt;=18")+COUNTIF($AG342,"&gt;=31")+COUNTIF($AP342,"&lt;=15")+COUNTIF($AR342,"&gt;=19")+COUNTIF($BG342,"&gt;=11")+COUNTIF($BI342,"&lt;=21")+COUNTIF($BK342,"&gt;=17")+COUNTIF($BR342,"&gt;=24")+COUNTIF($CA342,"&lt;=11")</f>
        <v>6</v>
      </c>
      <c r="L342" s="140">
        <f>65-(+CH342+CI342+CJ342+CK342+CL342+CM342)</f>
        <v>15</v>
      </c>
      <c r="M342" s="68">
        <v>13</v>
      </c>
      <c r="N342" s="100">
        <v>23</v>
      </c>
      <c r="O342" s="68">
        <v>15</v>
      </c>
      <c r="P342" s="68">
        <v>10</v>
      </c>
      <c r="Q342" s="68">
        <v>11</v>
      </c>
      <c r="R342" s="68">
        <v>14</v>
      </c>
      <c r="S342" s="68">
        <v>12</v>
      </c>
      <c r="T342" s="68">
        <v>12</v>
      </c>
      <c r="U342" s="68">
        <v>12</v>
      </c>
      <c r="V342" s="68">
        <v>13</v>
      </c>
      <c r="W342" s="68">
        <v>13</v>
      </c>
      <c r="X342" s="68">
        <v>16</v>
      </c>
      <c r="Y342" s="68">
        <v>16</v>
      </c>
      <c r="Z342" s="100">
        <v>9</v>
      </c>
      <c r="AA342" s="100">
        <v>9</v>
      </c>
      <c r="AB342" s="68">
        <v>11</v>
      </c>
      <c r="AC342" s="68">
        <v>12</v>
      </c>
      <c r="AD342" s="68">
        <v>25</v>
      </c>
      <c r="AE342" s="68">
        <v>15</v>
      </c>
      <c r="AF342" s="68">
        <v>19</v>
      </c>
      <c r="AG342" s="68">
        <v>31</v>
      </c>
      <c r="AH342" s="68">
        <v>15</v>
      </c>
      <c r="AI342" s="68">
        <v>16</v>
      </c>
      <c r="AJ342" s="100">
        <v>16</v>
      </c>
      <c r="AK342" s="100">
        <v>18</v>
      </c>
      <c r="AL342" s="68">
        <v>11</v>
      </c>
      <c r="AM342" s="68">
        <v>11</v>
      </c>
      <c r="AN342" s="68">
        <v>19</v>
      </c>
      <c r="AO342" s="68">
        <v>23</v>
      </c>
      <c r="AP342" s="68">
        <v>15</v>
      </c>
      <c r="AQ342" s="68">
        <v>15</v>
      </c>
      <c r="AR342" s="68">
        <v>19</v>
      </c>
      <c r="AS342" s="68">
        <v>16</v>
      </c>
      <c r="AT342" s="68">
        <v>35</v>
      </c>
      <c r="AU342" s="68">
        <v>36</v>
      </c>
      <c r="AV342" s="68">
        <v>12</v>
      </c>
      <c r="AW342" s="68">
        <v>12</v>
      </c>
      <c r="AX342" s="68">
        <v>11</v>
      </c>
      <c r="AY342" s="68">
        <v>9</v>
      </c>
      <c r="AZ342" s="68">
        <v>15</v>
      </c>
      <c r="BA342" s="68">
        <v>16</v>
      </c>
      <c r="BB342" s="68">
        <v>8</v>
      </c>
      <c r="BC342" s="68">
        <v>10</v>
      </c>
      <c r="BD342" s="68">
        <v>10</v>
      </c>
      <c r="BE342" s="68">
        <v>8</v>
      </c>
      <c r="BF342" s="68">
        <v>10</v>
      </c>
      <c r="BG342" s="68">
        <v>10</v>
      </c>
      <c r="BH342" s="68">
        <v>12</v>
      </c>
      <c r="BI342" s="68">
        <v>21</v>
      </c>
      <c r="BJ342" s="68">
        <v>23</v>
      </c>
      <c r="BK342" s="68">
        <v>17</v>
      </c>
      <c r="BL342" s="68">
        <v>10</v>
      </c>
      <c r="BM342" s="68">
        <v>12</v>
      </c>
      <c r="BN342" s="68">
        <v>12</v>
      </c>
      <c r="BO342" s="68">
        <v>15</v>
      </c>
      <c r="BP342" s="68">
        <v>8</v>
      </c>
      <c r="BQ342" s="68">
        <v>12</v>
      </c>
      <c r="BR342" s="68">
        <v>24</v>
      </c>
      <c r="BS342" s="68">
        <v>20</v>
      </c>
      <c r="BT342" s="68">
        <v>15</v>
      </c>
      <c r="BU342" s="68">
        <v>10</v>
      </c>
      <c r="BV342" s="68">
        <v>11</v>
      </c>
      <c r="BW342" s="68">
        <v>13</v>
      </c>
      <c r="BX342" s="68">
        <v>11</v>
      </c>
      <c r="BY342" s="68">
        <v>11</v>
      </c>
      <c r="BZ342" s="68">
        <v>12</v>
      </c>
      <c r="CA342" s="68">
        <v>13</v>
      </c>
      <c r="CB342" s="149">
        <f>(2.71828^(-8.3291+4.4859*K342-2.1583*L342))/(1+(2.71828^(-8.3291+4.4859*K342-2.1583*L342)))</f>
        <v>1.0276953849073554E-6</v>
      </c>
      <c r="CC342" s="107" t="s">
        <v>781</v>
      </c>
      <c r="CD342" s="86" t="s">
        <v>53</v>
      </c>
      <c r="CE342" s="86" t="s">
        <v>2</v>
      </c>
      <c r="CF342" s="86" t="s">
        <v>172</v>
      </c>
      <c r="CG342" s="86" t="s">
        <v>338</v>
      </c>
      <c r="CH342" s="59">
        <f>COUNTIF($M342,"=13")+COUNTIF($N342,"=24")+COUNTIF($O342,"=14")+COUNTIF($P342,"=11")+COUNTIF($Q342,"=11")+COUNTIF($R342,"=14")+COUNTIF($S342,"=12")+COUNTIF($T342,"=12")+COUNTIF($U342,"=12")+COUNTIF($V342,"=13")+COUNTIF($W342,"=13")+COUNTIF($X342,"=16")</f>
        <v>9</v>
      </c>
      <c r="CI342" s="59">
        <f>COUNTIF($Y342,"=18")+COUNTIF($Z342,"=9")+COUNTIF($AA342,"=10")+COUNTIF($AB342,"=11")+COUNTIF($AC342,"=11")+COUNTIF($AD342,"=25")+COUNTIF($AE342,"=15")+COUNTIF($AF342,"=19")+COUNTIF($AG342,"=31")+COUNTIF($AH342,"=15")+COUNTIF($AI342,"=15")+COUNTIF($AJ342,"=17")+COUNTIF($AK342,"=17")</f>
        <v>7</v>
      </c>
      <c r="CJ342" s="59">
        <f>COUNTIF($AL342,"=11")+COUNTIF($AM342,"=11")+COUNTIF($AN342,"=19")+COUNTIF($AO342,"=23")+COUNTIF($AP342,"=15")+COUNTIF($AQ342,"=15")+COUNTIF($AR342,"=19")+COUNTIF($AS342,"=17")+COUNTIF($AV342,"=12")+COUNTIF($AW342,"=12")</f>
        <v>9</v>
      </c>
      <c r="CK342" s="59">
        <f>COUNTIF($AX342,"=11")+COUNTIF($AY342,"=9")+COUNTIF($AZ342,"=15")+COUNTIF($BA342,"=16")+COUNTIF($BB342,"=8")+COUNTIF($BC342,"=10")+COUNTIF($BD342,"=10")+COUNTIF($BE342,"=8")+COUNTIF($BF342,"=10")+COUNTIF($BG342,"=11")</f>
        <v>9</v>
      </c>
      <c r="CL342" s="59">
        <f>COUNTIF($BH342,"=12")+COUNTIF($BI342,"=21")+COUNTIF($BJ342,"=23")+COUNTIF($BK342,"=16")+COUNTIF($BL342,"=10")+COUNTIF($BM342,"=12")+COUNTIF($BN342,"=12")+COUNTIF($BO342,"=15")+COUNTIF($BP342,"=8")+COUNTIF($BQ342,"=12")+COUNTIF($BR342,"=24")+COUNTIF($BS342,"=20")+COUNTIF($BT342,"=13")</f>
        <v>11</v>
      </c>
      <c r="CM342" s="59">
        <f>COUNTIF($BU342,"=12")+COUNTIF($BV342,"=11")+COUNTIF($BW342,"=13")+COUNTIF($BX342,"=11")+COUNTIF($BY342,"=11")+COUNTIF($BZ342,"=12")+COUNTIF($CA342,"=11")</f>
        <v>5</v>
      </c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  <c r="DK342" s="85"/>
      <c r="DL342" s="85"/>
      <c r="DM342" s="85"/>
      <c r="DN342" s="85"/>
      <c r="DO342" s="85"/>
      <c r="DP342" s="85"/>
      <c r="DQ342" s="85"/>
      <c r="DR342" s="85"/>
      <c r="DS342" s="85"/>
      <c r="DT342" s="85"/>
      <c r="DU342" s="85"/>
      <c r="DV342" s="85"/>
      <c r="DW342" s="85"/>
      <c r="DX342" s="85"/>
      <c r="DY342" s="85"/>
      <c r="DZ342" s="85"/>
      <c r="EA342" s="86"/>
      <c r="EB342" s="86"/>
      <c r="EC342" s="86"/>
      <c r="ED342" s="86"/>
      <c r="EE342" s="86"/>
    </row>
    <row r="343" spans="1:135" ht="15" customHeight="1" x14ac:dyDescent="0.25">
      <c r="A343" s="164" t="s">
        <v>963</v>
      </c>
      <c r="B343" s="3" t="s">
        <v>50</v>
      </c>
      <c r="C343" s="86" t="s">
        <v>2</v>
      </c>
      <c r="D343" s="138" t="s">
        <v>78</v>
      </c>
      <c r="E343" s="49" t="s">
        <v>23</v>
      </c>
      <c r="F343" s="86" t="s">
        <v>147</v>
      </c>
      <c r="G343" s="75">
        <v>42405.279166666667</v>
      </c>
      <c r="H343" s="88" t="s">
        <v>2</v>
      </c>
      <c r="I343" s="88" t="s">
        <v>779</v>
      </c>
      <c r="J343" s="87">
        <v>41277.888888888891</v>
      </c>
      <c r="K343" s="143">
        <f>+COUNTIF($Y343,"&gt;=18")+COUNTIF($AG343,"&gt;=31")+COUNTIF($AP343,"&lt;=15")+COUNTIF($AR343,"&gt;=19")+COUNTIF($BG343,"&gt;=11")+COUNTIF($BI343,"&lt;=21")+COUNTIF($BK343,"&gt;=17")+COUNTIF($BR343,"&gt;=24")+COUNTIF($CA343,"&lt;=11")</f>
        <v>6</v>
      </c>
      <c r="L343" s="140">
        <f>65-(+CH343+CI343+CJ343+CK343+CL343+CM343)</f>
        <v>15</v>
      </c>
      <c r="M343" s="68">
        <v>13</v>
      </c>
      <c r="N343" s="68">
        <v>24</v>
      </c>
      <c r="O343" s="68">
        <v>14</v>
      </c>
      <c r="P343" s="68">
        <v>11</v>
      </c>
      <c r="Q343" s="68">
        <v>11</v>
      </c>
      <c r="R343" s="68">
        <v>14</v>
      </c>
      <c r="S343" s="68">
        <v>12</v>
      </c>
      <c r="T343" s="68">
        <v>12</v>
      </c>
      <c r="U343" s="68">
        <v>11</v>
      </c>
      <c r="V343" s="68">
        <v>13</v>
      </c>
      <c r="W343" s="68">
        <v>13</v>
      </c>
      <c r="X343" s="68">
        <v>17</v>
      </c>
      <c r="Y343" s="68">
        <v>18</v>
      </c>
      <c r="Z343" s="68">
        <v>9</v>
      </c>
      <c r="AA343" s="68">
        <v>10</v>
      </c>
      <c r="AB343" s="68">
        <v>11</v>
      </c>
      <c r="AC343" s="68">
        <v>11</v>
      </c>
      <c r="AD343" s="68">
        <v>25</v>
      </c>
      <c r="AE343" s="68">
        <v>15</v>
      </c>
      <c r="AF343" s="68">
        <v>19</v>
      </c>
      <c r="AG343" s="68">
        <v>31</v>
      </c>
      <c r="AH343" s="68">
        <v>15</v>
      </c>
      <c r="AI343" s="68">
        <v>15</v>
      </c>
      <c r="AJ343" s="68">
        <v>17</v>
      </c>
      <c r="AK343" s="68">
        <v>17</v>
      </c>
      <c r="AL343" s="68">
        <v>10</v>
      </c>
      <c r="AM343" s="68">
        <v>11</v>
      </c>
      <c r="AN343" s="68">
        <v>19</v>
      </c>
      <c r="AO343" s="68">
        <v>20</v>
      </c>
      <c r="AP343" s="68">
        <v>15</v>
      </c>
      <c r="AQ343" s="68">
        <v>15</v>
      </c>
      <c r="AR343" s="68">
        <v>19</v>
      </c>
      <c r="AS343" s="68">
        <v>18</v>
      </c>
      <c r="AT343" s="68">
        <v>38</v>
      </c>
      <c r="AU343" s="68">
        <v>39</v>
      </c>
      <c r="AV343" s="100">
        <v>12</v>
      </c>
      <c r="AW343" s="68">
        <v>12</v>
      </c>
      <c r="AX343" s="68">
        <v>11</v>
      </c>
      <c r="AY343" s="68">
        <v>9</v>
      </c>
      <c r="AZ343" s="68">
        <v>15</v>
      </c>
      <c r="BA343" s="68">
        <v>16</v>
      </c>
      <c r="BB343" s="68">
        <v>8</v>
      </c>
      <c r="BC343" s="68">
        <v>9</v>
      </c>
      <c r="BD343" s="68">
        <v>10</v>
      </c>
      <c r="BE343" s="68">
        <v>8</v>
      </c>
      <c r="BF343" s="68">
        <v>11</v>
      </c>
      <c r="BG343" s="68">
        <v>10</v>
      </c>
      <c r="BH343" s="68">
        <v>12</v>
      </c>
      <c r="BI343" s="68">
        <v>20</v>
      </c>
      <c r="BJ343" s="68">
        <v>23</v>
      </c>
      <c r="BK343" s="68">
        <v>17</v>
      </c>
      <c r="BL343" s="68">
        <v>10</v>
      </c>
      <c r="BM343" s="68">
        <v>12</v>
      </c>
      <c r="BN343" s="68">
        <v>12</v>
      </c>
      <c r="BO343" s="68">
        <v>15</v>
      </c>
      <c r="BP343" s="68">
        <v>8</v>
      </c>
      <c r="BQ343" s="68">
        <v>13</v>
      </c>
      <c r="BR343" s="68">
        <v>22</v>
      </c>
      <c r="BS343" s="68">
        <v>20</v>
      </c>
      <c r="BT343" s="68">
        <v>12</v>
      </c>
      <c r="BU343" s="68">
        <v>13</v>
      </c>
      <c r="BV343" s="68">
        <v>11</v>
      </c>
      <c r="BW343" s="68">
        <v>13</v>
      </c>
      <c r="BX343" s="68">
        <v>11</v>
      </c>
      <c r="BY343" s="68">
        <v>11</v>
      </c>
      <c r="BZ343" s="68">
        <v>12</v>
      </c>
      <c r="CA343" s="68">
        <v>12</v>
      </c>
      <c r="CB343" s="149">
        <f>(2.71828^(-8.3291+4.4859*K343-2.1583*L343))/(1+(2.71828^(-8.3291+4.4859*K343-2.1583*L343)))</f>
        <v>1.0276953849073554E-6</v>
      </c>
      <c r="CC343" s="107" t="s">
        <v>781</v>
      </c>
      <c r="CD343" s="86" t="s">
        <v>53</v>
      </c>
      <c r="CE343" s="86" t="s">
        <v>2</v>
      </c>
      <c r="CF343" s="86" t="s">
        <v>50</v>
      </c>
      <c r="CG343" s="86" t="s">
        <v>289</v>
      </c>
      <c r="CH343" s="59">
        <f>COUNTIF($M343,"=13")+COUNTIF($N343,"=24")+COUNTIF($O343,"=14")+COUNTIF($P343,"=11")+COUNTIF($Q343,"=11")+COUNTIF($R343,"=14")+COUNTIF($S343,"=12")+COUNTIF($T343,"=12")+COUNTIF($U343,"=12")+COUNTIF($V343,"=13")+COUNTIF($W343,"=13")+COUNTIF($X343,"=16")</f>
        <v>10</v>
      </c>
      <c r="CI343" s="59">
        <f>COUNTIF($Y343,"=18")+COUNTIF($Z343,"=9")+COUNTIF($AA343,"=10")+COUNTIF($AB343,"=11")+COUNTIF($AC343,"=11")+COUNTIF($AD343,"=25")+COUNTIF($AE343,"=15")+COUNTIF($AF343,"=19")+COUNTIF($AG343,"=31")+COUNTIF($AH343,"=15")+COUNTIF($AI343,"=15")+COUNTIF($AJ343,"=17")+COUNTIF($AK343,"=17")</f>
        <v>13</v>
      </c>
      <c r="CJ343" s="59">
        <f>COUNTIF($AL343,"=11")+COUNTIF($AM343,"=11")+COUNTIF($AN343,"=19")+COUNTIF($AO343,"=23")+COUNTIF($AP343,"=15")+COUNTIF($AQ343,"=15")+COUNTIF($AR343,"=19")+COUNTIF($AS343,"=17")+COUNTIF($AV343,"=12")+COUNTIF($AW343,"=12")</f>
        <v>7</v>
      </c>
      <c r="CK343" s="59">
        <f>COUNTIF($AX343,"=11")+COUNTIF($AY343,"=9")+COUNTIF($AZ343,"=15")+COUNTIF($BA343,"=16")+COUNTIF($BB343,"=8")+COUNTIF($BC343,"=10")+COUNTIF($BD343,"=10")+COUNTIF($BE343,"=8")+COUNTIF($BF343,"=10")+COUNTIF($BG343,"=11")</f>
        <v>7</v>
      </c>
      <c r="CL343" s="59">
        <f>COUNTIF($BH343,"=12")+COUNTIF($BI343,"=21")+COUNTIF($BJ343,"=23")+COUNTIF($BK343,"=16")+COUNTIF($BL343,"=10")+COUNTIF($BM343,"=12")+COUNTIF($BN343,"=12")+COUNTIF($BO343,"=15")+COUNTIF($BP343,"=8")+COUNTIF($BQ343,"=12")+COUNTIF($BR343,"=24")+COUNTIF($BS343,"=20")+COUNTIF($BT343,"=13")</f>
        <v>8</v>
      </c>
      <c r="CM343" s="59">
        <f>COUNTIF($BU343,"=12")+COUNTIF($BV343,"=11")+COUNTIF($BW343,"=13")+COUNTIF($BX343,"=11")+COUNTIF($BY343,"=11")+COUNTIF($BZ343,"=12")+COUNTIF($CA343,"=11")</f>
        <v>5</v>
      </c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  <c r="DK343" s="85"/>
      <c r="DL343" s="85"/>
      <c r="DM343" s="85"/>
      <c r="DN343" s="85"/>
      <c r="DO343" s="85"/>
      <c r="DP343" s="85"/>
      <c r="DQ343" s="85"/>
      <c r="DR343" s="85"/>
      <c r="DS343" s="85"/>
      <c r="DT343" s="85"/>
      <c r="DU343" s="85"/>
      <c r="DV343" s="85"/>
      <c r="DW343" s="85"/>
      <c r="DX343" s="85"/>
      <c r="DY343" s="85"/>
      <c r="DZ343" s="85"/>
      <c r="EA343" s="85"/>
      <c r="EB343" s="85"/>
      <c r="EC343" s="85"/>
      <c r="ED343" s="85"/>
      <c r="EE343" s="85"/>
    </row>
    <row r="344" spans="1:135" ht="15" customHeight="1" x14ac:dyDescent="0.25">
      <c r="A344" s="173" t="s">
        <v>964</v>
      </c>
      <c r="B344" s="38" t="s">
        <v>767</v>
      </c>
      <c r="C344" s="86" t="s">
        <v>2</v>
      </c>
      <c r="D344" s="138" t="s">
        <v>78</v>
      </c>
      <c r="E344" s="38" t="s">
        <v>6</v>
      </c>
      <c r="F344" s="3" t="s">
        <v>425</v>
      </c>
      <c r="G344" s="74">
        <v>41410.177777777775</v>
      </c>
      <c r="H344" s="88" t="s">
        <v>2</v>
      </c>
      <c r="I344" s="88" t="s">
        <v>779</v>
      </c>
      <c r="J344" s="87">
        <v>41277.888888888891</v>
      </c>
      <c r="K344" s="143">
        <f>+COUNTIF($Y344,"&gt;=18")+COUNTIF($AG344,"&gt;=31")+COUNTIF($AP344,"&lt;=15")+COUNTIF($AR344,"&gt;=19")+COUNTIF($BG344,"&gt;=11")+COUNTIF($BI344,"&lt;=21")+COUNTIF($BK344,"&gt;=17")+COUNTIF($BR344,"&gt;=24")+COUNTIF($CA344,"&lt;=11")</f>
        <v>6</v>
      </c>
      <c r="L344" s="140">
        <f>65-(+CH344+CI344+CJ344+CK344+CL344+CM344)</f>
        <v>15</v>
      </c>
      <c r="M344" s="100">
        <v>13</v>
      </c>
      <c r="N344" s="100">
        <v>22</v>
      </c>
      <c r="O344" s="100">
        <v>14</v>
      </c>
      <c r="P344" s="100">
        <v>10</v>
      </c>
      <c r="Q344" s="100">
        <v>11</v>
      </c>
      <c r="R344" s="100">
        <v>13</v>
      </c>
      <c r="S344" s="100">
        <v>12</v>
      </c>
      <c r="T344" s="100">
        <v>12</v>
      </c>
      <c r="U344" s="100">
        <v>11</v>
      </c>
      <c r="V344" s="100">
        <v>12</v>
      </c>
      <c r="W344" s="100">
        <v>13</v>
      </c>
      <c r="X344" s="100">
        <v>15</v>
      </c>
      <c r="Y344" s="100">
        <v>18</v>
      </c>
      <c r="Z344" s="100">
        <v>9</v>
      </c>
      <c r="AA344" s="100">
        <v>10</v>
      </c>
      <c r="AB344" s="100">
        <v>11</v>
      </c>
      <c r="AC344" s="100">
        <v>11</v>
      </c>
      <c r="AD344" s="100">
        <v>25</v>
      </c>
      <c r="AE344" s="100">
        <v>15</v>
      </c>
      <c r="AF344" s="100">
        <v>19</v>
      </c>
      <c r="AG344" s="100">
        <v>30</v>
      </c>
      <c r="AH344" s="100">
        <v>15</v>
      </c>
      <c r="AI344" s="100">
        <v>15</v>
      </c>
      <c r="AJ344" s="100">
        <v>17</v>
      </c>
      <c r="AK344" s="100">
        <v>17</v>
      </c>
      <c r="AL344" s="100">
        <v>11</v>
      </c>
      <c r="AM344" s="100">
        <v>11</v>
      </c>
      <c r="AN344" s="100">
        <v>19</v>
      </c>
      <c r="AO344" s="100">
        <v>23</v>
      </c>
      <c r="AP344" s="100">
        <v>15</v>
      </c>
      <c r="AQ344" s="100">
        <v>15</v>
      </c>
      <c r="AR344" s="100">
        <v>20</v>
      </c>
      <c r="AS344" s="100">
        <v>17</v>
      </c>
      <c r="AT344" s="100">
        <v>36</v>
      </c>
      <c r="AU344" s="100">
        <v>38</v>
      </c>
      <c r="AV344" s="100">
        <v>11</v>
      </c>
      <c r="AW344" s="100">
        <v>12</v>
      </c>
      <c r="AX344" s="100">
        <v>11</v>
      </c>
      <c r="AY344" s="100">
        <v>10</v>
      </c>
      <c r="AZ344" s="100">
        <v>16</v>
      </c>
      <c r="BA344" s="100">
        <v>16</v>
      </c>
      <c r="BB344" s="100">
        <v>8</v>
      </c>
      <c r="BC344" s="100">
        <v>10</v>
      </c>
      <c r="BD344" s="100">
        <v>10</v>
      </c>
      <c r="BE344" s="100">
        <v>8</v>
      </c>
      <c r="BF344" s="100">
        <v>10</v>
      </c>
      <c r="BG344" s="100">
        <v>9</v>
      </c>
      <c r="BH344" s="100">
        <v>12</v>
      </c>
      <c r="BI344" s="100">
        <v>23</v>
      </c>
      <c r="BJ344" s="100">
        <v>23</v>
      </c>
      <c r="BK344" s="100">
        <v>17</v>
      </c>
      <c r="BL344" s="100">
        <v>10</v>
      </c>
      <c r="BM344" s="100">
        <v>12</v>
      </c>
      <c r="BN344" s="100">
        <v>12</v>
      </c>
      <c r="BO344" s="100">
        <v>15</v>
      </c>
      <c r="BP344" s="100">
        <v>8</v>
      </c>
      <c r="BQ344" s="100">
        <v>12</v>
      </c>
      <c r="BR344" s="100">
        <v>24</v>
      </c>
      <c r="BS344" s="100">
        <v>20</v>
      </c>
      <c r="BT344" s="100">
        <v>13</v>
      </c>
      <c r="BU344" s="100">
        <v>12</v>
      </c>
      <c r="BV344" s="100">
        <v>11</v>
      </c>
      <c r="BW344" s="100">
        <v>13</v>
      </c>
      <c r="BX344" s="100">
        <v>11</v>
      </c>
      <c r="BY344" s="100">
        <v>11</v>
      </c>
      <c r="BZ344" s="100">
        <v>13</v>
      </c>
      <c r="CA344" s="100">
        <v>11</v>
      </c>
      <c r="CB344" s="149">
        <f>(2.71828^(-8.3291+4.4859*K344-2.1583*L344))/(1+(2.71828^(-8.3291+4.4859*K344-2.1583*L344)))</f>
        <v>1.0276953849073554E-6</v>
      </c>
      <c r="CC344" s="107" t="s">
        <v>781</v>
      </c>
      <c r="CD344" s="49" t="s">
        <v>58</v>
      </c>
      <c r="CE344" s="38" t="s">
        <v>2</v>
      </c>
      <c r="CF344" s="49" t="s">
        <v>50</v>
      </c>
      <c r="CG344" s="49"/>
      <c r="CH344" s="59">
        <f>COUNTIF($M344,"=13")+COUNTIF($N344,"=24")+COUNTIF($O344,"=14")+COUNTIF($P344,"=11")+COUNTIF($Q344,"=11")+COUNTIF($R344,"=14")+COUNTIF($S344,"=12")+COUNTIF($T344,"=12")+COUNTIF($U344,"=12")+COUNTIF($V344,"=13")+COUNTIF($W344,"=13")+COUNTIF($X344,"=16")</f>
        <v>6</v>
      </c>
      <c r="CI344" s="59">
        <f>COUNTIF($Y344,"=18")+COUNTIF($Z344,"=9")+COUNTIF($AA344,"=10")+COUNTIF($AB344,"=11")+COUNTIF($AC344,"=11")+COUNTIF($AD344,"=25")+COUNTIF($AE344,"=15")+COUNTIF($AF344,"=19")+COUNTIF($AG344,"=31")+COUNTIF($AH344,"=15")+COUNTIF($AI344,"=15")+COUNTIF($AJ344,"=17")+COUNTIF($AK344,"=17")</f>
        <v>12</v>
      </c>
      <c r="CJ344" s="59">
        <f>COUNTIF($AL344,"=11")+COUNTIF($AM344,"=11")+COUNTIF($AN344,"=19")+COUNTIF($AO344,"=23")+COUNTIF($AP344,"=15")+COUNTIF($AQ344,"=15")+COUNTIF($AR344,"=19")+COUNTIF($AS344,"=17")+COUNTIF($AV344,"=12")+COUNTIF($AW344,"=12")</f>
        <v>8</v>
      </c>
      <c r="CK344" s="59">
        <f>COUNTIF($AX344,"=11")+COUNTIF($AY344,"=9")+COUNTIF($AZ344,"=15")+COUNTIF($BA344,"=16")+COUNTIF($BB344,"=8")+COUNTIF($BC344,"=10")+COUNTIF($BD344,"=10")+COUNTIF($BE344,"=8")+COUNTIF($BF344,"=10")+COUNTIF($BG344,"=11")</f>
        <v>7</v>
      </c>
      <c r="CL344" s="59">
        <f>COUNTIF($BH344,"=12")+COUNTIF($BI344,"=21")+COUNTIF($BJ344,"=23")+COUNTIF($BK344,"=16")+COUNTIF($BL344,"=10")+COUNTIF($BM344,"=12")+COUNTIF($BN344,"=12")+COUNTIF($BO344,"=15")+COUNTIF($BP344,"=8")+COUNTIF($BQ344,"=12")+COUNTIF($BR344,"=24")+COUNTIF($BS344,"=20")+COUNTIF($BT344,"=13")</f>
        <v>11</v>
      </c>
      <c r="CM344" s="59">
        <f>COUNTIF($BU344,"=12")+COUNTIF($BV344,"=11")+COUNTIF($BW344,"=13")+COUNTIF($BX344,"=11")+COUNTIF($BY344,"=11")+COUNTIF($BZ344,"=12")+COUNTIF($CA344,"=11")</f>
        <v>6</v>
      </c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  <c r="DK344" s="85"/>
      <c r="DL344" s="85"/>
      <c r="DM344" s="85"/>
      <c r="DN344" s="85"/>
      <c r="DO344" s="85"/>
      <c r="DP344" s="85"/>
      <c r="DQ344" s="85"/>
      <c r="DR344" s="85"/>
      <c r="DS344" s="85"/>
      <c r="DT344" s="85"/>
      <c r="DU344" s="85"/>
      <c r="DV344" s="85"/>
      <c r="DW344" s="85"/>
      <c r="DX344" s="85"/>
      <c r="DY344" s="85"/>
      <c r="DZ344" s="85"/>
      <c r="EA344" s="85"/>
      <c r="EB344" s="85"/>
      <c r="EC344" s="85"/>
      <c r="ED344" s="85"/>
      <c r="EE344" s="85"/>
    </row>
    <row r="345" spans="1:135" ht="15" customHeight="1" x14ac:dyDescent="0.25">
      <c r="A345" s="164">
        <v>60023</v>
      </c>
      <c r="B345" s="86" t="s">
        <v>443</v>
      </c>
      <c r="C345" s="86" t="s">
        <v>2</v>
      </c>
      <c r="D345" s="139" t="s">
        <v>110</v>
      </c>
      <c r="E345" s="86" t="s">
        <v>20</v>
      </c>
      <c r="F345" s="86" t="s">
        <v>235</v>
      </c>
      <c r="G345" s="75">
        <v>42394.520833333336</v>
      </c>
      <c r="H345" s="88" t="s">
        <v>2</v>
      </c>
      <c r="I345" s="88" t="s">
        <v>779</v>
      </c>
      <c r="J345" s="75">
        <v>41277.888888888891</v>
      </c>
      <c r="K345" s="143">
        <f>+COUNTIF($Y345,"&gt;=18")+COUNTIF($AG345,"&gt;=31")+COUNTIF($AP345,"&lt;=15")+COUNTIF($AR345,"&gt;=19")+COUNTIF($BG345,"&gt;=11")+COUNTIF($BI345,"&lt;=21")+COUNTIF($BK345,"&gt;=17")+COUNTIF($BR345,"&gt;=24")+COUNTIF($CA345,"&lt;=11")</f>
        <v>5</v>
      </c>
      <c r="L345" s="140">
        <f>65-(+CH345+CI345+CJ345+CK345+CL345+CM345)</f>
        <v>13</v>
      </c>
      <c r="M345" s="100">
        <v>13</v>
      </c>
      <c r="N345" s="68">
        <v>24</v>
      </c>
      <c r="O345" s="100">
        <v>15</v>
      </c>
      <c r="P345" s="100">
        <v>11</v>
      </c>
      <c r="Q345" s="100">
        <v>11</v>
      </c>
      <c r="R345" s="100">
        <v>14</v>
      </c>
      <c r="S345" s="100">
        <v>12</v>
      </c>
      <c r="T345" s="100">
        <v>12</v>
      </c>
      <c r="U345" s="68">
        <v>11</v>
      </c>
      <c r="V345" s="68">
        <v>13</v>
      </c>
      <c r="W345" s="100">
        <v>13</v>
      </c>
      <c r="X345" s="100">
        <v>16</v>
      </c>
      <c r="Y345" s="100">
        <v>17</v>
      </c>
      <c r="Z345" s="100">
        <v>9</v>
      </c>
      <c r="AA345" s="100">
        <v>10</v>
      </c>
      <c r="AB345" s="100">
        <v>11</v>
      </c>
      <c r="AC345" s="100">
        <v>11</v>
      </c>
      <c r="AD345" s="68">
        <v>24</v>
      </c>
      <c r="AE345" s="100">
        <v>15</v>
      </c>
      <c r="AF345" s="100">
        <v>19</v>
      </c>
      <c r="AG345" s="100">
        <v>33</v>
      </c>
      <c r="AH345" s="100">
        <v>15</v>
      </c>
      <c r="AI345" s="100">
        <v>15</v>
      </c>
      <c r="AJ345" s="100">
        <v>17</v>
      </c>
      <c r="AK345" s="100">
        <v>17</v>
      </c>
      <c r="AL345" s="68">
        <v>11</v>
      </c>
      <c r="AM345" s="100">
        <v>11</v>
      </c>
      <c r="AN345" s="100">
        <v>19</v>
      </c>
      <c r="AO345" s="100">
        <v>23</v>
      </c>
      <c r="AP345" s="68">
        <v>15</v>
      </c>
      <c r="AQ345" s="68">
        <v>16</v>
      </c>
      <c r="AR345" s="68">
        <v>19</v>
      </c>
      <c r="AS345" s="68">
        <v>15</v>
      </c>
      <c r="AT345" s="100">
        <v>38</v>
      </c>
      <c r="AU345" s="100">
        <v>39</v>
      </c>
      <c r="AV345" s="100">
        <v>12</v>
      </c>
      <c r="AW345" s="100">
        <v>12</v>
      </c>
      <c r="AX345" s="100">
        <v>11</v>
      </c>
      <c r="AY345" s="100">
        <v>9</v>
      </c>
      <c r="AZ345" s="100">
        <v>15</v>
      </c>
      <c r="BA345" s="100">
        <v>16</v>
      </c>
      <c r="BB345" s="100">
        <v>8</v>
      </c>
      <c r="BC345" s="100">
        <v>10</v>
      </c>
      <c r="BD345" s="100">
        <v>10</v>
      </c>
      <c r="BE345" s="100">
        <v>8</v>
      </c>
      <c r="BF345" s="100">
        <v>10</v>
      </c>
      <c r="BG345" s="100">
        <v>11</v>
      </c>
      <c r="BH345" s="100">
        <v>12</v>
      </c>
      <c r="BI345" s="100">
        <v>23</v>
      </c>
      <c r="BJ345" s="100">
        <v>23</v>
      </c>
      <c r="BK345" s="100">
        <v>17</v>
      </c>
      <c r="BL345" s="100">
        <v>10</v>
      </c>
      <c r="BM345" s="100">
        <v>12</v>
      </c>
      <c r="BN345" s="100">
        <v>12</v>
      </c>
      <c r="BO345" s="68">
        <v>14</v>
      </c>
      <c r="BP345" s="100">
        <v>8</v>
      </c>
      <c r="BQ345" s="68">
        <v>12</v>
      </c>
      <c r="BR345" s="100">
        <v>22</v>
      </c>
      <c r="BS345" s="100">
        <v>20</v>
      </c>
      <c r="BT345" s="100">
        <v>13</v>
      </c>
      <c r="BU345" s="100">
        <v>12</v>
      </c>
      <c r="BV345" s="100">
        <v>11</v>
      </c>
      <c r="BW345" s="100">
        <v>11</v>
      </c>
      <c r="BX345" s="100">
        <v>11</v>
      </c>
      <c r="BY345" s="100">
        <v>11</v>
      </c>
      <c r="BZ345" s="100">
        <v>12</v>
      </c>
      <c r="CA345" s="100">
        <v>12</v>
      </c>
      <c r="CB345" s="149">
        <f>(2.71828^(-8.3291+4.4859*K345-2.1583*L345))/(1+(2.71828^(-8.3291+4.4859*K345-2.1583*L345)))</f>
        <v>8.6763780988253697E-7</v>
      </c>
      <c r="CC345" s="107" t="s">
        <v>781</v>
      </c>
      <c r="CD345" s="49" t="s">
        <v>111</v>
      </c>
      <c r="CE345" s="49" t="s">
        <v>2</v>
      </c>
      <c r="CF345" s="49" t="s">
        <v>443</v>
      </c>
      <c r="CG345" s="49"/>
      <c r="CH345" s="59">
        <f>COUNTIF($M345,"=13")+COUNTIF($N345,"=24")+COUNTIF($O345,"=14")+COUNTIF($P345,"=11")+COUNTIF($Q345,"=11")+COUNTIF($R345,"=14")+COUNTIF($S345,"=12")+COUNTIF($T345,"=12")+COUNTIF($U345,"=12")+COUNTIF($V345,"=13")+COUNTIF($W345,"=13")+COUNTIF($X345,"=16")</f>
        <v>10</v>
      </c>
      <c r="CI345" s="59">
        <f>COUNTIF($Y345,"=18")+COUNTIF($Z345,"=9")+COUNTIF($AA345,"=10")+COUNTIF($AB345,"=11")+COUNTIF($AC345,"=11")+COUNTIF($AD345,"=25")+COUNTIF($AE345,"=15")+COUNTIF($AF345,"=19")+COUNTIF($AG345,"=31")+COUNTIF($AH345,"=15")+COUNTIF($AI345,"=15")+COUNTIF($AJ345,"=17")+COUNTIF($AK345,"=17")</f>
        <v>10</v>
      </c>
      <c r="CJ345" s="59">
        <f>COUNTIF($AL345,"=11")+COUNTIF($AM345,"=11")+COUNTIF($AN345,"=19")+COUNTIF($AO345,"=23")+COUNTIF($AP345,"=15")+COUNTIF($AQ345,"=15")+COUNTIF($AR345,"=19")+COUNTIF($AS345,"=17")+COUNTIF($AV345,"=12")+COUNTIF($AW345,"=12")</f>
        <v>8</v>
      </c>
      <c r="CK345" s="59">
        <f>COUNTIF($AX345,"=11")+COUNTIF($AY345,"=9")+COUNTIF($AZ345,"=15")+COUNTIF($BA345,"=16")+COUNTIF($BB345,"=8")+COUNTIF($BC345,"=10")+COUNTIF($BD345,"=10")+COUNTIF($BE345,"=8")+COUNTIF($BF345,"=10")+COUNTIF($BG345,"=11")</f>
        <v>10</v>
      </c>
      <c r="CL345" s="59">
        <f>COUNTIF($BH345,"=12")+COUNTIF($BI345,"=21")+COUNTIF($BJ345,"=23")+COUNTIF($BK345,"=16")+COUNTIF($BL345,"=10")+COUNTIF($BM345,"=12")+COUNTIF($BN345,"=12")+COUNTIF($BO345,"=15")+COUNTIF($BP345,"=8")+COUNTIF($BQ345,"=12")+COUNTIF($BR345,"=24")+COUNTIF($BS345,"=20")+COUNTIF($BT345,"=13")</f>
        <v>9</v>
      </c>
      <c r="CM345" s="59">
        <f>COUNTIF($BU345,"=12")+COUNTIF($BV345,"=11")+COUNTIF($BW345,"=13")+COUNTIF($BX345,"=11")+COUNTIF($BY345,"=11")+COUNTIF($BZ345,"=12")+COUNTIF($CA345,"=11")</f>
        <v>5</v>
      </c>
      <c r="CN345" s="86"/>
      <c r="CO345" s="86"/>
      <c r="CP345" s="86"/>
      <c r="CQ345" s="86"/>
      <c r="CR345" s="86"/>
      <c r="CS345" s="86"/>
      <c r="CT345" s="86"/>
      <c r="CU345" s="86"/>
      <c r="CV345" s="86"/>
      <c r="CW345" s="86"/>
      <c r="CX345" s="86"/>
      <c r="CY345" s="86"/>
      <c r="CZ345" s="86"/>
      <c r="DA345" s="86"/>
      <c r="DB345" s="86"/>
      <c r="DC345" s="86"/>
      <c r="DD345" s="86"/>
      <c r="DE345" s="86"/>
      <c r="DF345" s="86"/>
      <c r="DG345" s="86"/>
      <c r="DH345" s="86"/>
      <c r="DI345" s="86"/>
      <c r="DJ345" s="86"/>
      <c r="DK345" s="86"/>
      <c r="DL345" s="86"/>
      <c r="DM345" s="86"/>
      <c r="DN345" s="86"/>
      <c r="DO345" s="86"/>
      <c r="DP345" s="86"/>
      <c r="DQ345" s="86"/>
      <c r="DR345" s="86"/>
      <c r="DS345" s="86"/>
      <c r="DT345" s="86"/>
      <c r="DU345" s="86"/>
      <c r="DV345" s="86"/>
      <c r="DW345" s="86"/>
      <c r="DX345" s="86"/>
      <c r="DY345" s="86"/>
      <c r="DZ345" s="86"/>
      <c r="EA345" s="9"/>
      <c r="EB345" s="9"/>
      <c r="EC345" s="9"/>
      <c r="ED345" s="9"/>
      <c r="EE345" s="9"/>
    </row>
    <row r="346" spans="1:135" ht="15" customHeight="1" x14ac:dyDescent="0.25">
      <c r="A346" s="164">
        <v>118455</v>
      </c>
      <c r="B346" s="3" t="s">
        <v>156</v>
      </c>
      <c r="C346" s="86" t="s">
        <v>2</v>
      </c>
      <c r="D346" s="139" t="s">
        <v>122</v>
      </c>
      <c r="E346" s="38" t="s">
        <v>23</v>
      </c>
      <c r="F346" s="3" t="s">
        <v>514</v>
      </c>
      <c r="G346" s="7">
        <v>41634</v>
      </c>
      <c r="H346" s="88" t="s">
        <v>2</v>
      </c>
      <c r="I346" s="88" t="s">
        <v>779</v>
      </c>
      <c r="J346" s="87">
        <v>41277.888888888891</v>
      </c>
      <c r="K346" s="143">
        <f>+COUNTIF($Y346,"&gt;=18")+COUNTIF($AG346,"&gt;=31")+COUNTIF($AP346,"&lt;=15")+COUNTIF($AR346,"&gt;=19")+COUNTIF($BG346,"&gt;=11")+COUNTIF($BI346,"&lt;=21")+COUNTIF($BK346,"&gt;=17")+COUNTIF($BR346,"&gt;=24")+COUNTIF($CA346,"&lt;=11")</f>
        <v>5</v>
      </c>
      <c r="L346" s="140">
        <f>65-(+CH346+CI346+CJ346+CK346+CL346+CM346)</f>
        <v>13</v>
      </c>
      <c r="M346" s="100">
        <v>13</v>
      </c>
      <c r="N346" s="68">
        <v>25</v>
      </c>
      <c r="O346" s="100">
        <v>14</v>
      </c>
      <c r="P346" s="100">
        <v>11</v>
      </c>
      <c r="Q346" s="100">
        <v>11</v>
      </c>
      <c r="R346" s="100">
        <v>13</v>
      </c>
      <c r="S346" s="100">
        <v>12</v>
      </c>
      <c r="T346" s="100">
        <v>12</v>
      </c>
      <c r="U346" s="68">
        <v>12</v>
      </c>
      <c r="V346" s="100">
        <v>13</v>
      </c>
      <c r="W346" s="100">
        <v>14</v>
      </c>
      <c r="X346" s="100">
        <v>16</v>
      </c>
      <c r="Y346" s="100">
        <v>16</v>
      </c>
      <c r="Z346" s="100">
        <v>9</v>
      </c>
      <c r="AA346" s="100">
        <v>10</v>
      </c>
      <c r="AB346" s="100">
        <v>11</v>
      </c>
      <c r="AC346" s="100">
        <v>11</v>
      </c>
      <c r="AD346" s="68">
        <v>25</v>
      </c>
      <c r="AE346" s="100">
        <v>15</v>
      </c>
      <c r="AF346" s="100">
        <v>18</v>
      </c>
      <c r="AG346" s="100">
        <v>31</v>
      </c>
      <c r="AH346" s="100">
        <v>15</v>
      </c>
      <c r="AI346" s="100">
        <v>16</v>
      </c>
      <c r="AJ346" s="100">
        <v>16</v>
      </c>
      <c r="AK346" s="100">
        <v>17</v>
      </c>
      <c r="AL346" s="100">
        <v>11</v>
      </c>
      <c r="AM346" s="100">
        <v>11</v>
      </c>
      <c r="AN346" s="100">
        <v>19</v>
      </c>
      <c r="AO346" s="100">
        <v>23</v>
      </c>
      <c r="AP346" s="100">
        <v>17</v>
      </c>
      <c r="AQ346" s="100">
        <v>16</v>
      </c>
      <c r="AR346" s="100">
        <v>19</v>
      </c>
      <c r="AS346" s="100">
        <v>17</v>
      </c>
      <c r="AT346" s="100">
        <v>37</v>
      </c>
      <c r="AU346" s="100">
        <v>40</v>
      </c>
      <c r="AV346" s="100">
        <v>12</v>
      </c>
      <c r="AW346" s="100">
        <v>12</v>
      </c>
      <c r="AX346" s="100">
        <v>11</v>
      </c>
      <c r="AY346" s="100">
        <v>9</v>
      </c>
      <c r="AZ346" s="100">
        <v>15</v>
      </c>
      <c r="BA346" s="100">
        <v>16</v>
      </c>
      <c r="BB346" s="100">
        <v>8</v>
      </c>
      <c r="BC346" s="100">
        <v>10</v>
      </c>
      <c r="BD346" s="100">
        <v>10</v>
      </c>
      <c r="BE346" s="100">
        <v>8</v>
      </c>
      <c r="BF346" s="100">
        <v>10</v>
      </c>
      <c r="BG346" s="100">
        <v>11</v>
      </c>
      <c r="BH346" s="100">
        <v>12</v>
      </c>
      <c r="BI346" s="100">
        <v>21</v>
      </c>
      <c r="BJ346" s="100">
        <v>23</v>
      </c>
      <c r="BK346" s="100">
        <v>16</v>
      </c>
      <c r="BL346" s="100">
        <v>10</v>
      </c>
      <c r="BM346" s="100">
        <v>12</v>
      </c>
      <c r="BN346" s="100">
        <v>12</v>
      </c>
      <c r="BO346" s="100">
        <v>16</v>
      </c>
      <c r="BP346" s="100">
        <v>8</v>
      </c>
      <c r="BQ346" s="68">
        <v>12</v>
      </c>
      <c r="BR346" s="100">
        <v>25</v>
      </c>
      <c r="BS346" s="100">
        <v>20</v>
      </c>
      <c r="BT346" s="100">
        <v>12</v>
      </c>
      <c r="BU346" s="100">
        <v>12</v>
      </c>
      <c r="BV346" s="100">
        <v>11</v>
      </c>
      <c r="BW346" s="100">
        <v>13</v>
      </c>
      <c r="BX346" s="100">
        <v>11</v>
      </c>
      <c r="BY346" s="100">
        <v>11</v>
      </c>
      <c r="BZ346" s="100">
        <v>12</v>
      </c>
      <c r="CA346" s="100">
        <v>12</v>
      </c>
      <c r="CB346" s="149">
        <f>(2.71828^(-8.3291+4.4859*K346-2.1583*L346))/(1+(2.71828^(-8.3291+4.4859*K346-2.1583*L346)))</f>
        <v>8.6763780988253697E-7</v>
      </c>
      <c r="CC346" s="107" t="s">
        <v>781</v>
      </c>
      <c r="CD346" s="49" t="s">
        <v>123</v>
      </c>
      <c r="CE346" s="38" t="s">
        <v>515</v>
      </c>
      <c r="CF346" s="49" t="s">
        <v>50</v>
      </c>
      <c r="CG346" s="49"/>
      <c r="CH346" s="59">
        <f>COUNTIF($M346,"=13")+COUNTIF($N346,"=24")+COUNTIF($O346,"=14")+COUNTIF($P346,"=11")+COUNTIF($Q346,"=11")+COUNTIF($R346,"=14")+COUNTIF($S346,"=12")+COUNTIF($T346,"=12")+COUNTIF($U346,"=12")+COUNTIF($V346,"=13")+COUNTIF($W346,"=13")+COUNTIF($X346,"=16")</f>
        <v>9</v>
      </c>
      <c r="CI346" s="59">
        <f>COUNTIF($Y346,"=18")+COUNTIF($Z346,"=9")+COUNTIF($AA346,"=10")+COUNTIF($AB346,"=11")+COUNTIF($AC346,"=11")+COUNTIF($AD346,"=25")+COUNTIF($AE346,"=15")+COUNTIF($AF346,"=19")+COUNTIF($AG346,"=31")+COUNTIF($AH346,"=15")+COUNTIF($AI346,"=15")+COUNTIF($AJ346,"=17")+COUNTIF($AK346,"=17")</f>
        <v>9</v>
      </c>
      <c r="CJ346" s="59">
        <f>COUNTIF($AL346,"=11")+COUNTIF($AM346,"=11")+COUNTIF($AN346,"=19")+COUNTIF($AO346,"=23")+COUNTIF($AP346,"=15")+COUNTIF($AQ346,"=15")+COUNTIF($AR346,"=19")+COUNTIF($AS346,"=17")+COUNTIF($AV346,"=12")+COUNTIF($AW346,"=12")</f>
        <v>8</v>
      </c>
      <c r="CK346" s="59">
        <f>COUNTIF($AX346,"=11")+COUNTIF($AY346,"=9")+COUNTIF($AZ346,"=15")+COUNTIF($BA346,"=16")+COUNTIF($BB346,"=8")+COUNTIF($BC346,"=10")+COUNTIF($BD346,"=10")+COUNTIF($BE346,"=8")+COUNTIF($BF346,"=10")+COUNTIF($BG346,"=11")</f>
        <v>10</v>
      </c>
      <c r="CL346" s="59">
        <f>COUNTIF($BH346,"=12")+COUNTIF($BI346,"=21")+COUNTIF($BJ346,"=23")+COUNTIF($BK346,"=16")+COUNTIF($BL346,"=10")+COUNTIF($BM346,"=12")+COUNTIF($BN346,"=12")+COUNTIF($BO346,"=15")+COUNTIF($BP346,"=8")+COUNTIF($BQ346,"=12")+COUNTIF($BR346,"=24")+COUNTIF($BS346,"=20")+COUNTIF($BT346,"=13")</f>
        <v>10</v>
      </c>
      <c r="CM346" s="59">
        <f>COUNTIF($BU346,"=12")+COUNTIF($BV346,"=11")+COUNTIF($BW346,"=13")+COUNTIF($BX346,"=11")+COUNTIF($BY346,"=11")+COUNTIF($BZ346,"=12")+COUNTIF($CA346,"=11")</f>
        <v>6</v>
      </c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  <c r="DK346" s="85"/>
      <c r="DL346" s="85"/>
      <c r="DM346" s="85"/>
      <c r="DN346" s="85"/>
      <c r="DO346" s="85"/>
      <c r="DP346" s="85"/>
      <c r="DQ346" s="85"/>
      <c r="DR346" s="85"/>
      <c r="DS346" s="85"/>
      <c r="DT346" s="85"/>
      <c r="DU346" s="85"/>
      <c r="DV346" s="85"/>
      <c r="DW346" s="85"/>
      <c r="DX346" s="85"/>
      <c r="DY346" s="85"/>
      <c r="DZ346" s="85"/>
      <c r="EA346" s="85"/>
      <c r="EB346" s="85"/>
      <c r="EC346" s="85"/>
      <c r="ED346" s="85"/>
      <c r="EE346" s="85"/>
    </row>
    <row r="347" spans="1:135" ht="15" customHeight="1" x14ac:dyDescent="0.25">
      <c r="A347" s="167">
        <v>148856</v>
      </c>
      <c r="B347" s="46" t="s">
        <v>545</v>
      </c>
      <c r="C347" s="86" t="s">
        <v>2</v>
      </c>
      <c r="D347" s="139" t="s">
        <v>122</v>
      </c>
      <c r="E347" s="29" t="s">
        <v>0</v>
      </c>
      <c r="F347" s="10" t="s">
        <v>145</v>
      </c>
      <c r="G347" s="75">
        <v>41522.200694444444</v>
      </c>
      <c r="H347" s="88" t="s">
        <v>2</v>
      </c>
      <c r="I347" s="88" t="s">
        <v>779</v>
      </c>
      <c r="J347" s="75">
        <v>41277.888888888891</v>
      </c>
      <c r="K347" s="143">
        <f>+COUNTIF($Y347,"&gt;=18")+COUNTIF($AG347,"&gt;=31")+COUNTIF($AP347,"&lt;=15")+COUNTIF($AR347,"&gt;=19")+COUNTIF($BG347,"&gt;=11")+COUNTIF($BI347,"&lt;=21")+COUNTIF($BK347,"&gt;=17")+COUNTIF($BR347,"&gt;=24")+COUNTIF($CA347,"&lt;=11")</f>
        <v>5</v>
      </c>
      <c r="L347" s="140">
        <f>65-(+CH347+CI347+CJ347+CK347+CL347+CM347)</f>
        <v>13</v>
      </c>
      <c r="M347" s="6">
        <v>14</v>
      </c>
      <c r="N347" s="6">
        <v>25</v>
      </c>
      <c r="O347" s="6">
        <v>14</v>
      </c>
      <c r="P347" s="6">
        <v>11</v>
      </c>
      <c r="Q347" s="6">
        <v>11</v>
      </c>
      <c r="R347" s="6">
        <v>13</v>
      </c>
      <c r="S347" s="6">
        <v>12</v>
      </c>
      <c r="T347" s="6">
        <v>12</v>
      </c>
      <c r="U347" s="6">
        <v>13</v>
      </c>
      <c r="V347" s="6">
        <v>13</v>
      </c>
      <c r="W347" s="6">
        <v>14</v>
      </c>
      <c r="X347" s="6">
        <v>16</v>
      </c>
      <c r="Y347" s="6">
        <v>18</v>
      </c>
      <c r="Z347" s="6">
        <v>9</v>
      </c>
      <c r="AA347" s="6">
        <v>10</v>
      </c>
      <c r="AB347" s="6">
        <v>11</v>
      </c>
      <c r="AC347" s="6">
        <v>11</v>
      </c>
      <c r="AD347" s="6">
        <v>25</v>
      </c>
      <c r="AE347" s="6">
        <v>15</v>
      </c>
      <c r="AF347" s="6">
        <v>18</v>
      </c>
      <c r="AG347" s="6">
        <v>31</v>
      </c>
      <c r="AH347" s="6">
        <v>15</v>
      </c>
      <c r="AI347" s="6">
        <v>16</v>
      </c>
      <c r="AJ347" s="6">
        <v>16</v>
      </c>
      <c r="AK347" s="6">
        <v>17</v>
      </c>
      <c r="AL347" s="6">
        <v>11</v>
      </c>
      <c r="AM347" s="6">
        <v>11</v>
      </c>
      <c r="AN347" s="6">
        <v>19</v>
      </c>
      <c r="AO347" s="6">
        <v>23</v>
      </c>
      <c r="AP347" s="6">
        <v>17</v>
      </c>
      <c r="AQ347" s="6">
        <v>15</v>
      </c>
      <c r="AR347" s="6">
        <v>19</v>
      </c>
      <c r="AS347" s="6">
        <v>17</v>
      </c>
      <c r="AT347" s="6">
        <v>38</v>
      </c>
      <c r="AU347" s="6">
        <v>39</v>
      </c>
      <c r="AV347" s="6">
        <v>12</v>
      </c>
      <c r="AW347" s="6">
        <v>12</v>
      </c>
      <c r="AX347" s="6">
        <v>11</v>
      </c>
      <c r="AY347" s="6">
        <v>9</v>
      </c>
      <c r="AZ347" s="6">
        <v>15</v>
      </c>
      <c r="BA347" s="6">
        <v>16</v>
      </c>
      <c r="BB347" s="6">
        <v>8</v>
      </c>
      <c r="BC347" s="6">
        <v>10</v>
      </c>
      <c r="BD347" s="6">
        <v>10</v>
      </c>
      <c r="BE347" s="6">
        <v>8</v>
      </c>
      <c r="BF347" s="6">
        <v>10</v>
      </c>
      <c r="BG347" s="6">
        <v>10</v>
      </c>
      <c r="BH347" s="6">
        <v>12</v>
      </c>
      <c r="BI347" s="6">
        <v>21</v>
      </c>
      <c r="BJ347" s="6">
        <v>23</v>
      </c>
      <c r="BK347" s="6">
        <v>16</v>
      </c>
      <c r="BL347" s="6">
        <v>10</v>
      </c>
      <c r="BM347" s="6">
        <v>12</v>
      </c>
      <c r="BN347" s="6">
        <v>12</v>
      </c>
      <c r="BO347" s="6">
        <v>17</v>
      </c>
      <c r="BP347" s="6">
        <v>8</v>
      </c>
      <c r="BQ347" s="6">
        <v>12</v>
      </c>
      <c r="BR347" s="6">
        <v>25</v>
      </c>
      <c r="BS347" s="6">
        <v>20</v>
      </c>
      <c r="BT347" s="6">
        <v>13</v>
      </c>
      <c r="BU347" s="6">
        <v>12</v>
      </c>
      <c r="BV347" s="6">
        <v>11</v>
      </c>
      <c r="BW347" s="6">
        <v>13</v>
      </c>
      <c r="BX347" s="6">
        <v>11</v>
      </c>
      <c r="BY347" s="6">
        <v>11</v>
      </c>
      <c r="BZ347" s="6">
        <v>12</v>
      </c>
      <c r="CA347" s="6">
        <v>12</v>
      </c>
      <c r="CB347" s="149">
        <f>(2.71828^(-8.3291+4.4859*K347-2.1583*L347))/(1+(2.71828^(-8.3291+4.4859*K347-2.1583*L347)))</f>
        <v>8.6763780988253697E-7</v>
      </c>
      <c r="CC347" s="107" t="s">
        <v>781</v>
      </c>
      <c r="CD347" s="49" t="s">
        <v>123</v>
      </c>
      <c r="CE347" s="14" t="s">
        <v>546</v>
      </c>
      <c r="CF347" s="49" t="s">
        <v>545</v>
      </c>
      <c r="CG347" s="5"/>
      <c r="CH347" s="59">
        <f>COUNTIF($M347,"=13")+COUNTIF($N347,"=24")+COUNTIF($O347,"=14")+COUNTIF($P347,"=11")+COUNTIF($Q347,"=11")+COUNTIF($R347,"=14")+COUNTIF($S347,"=12")+COUNTIF($T347,"=12")+COUNTIF($U347,"=12")+COUNTIF($V347,"=13")+COUNTIF($W347,"=13")+COUNTIF($X347,"=16")</f>
        <v>7</v>
      </c>
      <c r="CI347" s="59">
        <f>COUNTIF($Y347,"=18")+COUNTIF($Z347,"=9")+COUNTIF($AA347,"=10")+COUNTIF($AB347,"=11")+COUNTIF($AC347,"=11")+COUNTIF($AD347,"=25")+COUNTIF($AE347,"=15")+COUNTIF($AF347,"=19")+COUNTIF($AG347,"=31")+COUNTIF($AH347,"=15")+COUNTIF($AI347,"=15")+COUNTIF($AJ347,"=17")+COUNTIF($AK347,"=17")</f>
        <v>10</v>
      </c>
      <c r="CJ347" s="59">
        <f>COUNTIF($AL347,"=11")+COUNTIF($AM347,"=11")+COUNTIF($AN347,"=19")+COUNTIF($AO347,"=23")+COUNTIF($AP347,"=15")+COUNTIF($AQ347,"=15")+COUNTIF($AR347,"=19")+COUNTIF($AS347,"=17")+COUNTIF($AV347,"=12")+COUNTIF($AW347,"=12")</f>
        <v>9</v>
      </c>
      <c r="CK347" s="59">
        <f>COUNTIF($AX347,"=11")+COUNTIF($AY347,"=9")+COUNTIF($AZ347,"=15")+COUNTIF($BA347,"=16")+COUNTIF($BB347,"=8")+COUNTIF($BC347,"=10")+COUNTIF($BD347,"=10")+COUNTIF($BE347,"=8")+COUNTIF($BF347,"=10")+COUNTIF($BG347,"=11")</f>
        <v>9</v>
      </c>
      <c r="CL347" s="59">
        <f>COUNTIF($BH347,"=12")+COUNTIF($BI347,"=21")+COUNTIF($BJ347,"=23")+COUNTIF($BK347,"=16")+COUNTIF($BL347,"=10")+COUNTIF($BM347,"=12")+COUNTIF($BN347,"=12")+COUNTIF($BO347,"=15")+COUNTIF($BP347,"=8")+COUNTIF($BQ347,"=12")+COUNTIF($BR347,"=24")+COUNTIF($BS347,"=20")+COUNTIF($BT347,"=13")</f>
        <v>11</v>
      </c>
      <c r="CM347" s="59">
        <f>COUNTIF($BU347,"=12")+COUNTIF($BV347,"=11")+COUNTIF($BW347,"=13")+COUNTIF($BX347,"=11")+COUNTIF($BY347,"=11")+COUNTIF($BZ347,"=12")+COUNTIF($CA347,"=11")</f>
        <v>6</v>
      </c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  <c r="DK347" s="85"/>
      <c r="DL347" s="85"/>
      <c r="DM347" s="85"/>
      <c r="DN347" s="85"/>
      <c r="DO347" s="85"/>
      <c r="DP347" s="85"/>
      <c r="DQ347" s="85"/>
      <c r="DR347" s="85"/>
      <c r="DS347" s="85"/>
      <c r="DT347" s="85"/>
      <c r="DU347" s="85"/>
      <c r="DV347" s="85"/>
      <c r="DW347" s="85"/>
      <c r="DX347" s="85"/>
      <c r="DY347" s="85"/>
      <c r="DZ347" s="85"/>
      <c r="EA347" s="85"/>
      <c r="EB347" s="85"/>
      <c r="EC347" s="85"/>
      <c r="ED347" s="85"/>
      <c r="EE347" s="85"/>
    </row>
    <row r="348" spans="1:135" ht="15" customHeight="1" x14ac:dyDescent="0.25">
      <c r="A348" s="164">
        <v>209695</v>
      </c>
      <c r="B348" s="49" t="s">
        <v>419</v>
      </c>
      <c r="C348" s="86" t="s">
        <v>2</v>
      </c>
      <c r="D348" s="139" t="s">
        <v>1110</v>
      </c>
      <c r="E348" s="86" t="s">
        <v>23</v>
      </c>
      <c r="F348" s="86" t="s">
        <v>88</v>
      </c>
      <c r="G348" s="87">
        <v>42382.85</v>
      </c>
      <c r="H348" s="88" t="s">
        <v>2</v>
      </c>
      <c r="I348" s="88" t="s">
        <v>779</v>
      </c>
      <c r="J348" s="87">
        <v>41277.888888888891</v>
      </c>
      <c r="K348" s="143">
        <f>+COUNTIF($Y348,"&gt;=18")+COUNTIF($AG348,"&gt;=31")+COUNTIF($AP348,"&lt;=15")+COUNTIF($AR348,"&gt;=19")+COUNTIF($BG348,"&gt;=11")+COUNTIF($BI348,"&lt;=21")+COUNTIF($BK348,"&gt;=17")+COUNTIF($BR348,"&gt;=24")+COUNTIF($CA348,"&lt;=11")</f>
        <v>5</v>
      </c>
      <c r="L348" s="140">
        <f>65-(+CH348+CI348+CJ348+CK348+CL348+CM348)</f>
        <v>13</v>
      </c>
      <c r="M348" s="100">
        <v>13</v>
      </c>
      <c r="N348" s="100">
        <v>25</v>
      </c>
      <c r="O348" s="100">
        <v>14</v>
      </c>
      <c r="P348" s="68">
        <v>11</v>
      </c>
      <c r="Q348" s="100">
        <v>11</v>
      </c>
      <c r="R348" s="100">
        <v>13</v>
      </c>
      <c r="S348" s="100">
        <v>12</v>
      </c>
      <c r="T348" s="100">
        <v>12</v>
      </c>
      <c r="U348" s="100">
        <v>12</v>
      </c>
      <c r="V348" s="100">
        <v>13</v>
      </c>
      <c r="W348" s="100">
        <v>14</v>
      </c>
      <c r="X348" s="100">
        <v>16</v>
      </c>
      <c r="Y348" s="100">
        <v>17</v>
      </c>
      <c r="Z348" s="100">
        <v>9</v>
      </c>
      <c r="AA348" s="100">
        <v>10</v>
      </c>
      <c r="AB348" s="100">
        <v>11</v>
      </c>
      <c r="AC348" s="100">
        <v>11</v>
      </c>
      <c r="AD348" s="100">
        <v>25</v>
      </c>
      <c r="AE348" s="100">
        <v>15</v>
      </c>
      <c r="AF348" s="100">
        <v>18</v>
      </c>
      <c r="AG348" s="100">
        <v>31</v>
      </c>
      <c r="AH348" s="100">
        <v>15</v>
      </c>
      <c r="AI348" s="100">
        <v>16</v>
      </c>
      <c r="AJ348" s="100">
        <v>17</v>
      </c>
      <c r="AK348" s="100">
        <v>17</v>
      </c>
      <c r="AL348" s="100">
        <v>11</v>
      </c>
      <c r="AM348" s="100">
        <v>10</v>
      </c>
      <c r="AN348" s="100">
        <v>19</v>
      </c>
      <c r="AO348" s="100">
        <v>23</v>
      </c>
      <c r="AP348" s="100">
        <v>16</v>
      </c>
      <c r="AQ348" s="100">
        <v>15</v>
      </c>
      <c r="AR348" s="100">
        <v>19</v>
      </c>
      <c r="AS348" s="100">
        <v>17</v>
      </c>
      <c r="AT348" s="100">
        <v>37</v>
      </c>
      <c r="AU348" s="100">
        <v>39</v>
      </c>
      <c r="AV348" s="100">
        <v>12</v>
      </c>
      <c r="AW348" s="100">
        <v>12</v>
      </c>
      <c r="AX348" s="100">
        <v>11</v>
      </c>
      <c r="AY348" s="100">
        <v>9</v>
      </c>
      <c r="AZ348" s="100">
        <v>15</v>
      </c>
      <c r="BA348" s="100">
        <v>16</v>
      </c>
      <c r="BB348" s="100">
        <v>8</v>
      </c>
      <c r="BC348" s="100">
        <v>10</v>
      </c>
      <c r="BD348" s="100">
        <v>10</v>
      </c>
      <c r="BE348" s="100">
        <v>8</v>
      </c>
      <c r="BF348" s="100">
        <v>10</v>
      </c>
      <c r="BG348" s="100">
        <v>10</v>
      </c>
      <c r="BH348" s="100">
        <v>12</v>
      </c>
      <c r="BI348" s="100">
        <v>21</v>
      </c>
      <c r="BJ348" s="100">
        <v>23</v>
      </c>
      <c r="BK348" s="100">
        <v>16</v>
      </c>
      <c r="BL348" s="100">
        <v>10</v>
      </c>
      <c r="BM348" s="100">
        <v>12</v>
      </c>
      <c r="BN348" s="100">
        <v>12</v>
      </c>
      <c r="BO348" s="100">
        <v>16</v>
      </c>
      <c r="BP348" s="100">
        <v>8</v>
      </c>
      <c r="BQ348" s="100">
        <v>12</v>
      </c>
      <c r="BR348" s="100">
        <v>25</v>
      </c>
      <c r="BS348" s="100">
        <v>20</v>
      </c>
      <c r="BT348" s="100">
        <v>13</v>
      </c>
      <c r="BU348" s="100">
        <v>13</v>
      </c>
      <c r="BV348" s="100">
        <v>11</v>
      </c>
      <c r="BW348" s="100">
        <v>14</v>
      </c>
      <c r="BX348" s="100">
        <v>11</v>
      </c>
      <c r="BY348" s="100">
        <v>11</v>
      </c>
      <c r="BZ348" s="100">
        <v>12</v>
      </c>
      <c r="CA348" s="100">
        <v>11</v>
      </c>
      <c r="CB348" s="149">
        <f>(2.71828^(-8.3291+4.4859*K348-2.1583*L348))/(1+(2.71828^(-8.3291+4.4859*K348-2.1583*L348)))</f>
        <v>8.6763780988253697E-7</v>
      </c>
      <c r="CC348" s="107" t="s">
        <v>781</v>
      </c>
      <c r="CD348" s="86" t="s">
        <v>420</v>
      </c>
      <c r="CE348" s="86" t="s">
        <v>2</v>
      </c>
      <c r="CF348" s="86" t="s">
        <v>419</v>
      </c>
      <c r="CG348" s="86" t="s">
        <v>770</v>
      </c>
      <c r="CH348" s="59">
        <f>COUNTIF($M348,"=13")+COUNTIF($N348,"=24")+COUNTIF($O348,"=14")+COUNTIF($P348,"=11")+COUNTIF($Q348,"=11")+COUNTIF($R348,"=14")+COUNTIF($S348,"=12")+COUNTIF($T348,"=12")+COUNTIF($U348,"=12")+COUNTIF($V348,"=13")+COUNTIF($W348,"=13")+COUNTIF($X348,"=16")</f>
        <v>9</v>
      </c>
      <c r="CI348" s="59">
        <f>COUNTIF($Y348,"=18")+COUNTIF($Z348,"=9")+COUNTIF($AA348,"=10")+COUNTIF($AB348,"=11")+COUNTIF($AC348,"=11")+COUNTIF($AD348,"=25")+COUNTIF($AE348,"=15")+COUNTIF($AF348,"=19")+COUNTIF($AG348,"=31")+COUNTIF($AH348,"=15")+COUNTIF($AI348,"=15")+COUNTIF($AJ348,"=17")+COUNTIF($AK348,"=17")</f>
        <v>10</v>
      </c>
      <c r="CJ348" s="59">
        <f>COUNTIF($AL348,"=11")+COUNTIF($AM348,"=11")+COUNTIF($AN348,"=19")+COUNTIF($AO348,"=23")+COUNTIF($AP348,"=15")+COUNTIF($AQ348,"=15")+COUNTIF($AR348,"=19")+COUNTIF($AS348,"=17")+COUNTIF($AV348,"=12")+COUNTIF($AW348,"=12")</f>
        <v>8</v>
      </c>
      <c r="CK348" s="59">
        <f>COUNTIF($AX348,"=11")+COUNTIF($AY348,"=9")+COUNTIF($AZ348,"=15")+COUNTIF($BA348,"=16")+COUNTIF($BB348,"=8")+COUNTIF($BC348,"=10")+COUNTIF($BD348,"=10")+COUNTIF($BE348,"=8")+COUNTIF($BF348,"=10")+COUNTIF($BG348,"=11")</f>
        <v>9</v>
      </c>
      <c r="CL348" s="59">
        <f>COUNTIF($BH348,"=12")+COUNTIF($BI348,"=21")+COUNTIF($BJ348,"=23")+COUNTIF($BK348,"=16")+COUNTIF($BL348,"=10")+COUNTIF($BM348,"=12")+COUNTIF($BN348,"=12")+COUNTIF($BO348,"=15")+COUNTIF($BP348,"=8")+COUNTIF($BQ348,"=12")+COUNTIF($BR348,"=24")+COUNTIF($BS348,"=20")+COUNTIF($BT348,"=13")</f>
        <v>11</v>
      </c>
      <c r="CM348" s="59">
        <f>COUNTIF($BU348,"=12")+COUNTIF($BV348,"=11")+COUNTIF($BW348,"=13")+COUNTIF($BX348,"=11")+COUNTIF($BY348,"=11")+COUNTIF($BZ348,"=12")+COUNTIF($CA348,"=11")</f>
        <v>5</v>
      </c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  <c r="DK348" s="85"/>
      <c r="DL348" s="85"/>
      <c r="DM348" s="85"/>
      <c r="DN348" s="85"/>
      <c r="DO348" s="85"/>
      <c r="DP348" s="85"/>
      <c r="DQ348" s="85"/>
      <c r="DR348" s="85"/>
      <c r="DS348" s="85"/>
      <c r="DT348" s="85"/>
      <c r="DU348" s="85"/>
      <c r="DV348" s="85"/>
      <c r="DW348" s="85"/>
      <c r="DX348" s="85"/>
      <c r="DY348" s="85"/>
      <c r="DZ348" s="85"/>
      <c r="EA348" s="85"/>
      <c r="EB348" s="85"/>
      <c r="EC348" s="85"/>
      <c r="ED348" s="85"/>
      <c r="EE348" s="85"/>
    </row>
    <row r="349" spans="1:135" ht="15" customHeight="1" x14ac:dyDescent="0.25">
      <c r="A349" s="165" t="s">
        <v>948</v>
      </c>
      <c r="B349" s="12" t="s">
        <v>270</v>
      </c>
      <c r="C349" s="86" t="s">
        <v>2</v>
      </c>
      <c r="D349" s="139" t="s">
        <v>470</v>
      </c>
      <c r="E349" s="13" t="s">
        <v>23</v>
      </c>
      <c r="F349" s="91" t="s">
        <v>270</v>
      </c>
      <c r="G349" s="87">
        <v>41516.199999999997</v>
      </c>
      <c r="H349" s="88" t="s">
        <v>2</v>
      </c>
      <c r="I349" s="88" t="s">
        <v>779</v>
      </c>
      <c r="J349" s="87">
        <v>41277.888888888891</v>
      </c>
      <c r="K349" s="143">
        <f>+COUNTIF($Y349,"&gt;=18")+COUNTIF($AG349,"&gt;=31")+COUNTIF($AP349,"&lt;=15")+COUNTIF($AR349,"&gt;=19")+COUNTIF($BG349,"&gt;=11")+COUNTIF($BI349,"&lt;=21")+COUNTIF($BK349,"&gt;=17")+COUNTIF($BR349,"&gt;=24")+COUNTIF($CA349,"&lt;=11")</f>
        <v>5</v>
      </c>
      <c r="L349" s="140">
        <f>65-(+CH349+CI349+CJ349+CK349+CL349+CM349)</f>
        <v>13</v>
      </c>
      <c r="M349" s="28">
        <v>13</v>
      </c>
      <c r="N349" s="28">
        <v>24</v>
      </c>
      <c r="O349" s="28">
        <v>14</v>
      </c>
      <c r="P349" s="6">
        <v>10</v>
      </c>
      <c r="Q349" s="28">
        <v>11</v>
      </c>
      <c r="R349" s="28">
        <v>14</v>
      </c>
      <c r="S349" s="28">
        <v>12</v>
      </c>
      <c r="T349" s="28">
        <v>12</v>
      </c>
      <c r="U349" s="28">
        <v>13</v>
      </c>
      <c r="V349" s="28">
        <v>13</v>
      </c>
      <c r="W349" s="28">
        <v>13</v>
      </c>
      <c r="X349" s="28">
        <v>16</v>
      </c>
      <c r="Y349" s="28">
        <v>18</v>
      </c>
      <c r="Z349" s="28">
        <v>9</v>
      </c>
      <c r="AA349" s="28">
        <v>10</v>
      </c>
      <c r="AB349" s="28">
        <v>11</v>
      </c>
      <c r="AC349" s="28">
        <v>11</v>
      </c>
      <c r="AD349" s="28">
        <v>25</v>
      </c>
      <c r="AE349" s="28">
        <v>15</v>
      </c>
      <c r="AF349" s="28">
        <v>19</v>
      </c>
      <c r="AG349" s="28">
        <v>29</v>
      </c>
      <c r="AH349" s="28">
        <v>14</v>
      </c>
      <c r="AI349" s="28">
        <v>15</v>
      </c>
      <c r="AJ349" s="28">
        <v>16</v>
      </c>
      <c r="AK349" s="28">
        <v>17</v>
      </c>
      <c r="AL349" s="28">
        <v>11</v>
      </c>
      <c r="AM349" s="28">
        <v>11</v>
      </c>
      <c r="AN349" s="6">
        <v>19</v>
      </c>
      <c r="AO349" s="6">
        <v>23</v>
      </c>
      <c r="AP349" s="6">
        <v>16</v>
      </c>
      <c r="AQ349" s="6">
        <v>15</v>
      </c>
      <c r="AR349" s="6">
        <v>18</v>
      </c>
      <c r="AS349" s="6">
        <v>16</v>
      </c>
      <c r="AT349" s="28">
        <v>38</v>
      </c>
      <c r="AU349" s="28">
        <v>39</v>
      </c>
      <c r="AV349" s="28">
        <v>13</v>
      </c>
      <c r="AW349" s="6">
        <v>12</v>
      </c>
      <c r="AX349" s="6">
        <v>11</v>
      </c>
      <c r="AY349" s="6">
        <v>9</v>
      </c>
      <c r="AZ349" s="6">
        <v>15</v>
      </c>
      <c r="BA349" s="6">
        <v>16</v>
      </c>
      <c r="BB349" s="28">
        <v>8</v>
      </c>
      <c r="BC349" s="28">
        <v>10</v>
      </c>
      <c r="BD349" s="28">
        <v>10</v>
      </c>
      <c r="BE349" s="28">
        <v>8</v>
      </c>
      <c r="BF349" s="28">
        <v>10</v>
      </c>
      <c r="BG349" s="28">
        <v>11</v>
      </c>
      <c r="BH349" s="28">
        <v>12</v>
      </c>
      <c r="BI349" s="28">
        <v>21</v>
      </c>
      <c r="BJ349" s="28">
        <v>23</v>
      </c>
      <c r="BK349" s="28">
        <v>17</v>
      </c>
      <c r="BL349" s="28">
        <v>10</v>
      </c>
      <c r="BM349" s="28">
        <v>12</v>
      </c>
      <c r="BN349" s="28">
        <v>12</v>
      </c>
      <c r="BO349" s="28">
        <v>15</v>
      </c>
      <c r="BP349" s="28">
        <v>8</v>
      </c>
      <c r="BQ349" s="28">
        <v>12</v>
      </c>
      <c r="BR349" s="28">
        <v>22</v>
      </c>
      <c r="BS349" s="28">
        <v>20</v>
      </c>
      <c r="BT349" s="28">
        <v>14</v>
      </c>
      <c r="BU349" s="28">
        <v>13</v>
      </c>
      <c r="BV349" s="28">
        <v>11</v>
      </c>
      <c r="BW349" s="28">
        <v>13</v>
      </c>
      <c r="BX349" s="28">
        <v>11</v>
      </c>
      <c r="BY349" s="28">
        <v>11</v>
      </c>
      <c r="BZ349" s="28">
        <v>12</v>
      </c>
      <c r="CA349" s="28">
        <v>11</v>
      </c>
      <c r="CB349" s="149">
        <f>(2.71828^(-8.3291+4.4859*K349-2.1583*L349))/(1+(2.71828^(-8.3291+4.4859*K349-2.1583*L349)))</f>
        <v>8.6763780988253697E-7</v>
      </c>
      <c r="CC349" s="107" t="s">
        <v>781</v>
      </c>
      <c r="CD349" s="86" t="s">
        <v>440</v>
      </c>
      <c r="CE349" s="14" t="s">
        <v>708</v>
      </c>
      <c r="CF349" s="86" t="s">
        <v>270</v>
      </c>
      <c r="CG349" s="15"/>
      <c r="CH349" s="59">
        <f>COUNTIF($M349,"=13")+COUNTIF($N349,"=24")+COUNTIF($O349,"=14")+COUNTIF($P349,"=11")+COUNTIF($Q349,"=11")+COUNTIF($R349,"=14")+COUNTIF($S349,"=12")+COUNTIF($T349,"=12")+COUNTIF($U349,"=12")+COUNTIF($V349,"=13")+COUNTIF($W349,"=13")+COUNTIF($X349,"=16")</f>
        <v>10</v>
      </c>
      <c r="CI349" s="59">
        <f>COUNTIF($Y349,"=18")+COUNTIF($Z349,"=9")+COUNTIF($AA349,"=10")+COUNTIF($AB349,"=11")+COUNTIF($AC349,"=11")+COUNTIF($AD349,"=25")+COUNTIF($AE349,"=15")+COUNTIF($AF349,"=19")+COUNTIF($AG349,"=31")+COUNTIF($AH349,"=15")+COUNTIF($AI349,"=15")+COUNTIF($AJ349,"=17")+COUNTIF($AK349,"=17")</f>
        <v>10</v>
      </c>
      <c r="CJ349" s="59">
        <f>COUNTIF($AL349,"=11")+COUNTIF($AM349,"=11")+COUNTIF($AN349,"=19")+COUNTIF($AO349,"=23")+COUNTIF($AP349,"=15")+COUNTIF($AQ349,"=15")+COUNTIF($AR349,"=19")+COUNTIF($AS349,"=17")+COUNTIF($AV349,"=12")+COUNTIF($AW349,"=12")</f>
        <v>6</v>
      </c>
      <c r="CK349" s="59">
        <f>COUNTIF($AX349,"=11")+COUNTIF($AY349,"=9")+COUNTIF($AZ349,"=15")+COUNTIF($BA349,"=16")+COUNTIF($BB349,"=8")+COUNTIF($BC349,"=10")+COUNTIF($BD349,"=10")+COUNTIF($BE349,"=8")+COUNTIF($BF349,"=10")+COUNTIF($BG349,"=11")</f>
        <v>10</v>
      </c>
      <c r="CL349" s="59">
        <f>COUNTIF($BH349,"=12")+COUNTIF($BI349,"=21")+COUNTIF($BJ349,"=23")+COUNTIF($BK349,"=16")+COUNTIF($BL349,"=10")+COUNTIF($BM349,"=12")+COUNTIF($BN349,"=12")+COUNTIF($BO349,"=15")+COUNTIF($BP349,"=8")+COUNTIF($BQ349,"=12")+COUNTIF($BR349,"=24")+COUNTIF($BS349,"=20")+COUNTIF($BT349,"=13")</f>
        <v>10</v>
      </c>
      <c r="CM349" s="59">
        <f>COUNTIF($BU349,"=12")+COUNTIF($BV349,"=11")+COUNTIF($BW349,"=13")+COUNTIF($BX349,"=11")+COUNTIF($BY349,"=11")+COUNTIF($BZ349,"=12")+COUNTIF($CA349,"=11")</f>
        <v>6</v>
      </c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  <c r="DK349" s="85"/>
      <c r="DL349" s="85"/>
      <c r="DM349" s="85"/>
      <c r="DN349" s="85"/>
      <c r="DO349" s="85"/>
      <c r="DP349" s="85"/>
      <c r="DQ349" s="85"/>
      <c r="DR349" s="85"/>
      <c r="DS349" s="85"/>
      <c r="DT349" s="85"/>
      <c r="DU349" s="85"/>
      <c r="DV349" s="85"/>
      <c r="DW349" s="85"/>
      <c r="DX349" s="85"/>
      <c r="DY349" s="85"/>
      <c r="DZ349" s="85"/>
      <c r="EA349" s="86"/>
      <c r="EB349" s="86"/>
      <c r="EC349" s="86"/>
      <c r="ED349" s="86"/>
      <c r="EE349" s="86"/>
    </row>
    <row r="350" spans="1:135" ht="15" customHeight="1" x14ac:dyDescent="0.25">
      <c r="A350" s="174">
        <v>168616</v>
      </c>
      <c r="B350" s="27" t="s">
        <v>270</v>
      </c>
      <c r="C350" s="191" t="s">
        <v>2</v>
      </c>
      <c r="D350" s="174" t="s">
        <v>1105</v>
      </c>
      <c r="E350" s="27" t="s">
        <v>23</v>
      </c>
      <c r="F350" s="27" t="s">
        <v>270</v>
      </c>
      <c r="G350" s="87">
        <v>43961</v>
      </c>
      <c r="H350" s="3" t="s">
        <v>2</v>
      </c>
      <c r="I350" s="3" t="s">
        <v>997</v>
      </c>
      <c r="J350" s="27" t="s">
        <v>998</v>
      </c>
      <c r="K350" s="143">
        <f>+COUNTIF($Y350,"&gt;=18")+COUNTIF($AG350,"&gt;=31")+COUNTIF($AP350,"&lt;=15")+COUNTIF($AR350,"&gt;=19")+COUNTIF($BG350,"&gt;=11")+COUNTIF($BI350,"&lt;=21")+COUNTIF($BK350,"&gt;=17")+COUNTIF($BR350,"&gt;=24")+COUNTIF($CA350,"&lt;=11")</f>
        <v>5</v>
      </c>
      <c r="L350" s="140">
        <f>65-(+CH350+CI350+CJ350+CK350+CL350+CM350)</f>
        <v>13</v>
      </c>
      <c r="M350" s="196">
        <v>13</v>
      </c>
      <c r="N350" s="196">
        <v>24</v>
      </c>
      <c r="O350" s="196">
        <v>15</v>
      </c>
      <c r="P350" s="196">
        <v>10</v>
      </c>
      <c r="Q350" s="197">
        <v>11</v>
      </c>
      <c r="R350" s="197">
        <v>15</v>
      </c>
      <c r="S350" s="196">
        <v>12</v>
      </c>
      <c r="T350" s="196">
        <v>12</v>
      </c>
      <c r="U350" s="196">
        <v>11</v>
      </c>
      <c r="V350" s="196">
        <v>13</v>
      </c>
      <c r="W350" s="196">
        <v>13</v>
      </c>
      <c r="X350" s="196">
        <v>16</v>
      </c>
      <c r="Y350" s="196">
        <v>16</v>
      </c>
      <c r="Z350" s="208">
        <v>9</v>
      </c>
      <c r="AA350" s="208">
        <v>10</v>
      </c>
      <c r="AB350" s="196">
        <v>11</v>
      </c>
      <c r="AC350" s="196">
        <v>11</v>
      </c>
      <c r="AD350" s="196">
        <v>24</v>
      </c>
      <c r="AE350" s="196">
        <v>15</v>
      </c>
      <c r="AF350" s="196">
        <v>19</v>
      </c>
      <c r="AG350" s="196">
        <v>28</v>
      </c>
      <c r="AH350" s="197">
        <v>15</v>
      </c>
      <c r="AI350" s="197">
        <v>15</v>
      </c>
      <c r="AJ350" s="208">
        <v>17</v>
      </c>
      <c r="AK350" s="208">
        <v>17</v>
      </c>
      <c r="AL350" s="196">
        <v>11</v>
      </c>
      <c r="AM350" s="196">
        <v>11</v>
      </c>
      <c r="AN350" s="197">
        <v>19</v>
      </c>
      <c r="AO350" s="197">
        <v>23</v>
      </c>
      <c r="AP350" s="196">
        <v>15</v>
      </c>
      <c r="AQ350" s="196">
        <v>15</v>
      </c>
      <c r="AR350" s="196">
        <v>19</v>
      </c>
      <c r="AS350" s="196">
        <v>16</v>
      </c>
      <c r="AT350" s="197">
        <v>36</v>
      </c>
      <c r="AU350" s="208">
        <v>38</v>
      </c>
      <c r="AV350" s="196">
        <v>13</v>
      </c>
      <c r="AW350" s="196">
        <v>12</v>
      </c>
      <c r="AX350" s="196">
        <v>11</v>
      </c>
      <c r="AY350" s="196">
        <v>9</v>
      </c>
      <c r="AZ350" s="197">
        <v>16</v>
      </c>
      <c r="BA350" s="197">
        <v>16</v>
      </c>
      <c r="BB350" s="196">
        <v>8</v>
      </c>
      <c r="BC350" s="196">
        <v>10</v>
      </c>
      <c r="BD350" s="196">
        <v>10</v>
      </c>
      <c r="BE350" s="196">
        <v>8</v>
      </c>
      <c r="BF350" s="196">
        <v>10</v>
      </c>
      <c r="BG350" s="196">
        <v>10</v>
      </c>
      <c r="BH350" s="196">
        <v>12</v>
      </c>
      <c r="BI350" s="197">
        <v>21</v>
      </c>
      <c r="BJ350" s="197">
        <v>23</v>
      </c>
      <c r="BK350" s="196">
        <v>17</v>
      </c>
      <c r="BL350" s="196">
        <v>10</v>
      </c>
      <c r="BM350" s="196">
        <v>12</v>
      </c>
      <c r="BN350" s="196">
        <v>12</v>
      </c>
      <c r="BO350" s="196">
        <v>15</v>
      </c>
      <c r="BP350" s="196">
        <v>8</v>
      </c>
      <c r="BQ350" s="196">
        <v>12</v>
      </c>
      <c r="BR350" s="196">
        <v>22</v>
      </c>
      <c r="BS350" s="196">
        <v>20</v>
      </c>
      <c r="BT350" s="196">
        <v>13</v>
      </c>
      <c r="BU350" s="196">
        <v>12</v>
      </c>
      <c r="BV350" s="196">
        <v>11</v>
      </c>
      <c r="BW350" s="196">
        <v>13</v>
      </c>
      <c r="BX350" s="196">
        <v>11</v>
      </c>
      <c r="BY350" s="196">
        <v>11</v>
      </c>
      <c r="BZ350" s="196">
        <v>12</v>
      </c>
      <c r="CA350" s="196">
        <v>11</v>
      </c>
      <c r="CB350" s="149">
        <f>(2.71828^(-8.3291+4.4859*K350-2.1583*L350))/(1+(2.71828^(-8.3291+4.4859*K350-2.1583*L350)))</f>
        <v>8.6763780988253697E-7</v>
      </c>
      <c r="CC350" s="200"/>
      <c r="CD350" s="3" t="s">
        <v>2</v>
      </c>
      <c r="CE350" s="27" t="s">
        <v>1073</v>
      </c>
      <c r="CF350" s="59"/>
      <c r="CG350" s="59"/>
      <c r="CH350" s="59">
        <f>COUNTIF($M350,"=13")+COUNTIF($N350,"=24")+COUNTIF($O350,"=14")+COUNTIF($P350,"=11")+COUNTIF($Q350,"=11")+COUNTIF($R350,"=14")+COUNTIF($S350,"=12")+COUNTIF($T350,"=12")+COUNTIF($U350,"=12")+COUNTIF($V350,"=13")+COUNTIF($W350,"=13")+COUNTIF($X350,"=16")</f>
        <v>8</v>
      </c>
      <c r="CI350" s="59">
        <f>COUNTIF($Y350,"=18")+COUNTIF($Z350,"=9")+COUNTIF($AA350,"=10")+COUNTIF($AB350,"=11")+COUNTIF($AC350,"=11")+COUNTIF($AD350,"=25")+COUNTIF($AE350,"=15")+COUNTIF($AF350,"=19")+COUNTIF($AG350,"=31")+COUNTIF($AH350,"=15")+COUNTIF($AI350,"=15")+COUNTIF($AJ350,"=17")+COUNTIF($AK350,"=17")</f>
        <v>10</v>
      </c>
      <c r="CJ350" s="59">
        <f>COUNTIF($AL350,"=11")+COUNTIF($AM350,"=11")+COUNTIF($AN350,"=19")+COUNTIF($AO350,"=23")+COUNTIF($AP350,"=15")+COUNTIF($AQ350,"=15")+COUNTIF($AR350,"=19")+COUNTIF($AS350,"=17")+COUNTIF($AV350,"=12")+COUNTIF($AW350,"=12")</f>
        <v>8</v>
      </c>
      <c r="CK350" s="59">
        <f>COUNTIF($AX350,"=11")+COUNTIF($AY350,"=9")+COUNTIF($AZ350,"=15")+COUNTIF($BA350,"=16")+COUNTIF($BB350,"=8")+COUNTIF($BC350,"=10")+COUNTIF($BD350,"=10")+COUNTIF($BE350,"=8")+COUNTIF($BF350,"=10")+COUNTIF($BG350,"=11")</f>
        <v>8</v>
      </c>
      <c r="CL350" s="59">
        <f>COUNTIF($BH350,"=12")+COUNTIF($BI350,"=21")+COUNTIF($BJ350,"=23")+COUNTIF($BK350,"=16")+COUNTIF($BL350,"=10")+COUNTIF($BM350,"=12")+COUNTIF($BN350,"=12")+COUNTIF($BO350,"=15")+COUNTIF($BP350,"=8")+COUNTIF($BQ350,"=12")+COUNTIF($BR350,"=24")+COUNTIF($BS350,"=20")+COUNTIF($BT350,"=13")</f>
        <v>11</v>
      </c>
      <c r="CM350" s="59">
        <f>COUNTIF($BU350,"=12")+COUNTIF($BV350,"=11")+COUNTIF($BW350,"=13")+COUNTIF($BX350,"=11")+COUNTIF($BY350,"=11")+COUNTIF($BZ350,"=12")+COUNTIF($CA350,"=11")</f>
        <v>7</v>
      </c>
      <c r="CN350" s="192">
        <v>35</v>
      </c>
      <c r="CO350" s="192">
        <v>15</v>
      </c>
      <c r="CP350" s="192">
        <v>9</v>
      </c>
      <c r="CQ350" s="192">
        <v>16</v>
      </c>
      <c r="CR350" s="192">
        <v>12</v>
      </c>
      <c r="CS350" s="192">
        <v>25</v>
      </c>
      <c r="CT350" s="192">
        <v>26</v>
      </c>
      <c r="CU350" s="192">
        <v>19</v>
      </c>
      <c r="CV350" s="192">
        <v>12</v>
      </c>
      <c r="CW350" s="192">
        <v>11</v>
      </c>
      <c r="CX350" s="192">
        <v>13</v>
      </c>
      <c r="CY350" s="192">
        <v>12</v>
      </c>
      <c r="CZ350" s="192">
        <v>11</v>
      </c>
      <c r="DA350" s="192">
        <v>9</v>
      </c>
      <c r="DB350" s="192">
        <v>13</v>
      </c>
      <c r="DC350" s="192">
        <v>11</v>
      </c>
      <c r="DD350" s="192">
        <v>10</v>
      </c>
      <c r="DE350" s="192">
        <v>11</v>
      </c>
      <c r="DF350" s="192">
        <v>11</v>
      </c>
      <c r="DG350" s="192">
        <v>30</v>
      </c>
      <c r="DH350" s="192">
        <v>12</v>
      </c>
      <c r="DI350" s="192">
        <v>13</v>
      </c>
      <c r="DJ350" s="192">
        <v>24</v>
      </c>
      <c r="DK350" s="192">
        <v>13</v>
      </c>
      <c r="DL350" s="192">
        <v>10</v>
      </c>
      <c r="DM350" s="192">
        <v>10</v>
      </c>
      <c r="DN350" s="192">
        <v>20</v>
      </c>
      <c r="DO350" s="192">
        <v>15</v>
      </c>
      <c r="DP350" s="192">
        <v>19</v>
      </c>
      <c r="DQ350" s="192">
        <v>13</v>
      </c>
      <c r="DR350" s="192">
        <v>24</v>
      </c>
      <c r="DS350" s="192">
        <v>16</v>
      </c>
      <c r="DT350" s="192">
        <v>12</v>
      </c>
      <c r="DU350" s="192">
        <v>15</v>
      </c>
      <c r="DV350" s="192">
        <v>24</v>
      </c>
      <c r="DW350" s="192">
        <v>12</v>
      </c>
      <c r="DX350" s="192">
        <v>24</v>
      </c>
      <c r="DY350" s="192">
        <v>18</v>
      </c>
      <c r="DZ350" s="192">
        <v>10</v>
      </c>
      <c r="EA350" s="192">
        <v>14</v>
      </c>
      <c r="EB350" s="192">
        <v>18</v>
      </c>
      <c r="EC350" s="192">
        <v>9</v>
      </c>
      <c r="ED350" s="192">
        <v>12</v>
      </c>
      <c r="EE350" s="192">
        <v>11</v>
      </c>
    </row>
    <row r="351" spans="1:135" ht="15" customHeight="1" x14ac:dyDescent="0.25">
      <c r="A351" s="174">
        <v>670845</v>
      </c>
      <c r="B351" s="27" t="s">
        <v>1074</v>
      </c>
      <c r="C351" s="191" t="s">
        <v>2</v>
      </c>
      <c r="D351" s="174" t="s">
        <v>1141</v>
      </c>
      <c r="E351" s="27" t="s">
        <v>8</v>
      </c>
      <c r="F351" s="27" t="s">
        <v>1074</v>
      </c>
      <c r="G351" s="87">
        <v>43961</v>
      </c>
      <c r="H351" s="3" t="s">
        <v>2</v>
      </c>
      <c r="I351" s="3" t="s">
        <v>997</v>
      </c>
      <c r="J351" s="27" t="s">
        <v>998</v>
      </c>
      <c r="K351" s="143">
        <f>+COUNTIF($Y351,"&gt;=18")+COUNTIF($AG351,"&gt;=31")+COUNTIF($AP351,"&lt;=15")+COUNTIF($AR351,"&gt;=19")+COUNTIF($BG351,"&gt;=11")+COUNTIF($BI351,"&lt;=21")+COUNTIF($BK351,"&gt;=17")+COUNTIF($BR351,"&gt;=24")+COUNTIF($CA351,"&lt;=11")</f>
        <v>5</v>
      </c>
      <c r="L351" s="140">
        <f>65-(+CH351+CI351+CJ351+CK351+CL351+CM351)</f>
        <v>13</v>
      </c>
      <c r="M351" s="196">
        <v>13</v>
      </c>
      <c r="N351" s="196">
        <v>24</v>
      </c>
      <c r="O351" s="196">
        <v>14</v>
      </c>
      <c r="P351" s="196">
        <v>11</v>
      </c>
      <c r="Q351" s="197">
        <v>11</v>
      </c>
      <c r="R351" s="197">
        <v>14</v>
      </c>
      <c r="S351" s="196">
        <v>12</v>
      </c>
      <c r="T351" s="196">
        <v>12</v>
      </c>
      <c r="U351" s="196">
        <v>12</v>
      </c>
      <c r="V351" s="196">
        <v>13</v>
      </c>
      <c r="W351" s="196">
        <v>13</v>
      </c>
      <c r="X351" s="196">
        <v>18</v>
      </c>
      <c r="Y351" s="196">
        <v>19</v>
      </c>
      <c r="Z351" s="208">
        <v>9</v>
      </c>
      <c r="AA351" s="208">
        <v>10</v>
      </c>
      <c r="AB351" s="196">
        <v>11</v>
      </c>
      <c r="AC351" s="196">
        <v>11</v>
      </c>
      <c r="AD351" s="196">
        <v>25</v>
      </c>
      <c r="AE351" s="196">
        <v>15</v>
      </c>
      <c r="AF351" s="196">
        <v>19</v>
      </c>
      <c r="AG351" s="196">
        <v>31</v>
      </c>
      <c r="AH351" s="197">
        <v>15</v>
      </c>
      <c r="AI351" s="197">
        <v>15</v>
      </c>
      <c r="AJ351" s="208">
        <v>17</v>
      </c>
      <c r="AK351" s="208">
        <v>17</v>
      </c>
      <c r="AL351" s="196">
        <v>11</v>
      </c>
      <c r="AM351" s="196">
        <v>13</v>
      </c>
      <c r="AN351" s="197">
        <v>19</v>
      </c>
      <c r="AO351" s="197">
        <v>21</v>
      </c>
      <c r="AP351" s="196">
        <v>15</v>
      </c>
      <c r="AQ351" s="196">
        <v>15</v>
      </c>
      <c r="AR351" s="196">
        <v>17</v>
      </c>
      <c r="AS351" s="196">
        <v>17</v>
      </c>
      <c r="AT351" s="208">
        <v>36</v>
      </c>
      <c r="AU351" s="197">
        <v>40</v>
      </c>
      <c r="AV351" s="196">
        <v>12</v>
      </c>
      <c r="AW351" s="196">
        <v>11</v>
      </c>
      <c r="AX351" s="196">
        <v>11</v>
      </c>
      <c r="AY351" s="196">
        <v>9</v>
      </c>
      <c r="AZ351" s="197">
        <v>15</v>
      </c>
      <c r="BA351" s="197">
        <v>16</v>
      </c>
      <c r="BB351" s="196">
        <v>8</v>
      </c>
      <c r="BC351" s="196">
        <v>10</v>
      </c>
      <c r="BD351" s="196">
        <v>10</v>
      </c>
      <c r="BE351" s="196">
        <v>8</v>
      </c>
      <c r="BF351" s="196">
        <v>14</v>
      </c>
      <c r="BG351" s="196">
        <v>10</v>
      </c>
      <c r="BH351" s="196">
        <v>12</v>
      </c>
      <c r="BI351" s="197">
        <v>21</v>
      </c>
      <c r="BJ351" s="197">
        <v>23</v>
      </c>
      <c r="BK351" s="196">
        <v>17</v>
      </c>
      <c r="BL351" s="196">
        <v>10</v>
      </c>
      <c r="BM351" s="196">
        <v>12</v>
      </c>
      <c r="BN351" s="196">
        <v>12</v>
      </c>
      <c r="BO351" s="196">
        <v>15</v>
      </c>
      <c r="BP351" s="196">
        <v>8</v>
      </c>
      <c r="BQ351" s="196">
        <v>13</v>
      </c>
      <c r="BR351" s="196">
        <v>21</v>
      </c>
      <c r="BS351" s="196">
        <v>20</v>
      </c>
      <c r="BT351" s="196">
        <v>13</v>
      </c>
      <c r="BU351" s="196">
        <v>12</v>
      </c>
      <c r="BV351" s="196">
        <v>11</v>
      </c>
      <c r="BW351" s="196">
        <v>13</v>
      </c>
      <c r="BX351" s="196">
        <v>11</v>
      </c>
      <c r="BY351" s="196">
        <v>11</v>
      </c>
      <c r="BZ351" s="196">
        <v>13</v>
      </c>
      <c r="CA351" s="196">
        <v>12</v>
      </c>
      <c r="CB351" s="149">
        <f>(2.71828^(-8.3291+4.4859*K351-2.1583*L351))/(1+(2.71828^(-8.3291+4.4859*K351-2.1583*L351)))</f>
        <v>8.6763780988253697E-7</v>
      </c>
      <c r="CC351" s="200"/>
      <c r="CD351" s="3" t="s">
        <v>2</v>
      </c>
      <c r="CE351" s="27" t="s">
        <v>1075</v>
      </c>
      <c r="CF351" s="59"/>
      <c r="CG351" s="59"/>
      <c r="CH351" s="59">
        <f>COUNTIF($M351,"=13")+COUNTIF($N351,"=24")+COUNTIF($O351,"=14")+COUNTIF($P351,"=11")+COUNTIF($Q351,"=11")+COUNTIF($R351,"=14")+COUNTIF($S351,"=12")+COUNTIF($T351,"=12")+COUNTIF($U351,"=12")+COUNTIF($V351,"=13")+COUNTIF($W351,"=13")+COUNTIF($X351,"=16")</f>
        <v>11</v>
      </c>
      <c r="CI351" s="59">
        <f>COUNTIF($Y351,"=18")+COUNTIF($Z351,"=9")+COUNTIF($AA351,"=10")+COUNTIF($AB351,"=11")+COUNTIF($AC351,"=11")+COUNTIF($AD351,"=25")+COUNTIF($AE351,"=15")+COUNTIF($AF351,"=19")+COUNTIF($AG351,"=31")+COUNTIF($AH351,"=15")+COUNTIF($AI351,"=15")+COUNTIF($AJ351,"=17")+COUNTIF($AK351,"=17")</f>
        <v>12</v>
      </c>
      <c r="CJ351" s="59">
        <f>COUNTIF($AL351,"=11")+COUNTIF($AM351,"=11")+COUNTIF($AN351,"=19")+COUNTIF($AO351,"=23")+COUNTIF($AP351,"=15")+COUNTIF($AQ351,"=15")+COUNTIF($AR351,"=19")+COUNTIF($AS351,"=17")+COUNTIF($AV351,"=12")+COUNTIF($AW351,"=12")</f>
        <v>6</v>
      </c>
      <c r="CK351" s="59">
        <f>COUNTIF($AX351,"=11")+COUNTIF($AY351,"=9")+COUNTIF($AZ351,"=15")+COUNTIF($BA351,"=16")+COUNTIF($BB351,"=8")+COUNTIF($BC351,"=10")+COUNTIF($BD351,"=10")+COUNTIF($BE351,"=8")+COUNTIF($BF351,"=10")+COUNTIF($BG351,"=11")</f>
        <v>8</v>
      </c>
      <c r="CL351" s="59">
        <f>COUNTIF($BH351,"=12")+COUNTIF($BI351,"=21")+COUNTIF($BJ351,"=23")+COUNTIF($BK351,"=16")+COUNTIF($BL351,"=10")+COUNTIF($BM351,"=12")+COUNTIF($BN351,"=12")+COUNTIF($BO351,"=15")+COUNTIF($BP351,"=8")+COUNTIF($BQ351,"=12")+COUNTIF($BR351,"=24")+COUNTIF($BS351,"=20")+COUNTIF($BT351,"=13")</f>
        <v>10</v>
      </c>
      <c r="CM351" s="59">
        <f>COUNTIF($BU351,"=12")+COUNTIF($BV351,"=11")+COUNTIF($BW351,"=13")+COUNTIF($BX351,"=11")+COUNTIF($BY351,"=11")+COUNTIF($BZ351,"=12")+COUNTIF($CA351,"=11")</f>
        <v>5</v>
      </c>
      <c r="CN351" s="192">
        <v>34</v>
      </c>
      <c r="CO351" s="192">
        <v>15</v>
      </c>
      <c r="CP351" s="192">
        <v>9</v>
      </c>
      <c r="CQ351" s="192">
        <v>16</v>
      </c>
      <c r="CR351" s="192">
        <v>11</v>
      </c>
      <c r="CS351" s="192">
        <v>25</v>
      </c>
      <c r="CT351" s="192">
        <v>26</v>
      </c>
      <c r="CU351" s="192">
        <v>19</v>
      </c>
      <c r="CV351" s="192">
        <v>12</v>
      </c>
      <c r="CW351" s="192">
        <v>11</v>
      </c>
      <c r="CX351" s="192">
        <v>12</v>
      </c>
      <c r="CY351" s="192">
        <v>12</v>
      </c>
      <c r="CZ351" s="192">
        <v>11</v>
      </c>
      <c r="DA351" s="192">
        <v>9</v>
      </c>
      <c r="DB351" s="192">
        <v>12</v>
      </c>
      <c r="DC351" s="192">
        <v>12</v>
      </c>
      <c r="DD351" s="192">
        <v>10</v>
      </c>
      <c r="DE351" s="192">
        <v>11</v>
      </c>
      <c r="DF351" s="192">
        <v>11</v>
      </c>
      <c r="DG351" s="192">
        <v>30</v>
      </c>
      <c r="DH351" s="192">
        <v>12</v>
      </c>
      <c r="DI351" s="192">
        <v>13</v>
      </c>
      <c r="DJ351" s="192">
        <v>25</v>
      </c>
      <c r="DK351" s="192">
        <v>13</v>
      </c>
      <c r="DL351" s="192">
        <v>10</v>
      </c>
      <c r="DM351" s="192">
        <v>10</v>
      </c>
      <c r="DN351" s="192">
        <v>21</v>
      </c>
      <c r="DO351" s="192">
        <v>15</v>
      </c>
      <c r="DP351" s="192">
        <v>21</v>
      </c>
      <c r="DQ351" s="192">
        <v>13</v>
      </c>
      <c r="DR351" s="192">
        <v>25</v>
      </c>
      <c r="DS351" s="192">
        <v>17</v>
      </c>
      <c r="DT351" s="192">
        <v>12</v>
      </c>
      <c r="DU351" s="192">
        <v>15</v>
      </c>
      <c r="DV351" s="192">
        <v>24</v>
      </c>
      <c r="DW351" s="192">
        <v>12</v>
      </c>
      <c r="DX351" s="192">
        <v>23</v>
      </c>
      <c r="DY351" s="192">
        <v>18</v>
      </c>
      <c r="DZ351" s="192">
        <v>10</v>
      </c>
      <c r="EA351" s="192">
        <v>14</v>
      </c>
      <c r="EB351" s="192">
        <v>17</v>
      </c>
      <c r="EC351" s="192">
        <v>9</v>
      </c>
      <c r="ED351" s="192">
        <v>12</v>
      </c>
      <c r="EE351" s="192">
        <v>11</v>
      </c>
    </row>
    <row r="352" spans="1:135" ht="15" customHeight="1" x14ac:dyDescent="0.25">
      <c r="A352" s="174">
        <v>763309</v>
      </c>
      <c r="B352" s="190" t="s">
        <v>1076</v>
      </c>
      <c r="C352" s="191" t="s">
        <v>2</v>
      </c>
      <c r="D352" s="198" t="s">
        <v>1142</v>
      </c>
      <c r="E352" s="3" t="s">
        <v>1077</v>
      </c>
      <c r="F352" s="3" t="s">
        <v>1078</v>
      </c>
      <c r="G352" s="87">
        <v>43961</v>
      </c>
      <c r="H352" s="3" t="s">
        <v>2</v>
      </c>
      <c r="I352" s="3" t="s">
        <v>997</v>
      </c>
      <c r="J352" s="3" t="s">
        <v>998</v>
      </c>
      <c r="K352" s="143">
        <f>+COUNTIF($Y352,"&gt;=18")+COUNTIF($AG352,"&gt;=31")+COUNTIF($AP352,"&lt;=15")+COUNTIF($AR352,"&gt;=19")+COUNTIF($BG352,"&gt;=11")+COUNTIF($BI352,"&lt;=21")+COUNTIF($BK352,"&gt;=17")+COUNTIF($BR352,"&gt;=24")+COUNTIF($CA352,"&lt;=11")</f>
        <v>5</v>
      </c>
      <c r="L352" s="140">
        <f>65-(+CH352+CI352+CJ352+CK352+CL352+CM352)</f>
        <v>13</v>
      </c>
      <c r="M352" s="89">
        <v>13</v>
      </c>
      <c r="N352" s="89">
        <v>24</v>
      </c>
      <c r="O352" s="89">
        <v>14</v>
      </c>
      <c r="P352" s="89">
        <v>11</v>
      </c>
      <c r="Q352" s="197">
        <v>11</v>
      </c>
      <c r="R352" s="197">
        <v>15</v>
      </c>
      <c r="S352" s="89">
        <v>12</v>
      </c>
      <c r="T352" s="89">
        <v>12</v>
      </c>
      <c r="U352" s="89">
        <v>12</v>
      </c>
      <c r="V352" s="89">
        <v>14</v>
      </c>
      <c r="W352" s="89">
        <v>13</v>
      </c>
      <c r="X352" s="89">
        <v>16</v>
      </c>
      <c r="Y352" s="89">
        <v>18</v>
      </c>
      <c r="Z352" s="208">
        <v>9</v>
      </c>
      <c r="AA352" s="208">
        <v>9</v>
      </c>
      <c r="AB352" s="89">
        <v>11</v>
      </c>
      <c r="AC352" s="89">
        <v>11</v>
      </c>
      <c r="AD352" s="89">
        <v>26</v>
      </c>
      <c r="AE352" s="89">
        <v>15</v>
      </c>
      <c r="AF352" s="89">
        <v>18</v>
      </c>
      <c r="AG352" s="89">
        <v>29</v>
      </c>
      <c r="AH352" s="197">
        <v>15</v>
      </c>
      <c r="AI352" s="197">
        <v>15</v>
      </c>
      <c r="AJ352" s="208">
        <v>17</v>
      </c>
      <c r="AK352" s="208">
        <v>17</v>
      </c>
      <c r="AL352" s="89">
        <v>11</v>
      </c>
      <c r="AM352" s="89">
        <v>11</v>
      </c>
      <c r="AN352" s="197">
        <v>19</v>
      </c>
      <c r="AO352" s="197">
        <v>23</v>
      </c>
      <c r="AP352" s="89">
        <v>16</v>
      </c>
      <c r="AQ352" s="89">
        <v>15</v>
      </c>
      <c r="AR352" s="89">
        <v>19</v>
      </c>
      <c r="AS352" s="89">
        <v>18</v>
      </c>
      <c r="AT352" s="197">
        <v>35</v>
      </c>
      <c r="AU352" s="208">
        <v>38</v>
      </c>
      <c r="AV352" s="89">
        <v>13</v>
      </c>
      <c r="AW352" s="89">
        <v>12</v>
      </c>
      <c r="AX352" s="89">
        <v>11</v>
      </c>
      <c r="AY352" s="89">
        <v>9</v>
      </c>
      <c r="AZ352" s="197">
        <v>15</v>
      </c>
      <c r="BA352" s="197">
        <v>16</v>
      </c>
      <c r="BB352" s="89">
        <v>8</v>
      </c>
      <c r="BC352" s="89">
        <v>10</v>
      </c>
      <c r="BD352" s="89">
        <v>12</v>
      </c>
      <c r="BE352" s="89">
        <v>8</v>
      </c>
      <c r="BF352" s="89">
        <v>10</v>
      </c>
      <c r="BG352" s="89">
        <v>11</v>
      </c>
      <c r="BH352" s="89">
        <v>12</v>
      </c>
      <c r="BI352" s="197">
        <v>21</v>
      </c>
      <c r="BJ352" s="197">
        <v>23</v>
      </c>
      <c r="BK352" s="89">
        <v>16</v>
      </c>
      <c r="BL352" s="89">
        <v>10</v>
      </c>
      <c r="BM352" s="89">
        <v>12</v>
      </c>
      <c r="BN352" s="89">
        <v>12</v>
      </c>
      <c r="BO352" s="89">
        <v>16</v>
      </c>
      <c r="BP352" s="89">
        <v>8</v>
      </c>
      <c r="BQ352" s="89">
        <v>12</v>
      </c>
      <c r="BR352" s="89">
        <v>22</v>
      </c>
      <c r="BS352" s="89">
        <v>20</v>
      </c>
      <c r="BT352" s="89">
        <v>14</v>
      </c>
      <c r="BU352" s="89">
        <v>12</v>
      </c>
      <c r="BV352" s="89">
        <v>11</v>
      </c>
      <c r="BW352" s="89">
        <v>13</v>
      </c>
      <c r="BX352" s="89">
        <v>11</v>
      </c>
      <c r="BY352" s="89">
        <v>11</v>
      </c>
      <c r="BZ352" s="89">
        <v>12</v>
      </c>
      <c r="CA352" s="89">
        <v>11</v>
      </c>
      <c r="CB352" s="149">
        <f>(2.71828^(-8.3291+4.4859*K352-2.1583*L352))/(1+(2.71828^(-8.3291+4.4859*K352-2.1583*L352)))</f>
        <v>8.6763780988253697E-7</v>
      </c>
      <c r="CC352" s="200"/>
      <c r="CD352" s="3" t="s">
        <v>2</v>
      </c>
      <c r="CE352" s="3" t="s">
        <v>1079</v>
      </c>
      <c r="CF352" s="59"/>
      <c r="CG352" s="59"/>
      <c r="CH352" s="59">
        <f>COUNTIF($M352,"=13")+COUNTIF($N352,"=24")+COUNTIF($O352,"=14")+COUNTIF($P352,"=11")+COUNTIF($Q352,"=11")+COUNTIF($R352,"=14")+COUNTIF($S352,"=12")+COUNTIF($T352,"=12")+COUNTIF($U352,"=12")+COUNTIF($V352,"=13")+COUNTIF($W352,"=13")+COUNTIF($X352,"=16")</f>
        <v>10</v>
      </c>
      <c r="CI352" s="59">
        <f>COUNTIF($Y352,"=18")+COUNTIF($Z352,"=9")+COUNTIF($AA352,"=10")+COUNTIF($AB352,"=11")+COUNTIF($AC352,"=11")+COUNTIF($AD352,"=25")+COUNTIF($AE352,"=15")+COUNTIF($AF352,"=19")+COUNTIF($AG352,"=31")+COUNTIF($AH352,"=15")+COUNTIF($AI352,"=15")+COUNTIF($AJ352,"=17")+COUNTIF($AK352,"=17")</f>
        <v>9</v>
      </c>
      <c r="CJ352" s="59">
        <f>COUNTIF($AL352,"=11")+COUNTIF($AM352,"=11")+COUNTIF($AN352,"=19")+COUNTIF($AO352,"=23")+COUNTIF($AP352,"=15")+COUNTIF($AQ352,"=15")+COUNTIF($AR352,"=19")+COUNTIF($AS352,"=17")+COUNTIF($AV352,"=12")+COUNTIF($AW352,"=12")</f>
        <v>7</v>
      </c>
      <c r="CK352" s="59">
        <f>COUNTIF($AX352,"=11")+COUNTIF($AY352,"=9")+COUNTIF($AZ352,"=15")+COUNTIF($BA352,"=16")+COUNTIF($BB352,"=8")+COUNTIF($BC352,"=10")+COUNTIF($BD352,"=10")+COUNTIF($BE352,"=8")+COUNTIF($BF352,"=10")+COUNTIF($BG352,"=11")</f>
        <v>9</v>
      </c>
      <c r="CL352" s="59">
        <f>COUNTIF($BH352,"=12")+COUNTIF($BI352,"=21")+COUNTIF($BJ352,"=23")+COUNTIF($BK352,"=16")+COUNTIF($BL352,"=10")+COUNTIF($BM352,"=12")+COUNTIF($BN352,"=12")+COUNTIF($BO352,"=15")+COUNTIF($BP352,"=8")+COUNTIF($BQ352,"=12")+COUNTIF($BR352,"=24")+COUNTIF($BS352,"=20")+COUNTIF($BT352,"=13")</f>
        <v>10</v>
      </c>
      <c r="CM352" s="59">
        <f>COUNTIF($BU352,"=12")+COUNTIF($BV352,"=11")+COUNTIF($BW352,"=13")+COUNTIF($BX352,"=11")+COUNTIF($BY352,"=11")+COUNTIF($BZ352,"=12")+COUNTIF($CA352,"=11")</f>
        <v>7</v>
      </c>
      <c r="CN352" s="109">
        <v>35</v>
      </c>
      <c r="CO352" s="109">
        <v>13</v>
      </c>
      <c r="CP352" s="109">
        <v>9</v>
      </c>
      <c r="CQ352" s="109">
        <v>16</v>
      </c>
      <c r="CR352" s="109">
        <v>12</v>
      </c>
      <c r="CS352" s="109">
        <v>25</v>
      </c>
      <c r="CT352" s="109">
        <v>26</v>
      </c>
      <c r="CU352" s="109">
        <v>19</v>
      </c>
      <c r="CV352" s="109">
        <v>12</v>
      </c>
      <c r="CW352" s="109">
        <v>11</v>
      </c>
      <c r="CX352" s="109">
        <v>12</v>
      </c>
      <c r="CY352" s="109">
        <v>13</v>
      </c>
      <c r="CZ352" s="109">
        <v>10</v>
      </c>
      <c r="DA352" s="109">
        <v>9</v>
      </c>
      <c r="DB352" s="109">
        <v>12</v>
      </c>
      <c r="DC352" s="109">
        <v>12</v>
      </c>
      <c r="DD352" s="109">
        <v>10</v>
      </c>
      <c r="DE352" s="109">
        <v>11</v>
      </c>
      <c r="DF352" s="109">
        <v>11</v>
      </c>
      <c r="DG352" s="109">
        <v>30</v>
      </c>
      <c r="DH352" s="109">
        <v>12</v>
      </c>
      <c r="DI352" s="109">
        <v>13</v>
      </c>
      <c r="DJ352" s="109">
        <v>23</v>
      </c>
      <c r="DK352" s="109">
        <v>13</v>
      </c>
      <c r="DL352" s="109">
        <v>10</v>
      </c>
      <c r="DM352" s="109">
        <v>10</v>
      </c>
      <c r="DN352" s="109">
        <v>22</v>
      </c>
      <c r="DO352" s="109">
        <v>15</v>
      </c>
      <c r="DP352" s="109">
        <v>18</v>
      </c>
      <c r="DQ352" s="109">
        <v>14</v>
      </c>
      <c r="DR352" s="109">
        <v>24</v>
      </c>
      <c r="DS352" s="109">
        <v>15</v>
      </c>
      <c r="DT352" s="109">
        <v>13</v>
      </c>
      <c r="DU352" s="109">
        <v>15</v>
      </c>
      <c r="DV352" s="109">
        <v>24</v>
      </c>
      <c r="DW352" s="109">
        <v>12</v>
      </c>
      <c r="DX352" s="109">
        <v>24</v>
      </c>
      <c r="DY352" s="109">
        <v>18</v>
      </c>
      <c r="DZ352" s="109">
        <v>10</v>
      </c>
      <c r="EA352" s="109">
        <v>14</v>
      </c>
      <c r="EB352" s="109">
        <v>17</v>
      </c>
      <c r="EC352" s="109">
        <v>9</v>
      </c>
      <c r="ED352" s="109">
        <v>12</v>
      </c>
      <c r="EE352" s="109">
        <v>11</v>
      </c>
    </row>
    <row r="353" spans="1:137" ht="15" customHeight="1" x14ac:dyDescent="0.25">
      <c r="A353" s="174">
        <v>153194</v>
      </c>
      <c r="B353" s="190" t="s">
        <v>259</v>
      </c>
      <c r="C353" s="191" t="s">
        <v>2</v>
      </c>
      <c r="D353" s="174" t="s">
        <v>1103</v>
      </c>
      <c r="E353" s="27" t="s">
        <v>23</v>
      </c>
      <c r="F353" s="27" t="s">
        <v>791</v>
      </c>
      <c r="G353" s="87">
        <v>43961</v>
      </c>
      <c r="H353" s="3" t="s">
        <v>2</v>
      </c>
      <c r="I353" s="3" t="s">
        <v>997</v>
      </c>
      <c r="J353" s="27" t="s">
        <v>998</v>
      </c>
      <c r="K353" s="143">
        <f>+COUNTIF($Y353,"&gt;=18")+COUNTIF($AG353,"&gt;=31")+COUNTIF($AP353,"&lt;=15")+COUNTIF($AR353,"&gt;=19")+COUNTIF($BG353,"&gt;=11")+COUNTIF($BI353,"&lt;=21")+COUNTIF($BK353,"&gt;=17")+COUNTIF($BR353,"&gt;=24")+COUNTIF($CA353,"&lt;=11")</f>
        <v>5</v>
      </c>
      <c r="L353" s="140">
        <f>65-(+CH353+CI353+CJ353+CK353+CL353+CM353)</f>
        <v>13</v>
      </c>
      <c r="M353" s="196">
        <v>12</v>
      </c>
      <c r="N353" s="196">
        <v>24</v>
      </c>
      <c r="O353" s="196">
        <v>14</v>
      </c>
      <c r="P353" s="196">
        <v>11</v>
      </c>
      <c r="Q353" s="197">
        <v>11</v>
      </c>
      <c r="R353" s="197">
        <v>14</v>
      </c>
      <c r="S353" s="196">
        <v>12</v>
      </c>
      <c r="T353" s="196">
        <v>12</v>
      </c>
      <c r="U353" s="196">
        <v>12</v>
      </c>
      <c r="V353" s="196">
        <v>14</v>
      </c>
      <c r="W353" s="196">
        <v>13</v>
      </c>
      <c r="X353" s="196">
        <v>16</v>
      </c>
      <c r="Y353" s="196">
        <v>16</v>
      </c>
      <c r="Z353" s="208">
        <v>9</v>
      </c>
      <c r="AA353" s="208">
        <v>10</v>
      </c>
      <c r="AB353" s="196">
        <v>11</v>
      </c>
      <c r="AC353" s="196">
        <v>11</v>
      </c>
      <c r="AD353" s="196">
        <v>25</v>
      </c>
      <c r="AE353" s="196">
        <v>15</v>
      </c>
      <c r="AF353" s="196">
        <v>19</v>
      </c>
      <c r="AG353" s="196">
        <v>31</v>
      </c>
      <c r="AH353" s="208">
        <v>15</v>
      </c>
      <c r="AI353" s="208">
        <v>16</v>
      </c>
      <c r="AJ353" s="208">
        <v>16</v>
      </c>
      <c r="AK353" s="208">
        <v>18</v>
      </c>
      <c r="AL353" s="196">
        <v>11</v>
      </c>
      <c r="AM353" s="196">
        <v>11</v>
      </c>
      <c r="AN353" s="197">
        <v>19</v>
      </c>
      <c r="AO353" s="197">
        <v>23</v>
      </c>
      <c r="AP353" s="196">
        <v>15</v>
      </c>
      <c r="AQ353" s="196">
        <v>16</v>
      </c>
      <c r="AR353" s="196">
        <v>19</v>
      </c>
      <c r="AS353" s="196">
        <v>17</v>
      </c>
      <c r="AT353" s="197">
        <v>36</v>
      </c>
      <c r="AU353" s="208">
        <v>38</v>
      </c>
      <c r="AV353" s="196">
        <v>12</v>
      </c>
      <c r="AW353" s="196">
        <v>12</v>
      </c>
      <c r="AX353" s="196">
        <v>11</v>
      </c>
      <c r="AY353" s="196">
        <v>9</v>
      </c>
      <c r="AZ353" s="197">
        <v>15</v>
      </c>
      <c r="BA353" s="197">
        <v>16</v>
      </c>
      <c r="BB353" s="196">
        <v>8</v>
      </c>
      <c r="BC353" s="196">
        <v>10</v>
      </c>
      <c r="BD353" s="196">
        <v>10</v>
      </c>
      <c r="BE353" s="196">
        <v>8</v>
      </c>
      <c r="BF353" s="196">
        <v>10</v>
      </c>
      <c r="BG353" s="196">
        <v>11</v>
      </c>
      <c r="BH353" s="196">
        <v>12</v>
      </c>
      <c r="BI353" s="197">
        <v>22</v>
      </c>
      <c r="BJ353" s="197">
        <v>22</v>
      </c>
      <c r="BK353" s="196">
        <v>17</v>
      </c>
      <c r="BL353" s="196">
        <v>10</v>
      </c>
      <c r="BM353" s="196">
        <v>12</v>
      </c>
      <c r="BN353" s="196">
        <v>12</v>
      </c>
      <c r="BO353" s="196">
        <v>15</v>
      </c>
      <c r="BP353" s="196">
        <v>8</v>
      </c>
      <c r="BQ353" s="196">
        <v>12</v>
      </c>
      <c r="BR353" s="196">
        <v>21</v>
      </c>
      <c r="BS353" s="196">
        <v>20</v>
      </c>
      <c r="BT353" s="196">
        <v>14</v>
      </c>
      <c r="BU353" s="196">
        <v>12</v>
      </c>
      <c r="BV353" s="196">
        <v>11</v>
      </c>
      <c r="BW353" s="196">
        <v>13</v>
      </c>
      <c r="BX353" s="196">
        <v>11</v>
      </c>
      <c r="BY353" s="196">
        <v>11</v>
      </c>
      <c r="BZ353" s="196">
        <v>12</v>
      </c>
      <c r="CA353" s="196">
        <v>13</v>
      </c>
      <c r="CB353" s="149">
        <f>(2.71828^(-8.3291+4.4859*K353-2.1583*L353))/(1+(2.71828^(-8.3291+4.4859*K353-2.1583*L353)))</f>
        <v>8.6763780988253697E-7</v>
      </c>
      <c r="CC353" s="200"/>
      <c r="CD353" s="3" t="s">
        <v>2</v>
      </c>
      <c r="CE353" s="27" t="s">
        <v>1072</v>
      </c>
      <c r="CF353" s="59"/>
      <c r="CG353" s="59"/>
      <c r="CH353" s="59">
        <f>COUNTIF($M353,"=13")+COUNTIF($N353,"=24")+COUNTIF($O353,"=14")+COUNTIF($P353,"=11")+COUNTIF($Q353,"=11")+COUNTIF($R353,"=14")+COUNTIF($S353,"=12")+COUNTIF($T353,"=12")+COUNTIF($U353,"=12")+COUNTIF($V353,"=13")+COUNTIF($W353,"=13")+COUNTIF($X353,"=16")</f>
        <v>10</v>
      </c>
      <c r="CI353" s="59">
        <f>COUNTIF($Y353,"=18")+COUNTIF($Z353,"=9")+COUNTIF($AA353,"=10")+COUNTIF($AB353,"=11")+COUNTIF($AC353,"=11")+COUNTIF($AD353,"=25")+COUNTIF($AE353,"=15")+COUNTIF($AF353,"=19")+COUNTIF($AG353,"=31")+COUNTIF($AH353,"=15")+COUNTIF($AI353,"=15")+COUNTIF($AJ353,"=17")+COUNTIF($AK353,"=17")</f>
        <v>9</v>
      </c>
      <c r="CJ353" s="59">
        <f>COUNTIF($AL353,"=11")+COUNTIF($AM353,"=11")+COUNTIF($AN353,"=19")+COUNTIF($AO353,"=23")+COUNTIF($AP353,"=15")+COUNTIF($AQ353,"=15")+COUNTIF($AR353,"=19")+COUNTIF($AS353,"=17")+COUNTIF($AV353,"=12")+COUNTIF($AW353,"=12")</f>
        <v>9</v>
      </c>
      <c r="CK353" s="59">
        <f>COUNTIF($AX353,"=11")+COUNTIF($AY353,"=9")+COUNTIF($AZ353,"=15")+COUNTIF($BA353,"=16")+COUNTIF($BB353,"=8")+COUNTIF($BC353,"=10")+COUNTIF($BD353,"=10")+COUNTIF($BE353,"=8")+COUNTIF($BF353,"=10")+COUNTIF($BG353,"=11")</f>
        <v>10</v>
      </c>
      <c r="CL353" s="59">
        <f>COUNTIF($BH353,"=12")+COUNTIF($BI353,"=21")+COUNTIF($BJ353,"=23")+COUNTIF($BK353,"=16")+COUNTIF($BL353,"=10")+COUNTIF($BM353,"=12")+COUNTIF($BN353,"=12")+COUNTIF($BO353,"=15")+COUNTIF($BP353,"=8")+COUNTIF($BQ353,"=12")+COUNTIF($BR353,"=24")+COUNTIF($BS353,"=20")+COUNTIF($BT353,"=13")</f>
        <v>8</v>
      </c>
      <c r="CM353" s="59">
        <f>COUNTIF($BU353,"=12")+COUNTIF($BV353,"=11")+COUNTIF($BW353,"=13")+COUNTIF($BX353,"=11")+COUNTIF($BY353,"=11")+COUNTIF($BZ353,"=12")+COUNTIF($CA353,"=11")</f>
        <v>6</v>
      </c>
      <c r="CN353" s="192">
        <v>36</v>
      </c>
      <c r="CO353" s="192">
        <v>15</v>
      </c>
      <c r="CP353" s="192">
        <v>9</v>
      </c>
      <c r="CQ353" s="192">
        <v>16</v>
      </c>
      <c r="CR353" s="192">
        <v>12</v>
      </c>
      <c r="CS353" s="192">
        <v>27</v>
      </c>
      <c r="CT353" s="192">
        <v>26</v>
      </c>
      <c r="CU353" s="192">
        <v>19</v>
      </c>
      <c r="CV353" s="192">
        <v>12</v>
      </c>
      <c r="CW353" s="192">
        <v>12</v>
      </c>
      <c r="CX353" s="192">
        <v>14</v>
      </c>
      <c r="CY353" s="192">
        <v>12</v>
      </c>
      <c r="CZ353" s="192">
        <v>10</v>
      </c>
      <c r="DA353" s="192">
        <v>9</v>
      </c>
      <c r="DB353" s="192">
        <v>12</v>
      </c>
      <c r="DC353" s="192">
        <v>12</v>
      </c>
      <c r="DD353" s="192">
        <v>10</v>
      </c>
      <c r="DE353" s="192">
        <v>12</v>
      </c>
      <c r="DF353" s="192">
        <v>11</v>
      </c>
      <c r="DG353" s="192">
        <v>31</v>
      </c>
      <c r="DH353" s="192">
        <v>12</v>
      </c>
      <c r="DI353" s="192">
        <v>13</v>
      </c>
      <c r="DJ353" s="192">
        <v>24</v>
      </c>
      <c r="DK353" s="192">
        <v>14</v>
      </c>
      <c r="DL353" s="192">
        <v>10</v>
      </c>
      <c r="DM353" s="192">
        <v>10</v>
      </c>
      <c r="DN353" s="192">
        <v>20</v>
      </c>
      <c r="DO353" s="192">
        <v>15</v>
      </c>
      <c r="DP353" s="192">
        <v>20</v>
      </c>
      <c r="DQ353" s="192">
        <v>12</v>
      </c>
      <c r="DR353" s="192">
        <v>24</v>
      </c>
      <c r="DS353" s="192">
        <v>17</v>
      </c>
      <c r="DT353" s="192">
        <v>12</v>
      </c>
      <c r="DU353" s="192">
        <v>15</v>
      </c>
      <c r="DV353" s="192">
        <v>25</v>
      </c>
      <c r="DW353" s="192">
        <v>12</v>
      </c>
      <c r="DX353" s="192">
        <v>23</v>
      </c>
      <c r="DY353" s="192">
        <v>18</v>
      </c>
      <c r="DZ353" s="192">
        <v>10</v>
      </c>
      <c r="EA353" s="192">
        <v>14</v>
      </c>
      <c r="EB353" s="192">
        <v>17</v>
      </c>
      <c r="EC353" s="192">
        <v>9</v>
      </c>
      <c r="ED353" s="192">
        <v>11</v>
      </c>
      <c r="EE353" s="192">
        <v>11</v>
      </c>
    </row>
    <row r="354" spans="1:137" ht="15" customHeight="1" x14ac:dyDescent="0.25">
      <c r="A354" s="174" t="s">
        <v>1080</v>
      </c>
      <c r="B354" s="190" t="s">
        <v>1081</v>
      </c>
      <c r="C354" s="191" t="s">
        <v>2</v>
      </c>
      <c r="D354" s="198" t="s">
        <v>80</v>
      </c>
      <c r="E354" s="3" t="s">
        <v>1082</v>
      </c>
      <c r="F354" s="3" t="s">
        <v>1083</v>
      </c>
      <c r="G354" s="87">
        <v>43961</v>
      </c>
      <c r="H354" s="3" t="s">
        <v>2</v>
      </c>
      <c r="I354" s="27" t="s">
        <v>1001</v>
      </c>
      <c r="J354" s="3" t="s">
        <v>998</v>
      </c>
      <c r="K354" s="143">
        <f>+COUNTIF($Y354,"&gt;=18")+COUNTIF($AG354,"&gt;=31")+COUNTIF($AP354,"&lt;=15")+COUNTIF($AR354,"&gt;=19")+COUNTIF($BG354,"&gt;=11")+COUNTIF($BI354,"&lt;=21")+COUNTIF($BK354,"&gt;=17")+COUNTIF($BR354,"&gt;=24")+COUNTIF($CA354,"&lt;=11")</f>
        <v>5</v>
      </c>
      <c r="L354" s="140">
        <f>65-(+CH354+CI354+CJ354+CK354+CL354+CM354)</f>
        <v>13</v>
      </c>
      <c r="M354" s="89">
        <v>13</v>
      </c>
      <c r="N354" s="89">
        <v>24</v>
      </c>
      <c r="O354" s="89">
        <v>15</v>
      </c>
      <c r="P354" s="89">
        <v>11</v>
      </c>
      <c r="Q354" s="197">
        <v>11</v>
      </c>
      <c r="R354" s="197">
        <v>15</v>
      </c>
      <c r="S354" s="89">
        <v>12</v>
      </c>
      <c r="T354" s="89">
        <v>12</v>
      </c>
      <c r="U354" s="89">
        <v>12</v>
      </c>
      <c r="V354" s="89">
        <v>13</v>
      </c>
      <c r="W354" s="89">
        <v>13</v>
      </c>
      <c r="X354" s="89">
        <v>16</v>
      </c>
      <c r="Y354" s="89">
        <v>18</v>
      </c>
      <c r="Z354" s="197">
        <v>9</v>
      </c>
      <c r="AA354" s="197">
        <v>10</v>
      </c>
      <c r="AB354" s="89">
        <v>11</v>
      </c>
      <c r="AC354" s="89">
        <v>11</v>
      </c>
      <c r="AD354" s="89">
        <v>25</v>
      </c>
      <c r="AE354" s="89">
        <v>15</v>
      </c>
      <c r="AF354" s="89">
        <v>19</v>
      </c>
      <c r="AG354" s="89">
        <v>31</v>
      </c>
      <c r="AH354" s="197">
        <v>14</v>
      </c>
      <c r="AI354" s="197">
        <v>15</v>
      </c>
      <c r="AJ354" s="197">
        <v>17</v>
      </c>
      <c r="AK354" s="197">
        <v>17</v>
      </c>
      <c r="AL354" s="89">
        <v>11</v>
      </c>
      <c r="AM354" s="89">
        <v>11</v>
      </c>
      <c r="AN354" s="197">
        <v>19</v>
      </c>
      <c r="AO354" s="197">
        <v>23</v>
      </c>
      <c r="AP354" s="89">
        <v>17</v>
      </c>
      <c r="AQ354" s="89">
        <v>15</v>
      </c>
      <c r="AR354" s="89">
        <v>19</v>
      </c>
      <c r="AS354" s="89">
        <v>18</v>
      </c>
      <c r="AT354" s="197">
        <v>38</v>
      </c>
      <c r="AU354" s="197">
        <v>40</v>
      </c>
      <c r="AV354" s="89">
        <v>13</v>
      </c>
      <c r="AW354" s="89">
        <v>12</v>
      </c>
      <c r="AX354" s="89">
        <v>11</v>
      </c>
      <c r="AY354" s="89">
        <v>9</v>
      </c>
      <c r="AZ354" s="197">
        <v>15</v>
      </c>
      <c r="BA354" s="197">
        <v>16</v>
      </c>
      <c r="BB354" s="89">
        <v>8</v>
      </c>
      <c r="BC354" s="89">
        <v>10</v>
      </c>
      <c r="BD354" s="89">
        <v>10</v>
      </c>
      <c r="BE354" s="89">
        <v>8</v>
      </c>
      <c r="BF354" s="89">
        <v>10</v>
      </c>
      <c r="BG354" s="89">
        <v>10</v>
      </c>
      <c r="BH354" s="89">
        <v>12</v>
      </c>
      <c r="BI354" s="197">
        <v>21</v>
      </c>
      <c r="BJ354" s="197">
        <v>23</v>
      </c>
      <c r="BK354" s="89">
        <v>17</v>
      </c>
      <c r="BL354" s="89">
        <v>10</v>
      </c>
      <c r="BM354" s="89">
        <v>13</v>
      </c>
      <c r="BN354" s="89">
        <v>12</v>
      </c>
      <c r="BO354" s="89">
        <v>15</v>
      </c>
      <c r="BP354" s="89">
        <v>8</v>
      </c>
      <c r="BQ354" s="89">
        <v>12</v>
      </c>
      <c r="BR354" s="89">
        <v>22</v>
      </c>
      <c r="BS354" s="89">
        <v>20</v>
      </c>
      <c r="BT354" s="89">
        <v>13</v>
      </c>
      <c r="BU354" s="89">
        <v>12</v>
      </c>
      <c r="BV354" s="89">
        <v>11</v>
      </c>
      <c r="BW354" s="89">
        <v>15</v>
      </c>
      <c r="BX354" s="89">
        <v>11</v>
      </c>
      <c r="BY354" s="89">
        <v>11</v>
      </c>
      <c r="BZ354" s="89">
        <v>13</v>
      </c>
      <c r="CA354" s="89">
        <v>12</v>
      </c>
      <c r="CB354" s="149">
        <f>(2.71828^(-8.3291+4.4859*K354-2.1583*L354))/(1+(2.71828^(-8.3291+4.4859*K354-2.1583*L354)))</f>
        <v>8.6763780988253697E-7</v>
      </c>
      <c r="CC354" s="200"/>
      <c r="CD354" s="38" t="s">
        <v>2</v>
      </c>
      <c r="CE354" s="3" t="s">
        <v>1084</v>
      </c>
      <c r="CF354" s="59"/>
      <c r="CG354" s="59"/>
      <c r="CH354" s="59">
        <f>COUNTIF($M354,"=13")+COUNTIF($N354,"=24")+COUNTIF($O354,"=14")+COUNTIF($P354,"=11")+COUNTIF($Q354,"=11")+COUNTIF($R354,"=14")+COUNTIF($S354,"=12")+COUNTIF($T354,"=12")+COUNTIF($U354,"=12")+COUNTIF($V354,"=13")+COUNTIF($W354,"=13")+COUNTIF($X354,"=16")</f>
        <v>10</v>
      </c>
      <c r="CI354" s="59">
        <f>COUNTIF($Y354,"=18")+COUNTIF($Z354,"=9")+COUNTIF($AA354,"=10")+COUNTIF($AB354,"=11")+COUNTIF($AC354,"=11")+COUNTIF($AD354,"=25")+COUNTIF($AE354,"=15")+COUNTIF($AF354,"=19")+COUNTIF($AG354,"=31")+COUNTIF($AH354,"=15")+COUNTIF($AI354,"=15")+COUNTIF($AJ354,"=17")+COUNTIF($AK354,"=17")</f>
        <v>12</v>
      </c>
      <c r="CJ354" s="59">
        <f>COUNTIF($AL354,"=11")+COUNTIF($AM354,"=11")+COUNTIF($AN354,"=19")+COUNTIF($AO354,"=23")+COUNTIF($AP354,"=15")+COUNTIF($AQ354,"=15")+COUNTIF($AR354,"=19")+COUNTIF($AS354,"=17")+COUNTIF($AV354,"=12")+COUNTIF($AW354,"=12")</f>
        <v>7</v>
      </c>
      <c r="CK354" s="59">
        <f>COUNTIF($AX354,"=11")+COUNTIF($AY354,"=9")+COUNTIF($AZ354,"=15")+COUNTIF($BA354,"=16")+COUNTIF($BB354,"=8")+COUNTIF($BC354,"=10")+COUNTIF($BD354,"=10")+COUNTIF($BE354,"=8")+COUNTIF($BF354,"=10")+COUNTIF($BG354,"=11")</f>
        <v>9</v>
      </c>
      <c r="CL354" s="59">
        <f>COUNTIF($BH354,"=12")+COUNTIF($BI354,"=21")+COUNTIF($BJ354,"=23")+COUNTIF($BK354,"=16")+COUNTIF($BL354,"=10")+COUNTIF($BM354,"=12")+COUNTIF($BN354,"=12")+COUNTIF($BO354,"=15")+COUNTIF($BP354,"=8")+COUNTIF($BQ354,"=12")+COUNTIF($BR354,"=24")+COUNTIF($BS354,"=20")+COUNTIF($BT354,"=13")</f>
        <v>10</v>
      </c>
      <c r="CM354" s="59">
        <f>COUNTIF($BU354,"=12")+COUNTIF($BV354,"=11")+COUNTIF($BW354,"=13")+COUNTIF($BX354,"=11")+COUNTIF($BY354,"=11")+COUNTIF($BZ354,"=12")+COUNTIF($CA354,"=11")</f>
        <v>4</v>
      </c>
      <c r="CN354" s="192" t="s">
        <v>2</v>
      </c>
      <c r="CO354" s="192" t="s">
        <v>2</v>
      </c>
      <c r="CP354" s="192" t="s">
        <v>2</v>
      </c>
      <c r="CQ354" s="192" t="s">
        <v>2</v>
      </c>
      <c r="CR354" s="192" t="s">
        <v>2</v>
      </c>
      <c r="CS354" s="192" t="s">
        <v>2</v>
      </c>
      <c r="CT354" s="192" t="s">
        <v>2</v>
      </c>
      <c r="CU354" s="192" t="s">
        <v>2</v>
      </c>
      <c r="CV354" s="192" t="s">
        <v>2</v>
      </c>
      <c r="CW354" s="192" t="s">
        <v>2</v>
      </c>
      <c r="CX354" s="192" t="s">
        <v>2</v>
      </c>
      <c r="CY354" s="192" t="s">
        <v>2</v>
      </c>
      <c r="CZ354" s="192" t="s">
        <v>2</v>
      </c>
      <c r="DA354" s="192" t="s">
        <v>2</v>
      </c>
      <c r="DB354" s="192" t="s">
        <v>2</v>
      </c>
      <c r="DC354" s="192" t="s">
        <v>2</v>
      </c>
      <c r="DD354" s="192" t="s">
        <v>2</v>
      </c>
      <c r="DE354" s="192" t="s">
        <v>2</v>
      </c>
      <c r="DF354" s="192" t="s">
        <v>2</v>
      </c>
      <c r="DG354" s="192" t="s">
        <v>2</v>
      </c>
      <c r="DH354" s="192" t="s">
        <v>2</v>
      </c>
      <c r="DI354" s="192" t="s">
        <v>2</v>
      </c>
      <c r="DJ354" s="192" t="s">
        <v>2</v>
      </c>
      <c r="DK354" s="192" t="s">
        <v>2</v>
      </c>
      <c r="DL354" s="192" t="s">
        <v>2</v>
      </c>
      <c r="DM354" s="192" t="s">
        <v>2</v>
      </c>
      <c r="DN354" s="192" t="s">
        <v>2</v>
      </c>
      <c r="DO354" s="192" t="s">
        <v>2</v>
      </c>
      <c r="DP354" s="192" t="s">
        <v>2</v>
      </c>
      <c r="DQ354" s="192" t="s">
        <v>2</v>
      </c>
      <c r="DR354" s="192" t="s">
        <v>2</v>
      </c>
      <c r="DS354" s="192" t="s">
        <v>2</v>
      </c>
      <c r="DT354" s="192" t="s">
        <v>2</v>
      </c>
      <c r="DU354" s="192" t="s">
        <v>2</v>
      </c>
      <c r="DV354" s="192" t="s">
        <v>2</v>
      </c>
      <c r="DW354" s="192" t="s">
        <v>2</v>
      </c>
      <c r="DX354" s="192" t="s">
        <v>2</v>
      </c>
      <c r="DY354" s="192" t="s">
        <v>2</v>
      </c>
      <c r="DZ354" s="192" t="s">
        <v>2</v>
      </c>
      <c r="EA354" s="192" t="s">
        <v>2</v>
      </c>
      <c r="EB354" s="192" t="s">
        <v>2</v>
      </c>
      <c r="EC354" s="192" t="s">
        <v>2</v>
      </c>
      <c r="ED354" s="192" t="s">
        <v>2</v>
      </c>
      <c r="EE354" s="192" t="s">
        <v>2</v>
      </c>
    </row>
    <row r="355" spans="1:137" ht="15" customHeight="1" x14ac:dyDescent="0.25">
      <c r="A355" s="163">
        <v>22442</v>
      </c>
      <c r="B355" s="91" t="s">
        <v>306</v>
      </c>
      <c r="C355" s="86" t="s">
        <v>2</v>
      </c>
      <c r="D355" s="198" t="s">
        <v>1091</v>
      </c>
      <c r="E355" s="91" t="s">
        <v>314</v>
      </c>
      <c r="F355" s="91" t="s">
        <v>306</v>
      </c>
      <c r="G355" s="16">
        <v>41627</v>
      </c>
      <c r="H355" s="88" t="s">
        <v>2</v>
      </c>
      <c r="I355" s="88" t="s">
        <v>779</v>
      </c>
      <c r="J355" s="87">
        <v>41277.888888888891</v>
      </c>
      <c r="K355" s="143">
        <f>+COUNTIF($Y355,"&gt;=18")+COUNTIF($AG355,"&gt;=31")+COUNTIF($AP355,"&lt;=15")+COUNTIF($AR355,"&gt;=19")+COUNTIF($BG355,"&gt;=11")+COUNTIF($BI355,"&lt;=21")+COUNTIF($BK355,"&gt;=17")+COUNTIF($BR355,"&gt;=24")+COUNTIF($CA355,"&lt;=11")</f>
        <v>5</v>
      </c>
      <c r="L355" s="140">
        <f>65-(+CH355+CI355+CJ355+CK355+CL355+CM355)</f>
        <v>13</v>
      </c>
      <c r="M355" s="114">
        <v>13</v>
      </c>
      <c r="N355" s="114">
        <v>24</v>
      </c>
      <c r="O355" s="114">
        <v>14</v>
      </c>
      <c r="P355" s="114">
        <v>11</v>
      </c>
      <c r="Q355" s="114">
        <v>11</v>
      </c>
      <c r="R355" s="114">
        <v>15</v>
      </c>
      <c r="S355" s="114">
        <v>12</v>
      </c>
      <c r="T355" s="114">
        <v>12</v>
      </c>
      <c r="U355" s="114">
        <v>12</v>
      </c>
      <c r="V355" s="114">
        <v>13</v>
      </c>
      <c r="W355" s="114">
        <v>12</v>
      </c>
      <c r="X355" s="114">
        <v>17</v>
      </c>
      <c r="Y355" s="114">
        <v>18</v>
      </c>
      <c r="Z355" s="62">
        <v>9</v>
      </c>
      <c r="AA355" s="62">
        <v>10</v>
      </c>
      <c r="AB355" s="114">
        <v>11</v>
      </c>
      <c r="AC355" s="114">
        <v>11</v>
      </c>
      <c r="AD355" s="114">
        <v>25</v>
      </c>
      <c r="AE355" s="114">
        <v>15</v>
      </c>
      <c r="AF355" s="114">
        <v>18</v>
      </c>
      <c r="AG355" s="114">
        <v>29</v>
      </c>
      <c r="AH355" s="62">
        <v>15</v>
      </c>
      <c r="AI355" s="62">
        <v>15</v>
      </c>
      <c r="AJ355" s="62">
        <v>17</v>
      </c>
      <c r="AK355" s="62">
        <v>17</v>
      </c>
      <c r="AL355" s="114">
        <v>11</v>
      </c>
      <c r="AM355" s="114">
        <v>11</v>
      </c>
      <c r="AN355" s="114">
        <v>17</v>
      </c>
      <c r="AO355" s="114">
        <v>23</v>
      </c>
      <c r="AP355" s="114">
        <v>15</v>
      </c>
      <c r="AQ355" s="114">
        <v>14</v>
      </c>
      <c r="AR355" s="114">
        <v>18</v>
      </c>
      <c r="AS355" s="114">
        <v>16</v>
      </c>
      <c r="AT355" s="114">
        <v>35</v>
      </c>
      <c r="AU355" s="62">
        <v>39</v>
      </c>
      <c r="AV355" s="114">
        <v>13</v>
      </c>
      <c r="AW355" s="114">
        <v>12</v>
      </c>
      <c r="AX355" s="114">
        <v>11</v>
      </c>
      <c r="AY355" s="114">
        <v>9</v>
      </c>
      <c r="AZ355" s="114">
        <v>15</v>
      </c>
      <c r="BA355" s="114">
        <v>16</v>
      </c>
      <c r="BB355" s="114">
        <v>8</v>
      </c>
      <c r="BC355" s="114">
        <v>10</v>
      </c>
      <c r="BD355" s="114">
        <v>10</v>
      </c>
      <c r="BE355" s="114">
        <v>8</v>
      </c>
      <c r="BF355" s="114">
        <v>10</v>
      </c>
      <c r="BG355" s="114">
        <v>11</v>
      </c>
      <c r="BH355" s="114">
        <v>12</v>
      </c>
      <c r="BI355" s="114">
        <v>21</v>
      </c>
      <c r="BJ355" s="114">
        <v>23</v>
      </c>
      <c r="BK355" s="114">
        <v>16</v>
      </c>
      <c r="BL355" s="114">
        <v>10</v>
      </c>
      <c r="BM355" s="114">
        <v>12</v>
      </c>
      <c r="BN355" s="114">
        <v>12</v>
      </c>
      <c r="BO355" s="114">
        <v>15</v>
      </c>
      <c r="BP355" s="114">
        <v>8</v>
      </c>
      <c r="BQ355" s="114">
        <v>12</v>
      </c>
      <c r="BR355" s="114">
        <v>26</v>
      </c>
      <c r="BS355" s="114">
        <v>20</v>
      </c>
      <c r="BT355" s="114">
        <v>12</v>
      </c>
      <c r="BU355" s="114">
        <v>12</v>
      </c>
      <c r="BV355" s="114">
        <v>11</v>
      </c>
      <c r="BW355" s="114">
        <v>13</v>
      </c>
      <c r="BX355" s="114">
        <v>11</v>
      </c>
      <c r="BY355" s="114">
        <v>11</v>
      </c>
      <c r="BZ355" s="114">
        <v>12</v>
      </c>
      <c r="CA355" s="114">
        <v>12</v>
      </c>
      <c r="CB355" s="149">
        <f>(2.71828^(-8.3291+4.4859*K355-2.1583*L355))/(1+(2.71828^(-8.3291+4.4859*K355-2.1583*L355)))</f>
        <v>8.6763780988253697E-7</v>
      </c>
      <c r="CC355" s="107" t="s">
        <v>781</v>
      </c>
      <c r="CD355" s="9" t="s">
        <v>53</v>
      </c>
      <c r="CE355" s="91" t="s">
        <v>595</v>
      </c>
      <c r="CF355" s="9" t="s">
        <v>306</v>
      </c>
      <c r="CG355" s="9"/>
      <c r="CH355" s="59">
        <f>COUNTIF($M355,"=13")+COUNTIF($N355,"=24")+COUNTIF($O355,"=14")+COUNTIF($P355,"=11")+COUNTIF($Q355,"=11")+COUNTIF($R355,"=14")+COUNTIF($S355,"=12")+COUNTIF($T355,"=12")+COUNTIF($U355,"=12")+COUNTIF($V355,"=13")+COUNTIF($W355,"=13")+COUNTIF($X355,"=16")</f>
        <v>9</v>
      </c>
      <c r="CI355" s="59">
        <f>COUNTIF($Y355,"=18")+COUNTIF($Z355,"=9")+COUNTIF($AA355,"=10")+COUNTIF($AB355,"=11")+COUNTIF($AC355,"=11")+COUNTIF($AD355,"=25")+COUNTIF($AE355,"=15")+COUNTIF($AF355,"=19")+COUNTIF($AG355,"=31")+COUNTIF($AH355,"=15")+COUNTIF($AI355,"=15")+COUNTIF($AJ355,"=17")+COUNTIF($AK355,"=17")</f>
        <v>11</v>
      </c>
      <c r="CJ355" s="59">
        <f>COUNTIF($AL355,"=11")+COUNTIF($AM355,"=11")+COUNTIF($AN355,"=19")+COUNTIF($AO355,"=23")+COUNTIF($AP355,"=15")+COUNTIF($AQ355,"=15")+COUNTIF($AR355,"=19")+COUNTIF($AS355,"=17")+COUNTIF($AV355,"=12")+COUNTIF($AW355,"=12")</f>
        <v>5</v>
      </c>
      <c r="CK355" s="59">
        <f>COUNTIF($AX355,"=11")+COUNTIF($AY355,"=9")+COUNTIF($AZ355,"=15")+COUNTIF($BA355,"=16")+COUNTIF($BB355,"=8")+COUNTIF($BC355,"=10")+COUNTIF($BD355,"=10")+COUNTIF($BE355,"=8")+COUNTIF($BF355,"=10")+COUNTIF($BG355,"=11")</f>
        <v>10</v>
      </c>
      <c r="CL355" s="59">
        <f>COUNTIF($BH355,"=12")+COUNTIF($BI355,"=21")+COUNTIF($BJ355,"=23")+COUNTIF($BK355,"=16")+COUNTIF($BL355,"=10")+COUNTIF($BM355,"=12")+COUNTIF($BN355,"=12")+COUNTIF($BO355,"=15")+COUNTIF($BP355,"=8")+COUNTIF($BQ355,"=12")+COUNTIF($BR355,"=24")+COUNTIF($BS355,"=20")+COUNTIF($BT355,"=13")</f>
        <v>11</v>
      </c>
      <c r="CM355" s="59">
        <f>COUNTIF($BU355,"=12")+COUNTIF($BV355,"=11")+COUNTIF($BW355,"=13")+COUNTIF($BX355,"=11")+COUNTIF($BY355,"=11")+COUNTIF($BZ355,"=12")+COUNTIF($CA355,"=11")</f>
        <v>6</v>
      </c>
      <c r="CN355" s="86"/>
      <c r="CO355" s="86"/>
      <c r="CP355" s="86"/>
      <c r="CQ355" s="86"/>
      <c r="CR355" s="86"/>
      <c r="CS355" s="86"/>
      <c r="CT355" s="86"/>
      <c r="CU355" s="86"/>
      <c r="CV355" s="86"/>
      <c r="CW355" s="86"/>
      <c r="CX355" s="86"/>
      <c r="CY355" s="86"/>
      <c r="CZ355" s="86"/>
      <c r="DA355" s="86"/>
      <c r="DB355" s="86"/>
      <c r="DC355" s="86"/>
      <c r="DD355" s="86"/>
      <c r="DE355" s="86"/>
      <c r="DF355" s="86"/>
      <c r="DG355" s="86"/>
      <c r="DH355" s="86"/>
      <c r="DI355" s="86"/>
      <c r="DJ355" s="86"/>
      <c r="DK355" s="86"/>
      <c r="DL355" s="86"/>
      <c r="DM355" s="86"/>
      <c r="DN355" s="86"/>
      <c r="DO355" s="86"/>
      <c r="DP355" s="86"/>
      <c r="DQ355" s="86"/>
      <c r="DR355" s="86"/>
      <c r="DS355" s="86"/>
      <c r="DT355" s="86"/>
      <c r="DU355" s="86"/>
      <c r="DV355" s="86"/>
      <c r="DW355" s="86"/>
      <c r="DX355" s="86"/>
      <c r="DY355" s="86"/>
      <c r="DZ355" s="86"/>
      <c r="EA355" s="86"/>
      <c r="EB355" s="86"/>
      <c r="EC355" s="86"/>
      <c r="ED355" s="86"/>
      <c r="EE355" s="86"/>
    </row>
    <row r="356" spans="1:137" ht="15" customHeight="1" x14ac:dyDescent="0.25">
      <c r="A356" s="173">
        <v>111858</v>
      </c>
      <c r="B356" s="38" t="s">
        <v>403</v>
      </c>
      <c r="C356" s="86" t="s">
        <v>2</v>
      </c>
      <c r="D356" s="174" t="s">
        <v>1097</v>
      </c>
      <c r="E356" s="3" t="s">
        <v>23</v>
      </c>
      <c r="F356" s="3" t="s">
        <v>403</v>
      </c>
      <c r="G356" s="87">
        <v>41516.194444444445</v>
      </c>
      <c r="H356" s="88" t="s">
        <v>2</v>
      </c>
      <c r="I356" s="88" t="s">
        <v>779</v>
      </c>
      <c r="J356" s="87">
        <v>41277.888888888891</v>
      </c>
      <c r="K356" s="143">
        <f>+COUNTIF($Y356,"&gt;=18")+COUNTIF($AG356,"&gt;=31")+COUNTIF($AP356,"&lt;=15")+COUNTIF($AR356,"&gt;=19")+COUNTIF($BG356,"&gt;=11")+COUNTIF($BI356,"&lt;=21")+COUNTIF($BK356,"&gt;=17")+COUNTIF($BR356,"&gt;=24")+COUNTIF($CA356,"&lt;=11")</f>
        <v>5</v>
      </c>
      <c r="L356" s="140">
        <f>65-(+CH356+CI356+CJ356+CK356+CL356+CM356)</f>
        <v>13</v>
      </c>
      <c r="M356" s="100">
        <v>13</v>
      </c>
      <c r="N356" s="100">
        <v>24</v>
      </c>
      <c r="O356" s="100">
        <v>14</v>
      </c>
      <c r="P356" s="68">
        <v>10</v>
      </c>
      <c r="Q356" s="100">
        <v>11</v>
      </c>
      <c r="R356" s="100">
        <v>14</v>
      </c>
      <c r="S356" s="100">
        <v>12</v>
      </c>
      <c r="T356" s="100">
        <v>12</v>
      </c>
      <c r="U356" s="100">
        <v>13</v>
      </c>
      <c r="V356" s="100">
        <v>13</v>
      </c>
      <c r="W356" s="100">
        <v>13</v>
      </c>
      <c r="X356" s="100">
        <v>16</v>
      </c>
      <c r="Y356" s="100">
        <v>18</v>
      </c>
      <c r="Z356" s="68">
        <v>9</v>
      </c>
      <c r="AA356" s="68">
        <v>10</v>
      </c>
      <c r="AB356" s="100">
        <v>11</v>
      </c>
      <c r="AC356" s="100">
        <v>11</v>
      </c>
      <c r="AD356" s="100">
        <v>25</v>
      </c>
      <c r="AE356" s="100">
        <v>15</v>
      </c>
      <c r="AF356" s="100">
        <v>19</v>
      </c>
      <c r="AG356" s="100">
        <v>30</v>
      </c>
      <c r="AH356" s="68">
        <v>14</v>
      </c>
      <c r="AI356" s="68">
        <v>15</v>
      </c>
      <c r="AJ356" s="68">
        <v>16</v>
      </c>
      <c r="AK356" s="100">
        <v>17</v>
      </c>
      <c r="AL356" s="100">
        <v>11</v>
      </c>
      <c r="AM356" s="100">
        <v>11</v>
      </c>
      <c r="AN356" s="68">
        <v>19</v>
      </c>
      <c r="AO356" s="68">
        <v>23</v>
      </c>
      <c r="AP356" s="68">
        <v>16</v>
      </c>
      <c r="AQ356" s="68">
        <v>15</v>
      </c>
      <c r="AR356" s="68">
        <v>21</v>
      </c>
      <c r="AS356" s="68">
        <v>16</v>
      </c>
      <c r="AT356" s="68">
        <v>38</v>
      </c>
      <c r="AU356" s="68">
        <v>39</v>
      </c>
      <c r="AV356" s="68">
        <v>13</v>
      </c>
      <c r="AW356" s="68">
        <v>12</v>
      </c>
      <c r="AX356" s="68">
        <v>11</v>
      </c>
      <c r="AY356" s="68">
        <v>9</v>
      </c>
      <c r="AZ356" s="68">
        <v>15</v>
      </c>
      <c r="BA356" s="68">
        <v>16</v>
      </c>
      <c r="BB356" s="100">
        <v>8</v>
      </c>
      <c r="BC356" s="100">
        <v>10</v>
      </c>
      <c r="BD356" s="100">
        <v>10</v>
      </c>
      <c r="BE356" s="100">
        <v>8</v>
      </c>
      <c r="BF356" s="100">
        <v>10</v>
      </c>
      <c r="BG356" s="100">
        <v>10</v>
      </c>
      <c r="BH356" s="100">
        <v>12</v>
      </c>
      <c r="BI356" s="100">
        <v>21</v>
      </c>
      <c r="BJ356" s="100">
        <v>23</v>
      </c>
      <c r="BK356" s="100">
        <v>17</v>
      </c>
      <c r="BL356" s="100">
        <v>10</v>
      </c>
      <c r="BM356" s="100">
        <v>12</v>
      </c>
      <c r="BN356" s="100">
        <v>12</v>
      </c>
      <c r="BO356" s="100">
        <v>15</v>
      </c>
      <c r="BP356" s="100">
        <v>8</v>
      </c>
      <c r="BQ356" s="100">
        <v>12</v>
      </c>
      <c r="BR356" s="100">
        <v>22</v>
      </c>
      <c r="BS356" s="100">
        <v>20</v>
      </c>
      <c r="BT356" s="100">
        <v>14</v>
      </c>
      <c r="BU356" s="100">
        <v>12</v>
      </c>
      <c r="BV356" s="100">
        <v>11</v>
      </c>
      <c r="BW356" s="100">
        <v>13</v>
      </c>
      <c r="BX356" s="100">
        <v>11</v>
      </c>
      <c r="BY356" s="100">
        <v>11</v>
      </c>
      <c r="BZ356" s="100">
        <v>12</v>
      </c>
      <c r="CA356" s="100">
        <v>11</v>
      </c>
      <c r="CB356" s="149">
        <f>(2.71828^(-8.3291+4.4859*K356-2.1583*L356))/(1+(2.71828^(-8.3291+4.4859*K356-2.1583*L356)))</f>
        <v>8.6763780988253697E-7</v>
      </c>
      <c r="CC356" s="107" t="s">
        <v>781</v>
      </c>
      <c r="CD356" s="86" t="s">
        <v>53</v>
      </c>
      <c r="CE356" s="3" t="s">
        <v>2</v>
      </c>
      <c r="CF356" s="86" t="s">
        <v>50</v>
      </c>
      <c r="CG356" s="86"/>
      <c r="CH356" s="59">
        <f>COUNTIF($M356,"=13")+COUNTIF($N356,"=24")+COUNTIF($O356,"=14")+COUNTIF($P356,"=11")+COUNTIF($Q356,"=11")+COUNTIF($R356,"=14")+COUNTIF($S356,"=12")+COUNTIF($T356,"=12")+COUNTIF($U356,"=12")+COUNTIF($V356,"=13")+COUNTIF($W356,"=13")+COUNTIF($X356,"=16")</f>
        <v>10</v>
      </c>
      <c r="CI356" s="59">
        <f>COUNTIF($Y356,"=18")+COUNTIF($Z356,"=9")+COUNTIF($AA356,"=10")+COUNTIF($AB356,"=11")+COUNTIF($AC356,"=11")+COUNTIF($AD356,"=25")+COUNTIF($AE356,"=15")+COUNTIF($AF356,"=19")+COUNTIF($AG356,"=31")+COUNTIF($AH356,"=15")+COUNTIF($AI356,"=15")+COUNTIF($AJ356,"=17")+COUNTIF($AK356,"=17")</f>
        <v>10</v>
      </c>
      <c r="CJ356" s="59">
        <f>COUNTIF($AL356,"=11")+COUNTIF($AM356,"=11")+COUNTIF($AN356,"=19")+COUNTIF($AO356,"=23")+COUNTIF($AP356,"=15")+COUNTIF($AQ356,"=15")+COUNTIF($AR356,"=19")+COUNTIF($AS356,"=17")+COUNTIF($AV356,"=12")+COUNTIF($AW356,"=12")</f>
        <v>6</v>
      </c>
      <c r="CK356" s="59">
        <f>COUNTIF($AX356,"=11")+COUNTIF($AY356,"=9")+COUNTIF($AZ356,"=15")+COUNTIF($BA356,"=16")+COUNTIF($BB356,"=8")+COUNTIF($BC356,"=10")+COUNTIF($BD356,"=10")+COUNTIF($BE356,"=8")+COUNTIF($BF356,"=10")+COUNTIF($BG356,"=11")</f>
        <v>9</v>
      </c>
      <c r="CL356" s="59">
        <f>COUNTIF($BH356,"=12")+COUNTIF($BI356,"=21")+COUNTIF($BJ356,"=23")+COUNTIF($BK356,"=16")+COUNTIF($BL356,"=10")+COUNTIF($BM356,"=12")+COUNTIF($BN356,"=12")+COUNTIF($BO356,"=15")+COUNTIF($BP356,"=8")+COUNTIF($BQ356,"=12")+COUNTIF($BR356,"=24")+COUNTIF($BS356,"=20")+COUNTIF($BT356,"=13")</f>
        <v>10</v>
      </c>
      <c r="CM356" s="59">
        <f>COUNTIF($BU356,"=12")+COUNTIF($BV356,"=11")+COUNTIF($BW356,"=13")+COUNTIF($BX356,"=11")+COUNTIF($BY356,"=11")+COUNTIF($BZ356,"=12")+COUNTIF($CA356,"=11")</f>
        <v>7</v>
      </c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  <c r="DK356" s="85"/>
      <c r="DL356" s="85"/>
      <c r="DM356" s="85"/>
      <c r="DN356" s="85"/>
      <c r="DO356" s="85"/>
      <c r="DP356" s="85"/>
      <c r="DQ356" s="85"/>
      <c r="DR356" s="85"/>
      <c r="DS356" s="85"/>
      <c r="DT356" s="85"/>
      <c r="DU356" s="85"/>
      <c r="DV356" s="85"/>
      <c r="DW356" s="85"/>
      <c r="DX356" s="85"/>
      <c r="DY356" s="85"/>
      <c r="DZ356" s="85"/>
      <c r="EA356" s="85"/>
      <c r="EB356" s="85"/>
      <c r="EC356" s="85"/>
      <c r="ED356" s="85"/>
      <c r="EE356" s="85"/>
    </row>
    <row r="357" spans="1:137" ht="15" customHeight="1" x14ac:dyDescent="0.25">
      <c r="A357" s="164">
        <v>141986</v>
      </c>
      <c r="B357" s="86" t="s">
        <v>154</v>
      </c>
      <c r="C357" s="86" t="s">
        <v>2</v>
      </c>
      <c r="D357" s="198" t="s">
        <v>1101</v>
      </c>
      <c r="E357" s="86" t="s">
        <v>20</v>
      </c>
      <c r="F357" s="86" t="s">
        <v>304</v>
      </c>
      <c r="G357" s="87">
        <v>42399.606944444444</v>
      </c>
      <c r="H357" s="88" t="s">
        <v>2</v>
      </c>
      <c r="I357" s="88" t="s">
        <v>779</v>
      </c>
      <c r="J357" s="87">
        <v>41277.888888888891</v>
      </c>
      <c r="K357" s="143">
        <f>+COUNTIF($Y357,"&gt;=18")+COUNTIF($AG357,"&gt;=31")+COUNTIF($AP357,"&lt;=15")+COUNTIF($AR357,"&gt;=19")+COUNTIF($BG357,"&gt;=11")+COUNTIF($BI357,"&lt;=21")+COUNTIF($BK357,"&gt;=17")+COUNTIF($BR357,"&gt;=24")+COUNTIF($CA357,"&lt;=11")</f>
        <v>5</v>
      </c>
      <c r="L357" s="140">
        <f>65-(+CH357+CI357+CJ357+CK357+CL357+CM357)</f>
        <v>13</v>
      </c>
      <c r="M357" s="68">
        <v>13</v>
      </c>
      <c r="N357" s="68">
        <v>24</v>
      </c>
      <c r="O357" s="68">
        <v>14</v>
      </c>
      <c r="P357" s="68">
        <v>11</v>
      </c>
      <c r="Q357" s="68">
        <v>12</v>
      </c>
      <c r="R357" s="68">
        <v>15</v>
      </c>
      <c r="S357" s="68">
        <v>12</v>
      </c>
      <c r="T357" s="68">
        <v>12</v>
      </c>
      <c r="U357" s="68">
        <v>12</v>
      </c>
      <c r="V357" s="68">
        <v>13</v>
      </c>
      <c r="W357" s="68">
        <v>13</v>
      </c>
      <c r="X357" s="68">
        <v>16</v>
      </c>
      <c r="Y357" s="68">
        <v>16</v>
      </c>
      <c r="Z357" s="100">
        <v>9</v>
      </c>
      <c r="AA357" s="100">
        <v>10</v>
      </c>
      <c r="AB357" s="68">
        <v>11</v>
      </c>
      <c r="AC357" s="68">
        <v>11</v>
      </c>
      <c r="AD357" s="68">
        <v>25</v>
      </c>
      <c r="AE357" s="68">
        <v>15</v>
      </c>
      <c r="AF357" s="68">
        <v>19</v>
      </c>
      <c r="AG357" s="68">
        <v>31</v>
      </c>
      <c r="AH357" s="100">
        <v>15</v>
      </c>
      <c r="AI357" s="100">
        <v>15</v>
      </c>
      <c r="AJ357" s="100">
        <v>17</v>
      </c>
      <c r="AK357" s="100">
        <v>17</v>
      </c>
      <c r="AL357" s="68">
        <v>10</v>
      </c>
      <c r="AM357" s="68">
        <v>11</v>
      </c>
      <c r="AN357" s="68">
        <v>19</v>
      </c>
      <c r="AO357" s="68">
        <v>23</v>
      </c>
      <c r="AP357" s="68">
        <v>17</v>
      </c>
      <c r="AQ357" s="68">
        <v>15</v>
      </c>
      <c r="AR357" s="68">
        <v>19</v>
      </c>
      <c r="AS357" s="68">
        <v>17</v>
      </c>
      <c r="AT357" s="68">
        <v>36</v>
      </c>
      <c r="AU357" s="68">
        <v>36</v>
      </c>
      <c r="AV357" s="68">
        <v>12</v>
      </c>
      <c r="AW357" s="68">
        <v>12</v>
      </c>
      <c r="AX357" s="68">
        <v>11</v>
      </c>
      <c r="AY357" s="68">
        <v>9</v>
      </c>
      <c r="AZ357" s="68">
        <v>15</v>
      </c>
      <c r="BA357" s="68">
        <v>16</v>
      </c>
      <c r="BB357" s="68">
        <v>8</v>
      </c>
      <c r="BC357" s="68">
        <v>10</v>
      </c>
      <c r="BD357" s="68">
        <v>10</v>
      </c>
      <c r="BE357" s="68">
        <v>8</v>
      </c>
      <c r="BF357" s="68">
        <v>11</v>
      </c>
      <c r="BG357" s="68">
        <v>10</v>
      </c>
      <c r="BH357" s="68">
        <v>12</v>
      </c>
      <c r="BI357" s="68">
        <v>21</v>
      </c>
      <c r="BJ357" s="68">
        <v>23</v>
      </c>
      <c r="BK357" s="68">
        <v>17</v>
      </c>
      <c r="BL357" s="68">
        <v>10</v>
      </c>
      <c r="BM357" s="68">
        <v>12</v>
      </c>
      <c r="BN357" s="68">
        <v>12</v>
      </c>
      <c r="BO357" s="68">
        <v>17</v>
      </c>
      <c r="BP357" s="68">
        <v>8</v>
      </c>
      <c r="BQ357" s="68">
        <v>12</v>
      </c>
      <c r="BR357" s="68">
        <v>25</v>
      </c>
      <c r="BS357" s="68">
        <v>21</v>
      </c>
      <c r="BT357" s="68">
        <v>14</v>
      </c>
      <c r="BU357" s="68">
        <v>12</v>
      </c>
      <c r="BV357" s="68">
        <v>11</v>
      </c>
      <c r="BW357" s="68">
        <v>13</v>
      </c>
      <c r="BX357" s="68">
        <v>11</v>
      </c>
      <c r="BY357" s="68">
        <v>11</v>
      </c>
      <c r="BZ357" s="68">
        <v>12</v>
      </c>
      <c r="CA357" s="68">
        <v>12</v>
      </c>
      <c r="CB357" s="149">
        <f>(2.71828^(-8.3291+4.4859*K357-2.1583*L357))/(1+(2.71828^(-8.3291+4.4859*K357-2.1583*L357)))</f>
        <v>8.6763780988253697E-7</v>
      </c>
      <c r="CC357" s="107" t="s">
        <v>781</v>
      </c>
      <c r="CD357" s="86" t="s">
        <v>55</v>
      </c>
      <c r="CE357" s="86" t="s">
        <v>2</v>
      </c>
      <c r="CF357" s="86" t="s">
        <v>154</v>
      </c>
      <c r="CG357" s="86"/>
      <c r="CH357" s="59">
        <f>COUNTIF($M357,"=13")+COUNTIF($N357,"=24")+COUNTIF($O357,"=14")+COUNTIF($P357,"=11")+COUNTIF($Q357,"=11")+COUNTIF($R357,"=14")+COUNTIF($S357,"=12")+COUNTIF($T357,"=12")+COUNTIF($U357,"=12")+COUNTIF($V357,"=13")+COUNTIF($W357,"=13")+COUNTIF($X357,"=16")</f>
        <v>10</v>
      </c>
      <c r="CI357" s="59">
        <f>COUNTIF($Y357,"=18")+COUNTIF($Z357,"=9")+COUNTIF($AA357,"=10")+COUNTIF($AB357,"=11")+COUNTIF($AC357,"=11")+COUNTIF($AD357,"=25")+COUNTIF($AE357,"=15")+COUNTIF($AF357,"=19")+COUNTIF($AG357,"=31")+COUNTIF($AH357,"=15")+COUNTIF($AI357,"=15")+COUNTIF($AJ357,"=17")+COUNTIF($AK357,"=17")</f>
        <v>12</v>
      </c>
      <c r="CJ357" s="59">
        <f>COUNTIF($AL357,"=11")+COUNTIF($AM357,"=11")+COUNTIF($AN357,"=19")+COUNTIF($AO357,"=23")+COUNTIF($AP357,"=15")+COUNTIF($AQ357,"=15")+COUNTIF($AR357,"=19")+COUNTIF($AS357,"=17")+COUNTIF($AV357,"=12")+COUNTIF($AW357,"=12")</f>
        <v>8</v>
      </c>
      <c r="CK357" s="59">
        <f>COUNTIF($AX357,"=11")+COUNTIF($AY357,"=9")+COUNTIF($AZ357,"=15")+COUNTIF($BA357,"=16")+COUNTIF($BB357,"=8")+COUNTIF($BC357,"=10")+COUNTIF($BD357,"=10")+COUNTIF($BE357,"=8")+COUNTIF($BF357,"=10")+COUNTIF($BG357,"=11")</f>
        <v>8</v>
      </c>
      <c r="CL357" s="59">
        <f>COUNTIF($BH357,"=12")+COUNTIF($BI357,"=21")+COUNTIF($BJ357,"=23")+COUNTIF($BK357,"=16")+COUNTIF($BL357,"=10")+COUNTIF($BM357,"=12")+COUNTIF($BN357,"=12")+COUNTIF($BO357,"=15")+COUNTIF($BP357,"=8")+COUNTIF($BQ357,"=12")+COUNTIF($BR357,"=24")+COUNTIF($BS357,"=20")+COUNTIF($BT357,"=13")</f>
        <v>8</v>
      </c>
      <c r="CM357" s="59">
        <f>COUNTIF($BU357,"=12")+COUNTIF($BV357,"=11")+COUNTIF($BW357,"=13")+COUNTIF($BX357,"=11")+COUNTIF($BY357,"=11")+COUNTIF($BZ357,"=12")+COUNTIF($CA357,"=11")</f>
        <v>6</v>
      </c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  <c r="DK357" s="85"/>
      <c r="DL357" s="85"/>
      <c r="DM357" s="85"/>
      <c r="DN357" s="85"/>
      <c r="DO357" s="85"/>
      <c r="DP357" s="85"/>
      <c r="DQ357" s="85"/>
      <c r="DR357" s="85"/>
      <c r="DS357" s="85"/>
      <c r="DT357" s="85"/>
      <c r="DU357" s="85"/>
      <c r="DV357" s="85"/>
      <c r="DW357" s="85"/>
      <c r="DX357" s="85"/>
      <c r="DY357" s="85"/>
      <c r="DZ357" s="85"/>
      <c r="EA357" s="85"/>
      <c r="EB357" s="85"/>
      <c r="EC357" s="85"/>
      <c r="ED357" s="85"/>
      <c r="EE357" s="85"/>
    </row>
    <row r="358" spans="1:137" ht="15" customHeight="1" x14ac:dyDescent="0.25">
      <c r="A358" s="165">
        <v>173450</v>
      </c>
      <c r="B358" s="46" t="s">
        <v>564</v>
      </c>
      <c r="C358" s="86" t="s">
        <v>2</v>
      </c>
      <c r="D358" s="198" t="s">
        <v>1107</v>
      </c>
      <c r="E358" s="29" t="s">
        <v>23</v>
      </c>
      <c r="F358" s="91" t="s">
        <v>339</v>
      </c>
      <c r="G358" s="16">
        <v>41622</v>
      </c>
      <c r="H358" s="88" t="s">
        <v>2</v>
      </c>
      <c r="I358" s="88" t="s">
        <v>779</v>
      </c>
      <c r="J358" s="87">
        <v>41277.888888888891</v>
      </c>
      <c r="K358" s="143">
        <f>+COUNTIF($Y358,"&gt;=18")+COUNTIF($AG358,"&gt;=31")+COUNTIF($AP358,"&lt;=15")+COUNTIF($AR358,"&gt;=19")+COUNTIF($BG358,"&gt;=11")+COUNTIF($BI358,"&lt;=21")+COUNTIF($BK358,"&gt;=17")+COUNTIF($BR358,"&gt;=24")+COUNTIF($CA358,"&lt;=11")</f>
        <v>5</v>
      </c>
      <c r="L358" s="140">
        <f>65-(+CH358+CI358+CJ358+CK358+CL358+CM358)</f>
        <v>13</v>
      </c>
      <c r="M358" s="6">
        <v>13</v>
      </c>
      <c r="N358" s="6">
        <v>24</v>
      </c>
      <c r="O358" s="6">
        <v>14</v>
      </c>
      <c r="P358" s="6">
        <v>11</v>
      </c>
      <c r="Q358" s="6">
        <v>11</v>
      </c>
      <c r="R358" s="6">
        <v>14</v>
      </c>
      <c r="S358" s="6">
        <v>12</v>
      </c>
      <c r="T358" s="6">
        <v>12</v>
      </c>
      <c r="U358" s="6">
        <v>12</v>
      </c>
      <c r="V358" s="6">
        <v>13</v>
      </c>
      <c r="W358" s="6">
        <v>16</v>
      </c>
      <c r="X358" s="6">
        <v>16</v>
      </c>
      <c r="Y358" s="6">
        <v>18</v>
      </c>
      <c r="Z358" s="6">
        <v>9</v>
      </c>
      <c r="AA358" s="6">
        <v>10</v>
      </c>
      <c r="AB358" s="6">
        <v>11</v>
      </c>
      <c r="AC358" s="6">
        <v>11</v>
      </c>
      <c r="AD358" s="6">
        <v>25</v>
      </c>
      <c r="AE358" s="6">
        <v>15</v>
      </c>
      <c r="AF358" s="6">
        <v>18</v>
      </c>
      <c r="AG358" s="6">
        <v>29</v>
      </c>
      <c r="AH358" s="28">
        <v>15</v>
      </c>
      <c r="AI358" s="28">
        <v>16</v>
      </c>
      <c r="AJ358" s="6">
        <v>16</v>
      </c>
      <c r="AK358" s="6">
        <v>17</v>
      </c>
      <c r="AL358" s="6">
        <v>11</v>
      </c>
      <c r="AM358" s="28">
        <v>11</v>
      </c>
      <c r="AN358" s="6">
        <v>19</v>
      </c>
      <c r="AO358" s="6">
        <v>23</v>
      </c>
      <c r="AP358" s="6">
        <v>15</v>
      </c>
      <c r="AQ358" s="6">
        <v>14</v>
      </c>
      <c r="AR358" s="6">
        <v>20</v>
      </c>
      <c r="AS358" s="6">
        <v>17</v>
      </c>
      <c r="AT358" s="28">
        <v>37</v>
      </c>
      <c r="AU358" s="28">
        <v>40</v>
      </c>
      <c r="AV358" s="6">
        <v>12</v>
      </c>
      <c r="AW358" s="6">
        <v>12</v>
      </c>
      <c r="AX358" s="6">
        <v>11</v>
      </c>
      <c r="AY358" s="6">
        <v>9</v>
      </c>
      <c r="AZ358" s="6">
        <v>15</v>
      </c>
      <c r="BA358" s="6">
        <v>16</v>
      </c>
      <c r="BB358" s="6">
        <v>8</v>
      </c>
      <c r="BC358" s="6">
        <v>10</v>
      </c>
      <c r="BD358" s="6">
        <v>10</v>
      </c>
      <c r="BE358" s="6">
        <v>8</v>
      </c>
      <c r="BF358" s="6">
        <v>10</v>
      </c>
      <c r="BG358" s="6">
        <v>11</v>
      </c>
      <c r="BH358" s="6">
        <v>12</v>
      </c>
      <c r="BI358" s="6">
        <v>23</v>
      </c>
      <c r="BJ358" s="6">
        <v>23</v>
      </c>
      <c r="BK358" s="6">
        <v>17</v>
      </c>
      <c r="BL358" s="6">
        <v>10</v>
      </c>
      <c r="BM358" s="6">
        <v>12</v>
      </c>
      <c r="BN358" s="6">
        <v>12</v>
      </c>
      <c r="BO358" s="6">
        <v>16</v>
      </c>
      <c r="BP358" s="6">
        <v>8</v>
      </c>
      <c r="BQ358" s="6">
        <v>13</v>
      </c>
      <c r="BR358" s="28">
        <v>22</v>
      </c>
      <c r="BS358" s="6">
        <v>20</v>
      </c>
      <c r="BT358" s="6">
        <v>13</v>
      </c>
      <c r="BU358" s="6">
        <v>12</v>
      </c>
      <c r="BV358" s="6">
        <v>11</v>
      </c>
      <c r="BW358" s="6">
        <v>13</v>
      </c>
      <c r="BX358" s="6">
        <v>11</v>
      </c>
      <c r="BY358" s="6">
        <v>11</v>
      </c>
      <c r="BZ358" s="6">
        <v>12</v>
      </c>
      <c r="CA358" s="6">
        <v>12</v>
      </c>
      <c r="CB358" s="149">
        <f>(2.71828^(-8.3291+4.4859*K358-2.1583*L358))/(1+(2.71828^(-8.3291+4.4859*K358-2.1583*L358)))</f>
        <v>8.6763780988253697E-7</v>
      </c>
      <c r="CC358" s="107" t="s">
        <v>781</v>
      </c>
      <c r="CD358" s="9" t="s">
        <v>53</v>
      </c>
      <c r="CE358" s="14" t="s">
        <v>2</v>
      </c>
      <c r="CF358" s="9" t="s">
        <v>564</v>
      </c>
      <c r="CG358" s="11"/>
      <c r="CH358" s="59">
        <f>COUNTIF($M358,"=13")+COUNTIF($N358,"=24")+COUNTIF($O358,"=14")+COUNTIF($P358,"=11")+COUNTIF($Q358,"=11")+COUNTIF($R358,"=14")+COUNTIF($S358,"=12")+COUNTIF($T358,"=12")+COUNTIF($U358,"=12")+COUNTIF($V358,"=13")+COUNTIF($W358,"=13")+COUNTIF($X358,"=16")</f>
        <v>11</v>
      </c>
      <c r="CI358" s="59">
        <f>COUNTIF($Y358,"=18")+COUNTIF($Z358,"=9")+COUNTIF($AA358,"=10")+COUNTIF($AB358,"=11")+COUNTIF($AC358,"=11")+COUNTIF($AD358,"=25")+COUNTIF($AE358,"=15")+COUNTIF($AF358,"=19")+COUNTIF($AG358,"=31")+COUNTIF($AH358,"=15")+COUNTIF($AI358,"=15")+COUNTIF($AJ358,"=17")+COUNTIF($AK358,"=17")</f>
        <v>9</v>
      </c>
      <c r="CJ358" s="59">
        <f>COUNTIF($AL358,"=11")+COUNTIF($AM358,"=11")+COUNTIF($AN358,"=19")+COUNTIF($AO358,"=23")+COUNTIF($AP358,"=15")+COUNTIF($AQ358,"=15")+COUNTIF($AR358,"=19")+COUNTIF($AS358,"=17")+COUNTIF($AV358,"=12")+COUNTIF($AW358,"=12")</f>
        <v>8</v>
      </c>
      <c r="CK358" s="59">
        <f>COUNTIF($AX358,"=11")+COUNTIF($AY358,"=9")+COUNTIF($AZ358,"=15")+COUNTIF($BA358,"=16")+COUNTIF($BB358,"=8")+COUNTIF($BC358,"=10")+COUNTIF($BD358,"=10")+COUNTIF($BE358,"=8")+COUNTIF($BF358,"=10")+COUNTIF($BG358,"=11")</f>
        <v>10</v>
      </c>
      <c r="CL358" s="59">
        <f>COUNTIF($BH358,"=12")+COUNTIF($BI358,"=21")+COUNTIF($BJ358,"=23")+COUNTIF($BK358,"=16")+COUNTIF($BL358,"=10")+COUNTIF($BM358,"=12")+COUNTIF($BN358,"=12")+COUNTIF($BO358,"=15")+COUNTIF($BP358,"=8")+COUNTIF($BQ358,"=12")+COUNTIF($BR358,"=24")+COUNTIF($BS358,"=20")+COUNTIF($BT358,"=13")</f>
        <v>8</v>
      </c>
      <c r="CM358" s="59">
        <f>COUNTIF($BU358,"=12")+COUNTIF($BV358,"=11")+COUNTIF($BW358,"=13")+COUNTIF($BX358,"=11")+COUNTIF($BY358,"=11")+COUNTIF($BZ358,"=12")+COUNTIF($CA358,"=11")</f>
        <v>6</v>
      </c>
      <c r="EA358" s="85"/>
      <c r="EB358" s="85"/>
      <c r="EC358" s="85"/>
      <c r="ED358" s="85"/>
      <c r="EE358" s="85"/>
    </row>
    <row r="359" spans="1:137" ht="15" customHeight="1" x14ac:dyDescent="0.25">
      <c r="A359" s="164">
        <v>179935</v>
      </c>
      <c r="B359" s="86" t="s">
        <v>244</v>
      </c>
      <c r="C359" s="86" t="s">
        <v>2</v>
      </c>
      <c r="D359" s="198" t="s">
        <v>1108</v>
      </c>
      <c r="E359" s="86" t="s">
        <v>28</v>
      </c>
      <c r="F359" s="86" t="s">
        <v>229</v>
      </c>
      <c r="G359" s="87">
        <v>42394.525694444441</v>
      </c>
      <c r="H359" s="88" t="s">
        <v>2</v>
      </c>
      <c r="I359" s="88" t="s">
        <v>779</v>
      </c>
      <c r="J359" s="87">
        <v>41277.888888888891</v>
      </c>
      <c r="K359" s="143">
        <f>+COUNTIF($Y359,"&gt;=18")+COUNTIF($AG359,"&gt;=31")+COUNTIF($AP359,"&lt;=15")+COUNTIF($AR359,"&gt;=19")+COUNTIF($BG359,"&gt;=11")+COUNTIF($BI359,"&lt;=21")+COUNTIF($BK359,"&gt;=17")+COUNTIF($BR359,"&gt;=24")+COUNTIF($CA359,"&lt;=11")</f>
        <v>5</v>
      </c>
      <c r="L359" s="140">
        <f>65-(+CH359+CI359+CJ359+CK359+CL359+CM359)</f>
        <v>13</v>
      </c>
      <c r="M359" s="100">
        <v>13</v>
      </c>
      <c r="N359" s="100">
        <v>25</v>
      </c>
      <c r="O359" s="100">
        <v>14</v>
      </c>
      <c r="P359" s="68">
        <v>11</v>
      </c>
      <c r="Q359" s="100">
        <v>11</v>
      </c>
      <c r="R359" s="100">
        <v>13</v>
      </c>
      <c r="S359" s="100">
        <v>12</v>
      </c>
      <c r="T359" s="100">
        <v>11</v>
      </c>
      <c r="U359" s="100">
        <v>12</v>
      </c>
      <c r="V359" s="100">
        <v>13</v>
      </c>
      <c r="W359" s="100">
        <v>14</v>
      </c>
      <c r="X359" s="100">
        <v>16</v>
      </c>
      <c r="Y359" s="100">
        <v>18</v>
      </c>
      <c r="Z359" s="100">
        <v>9</v>
      </c>
      <c r="AA359" s="100">
        <v>10</v>
      </c>
      <c r="AB359" s="100">
        <v>11</v>
      </c>
      <c r="AC359" s="100">
        <v>11</v>
      </c>
      <c r="AD359" s="100">
        <v>25</v>
      </c>
      <c r="AE359" s="100">
        <v>15</v>
      </c>
      <c r="AF359" s="100">
        <v>18</v>
      </c>
      <c r="AG359" s="100">
        <v>31</v>
      </c>
      <c r="AH359" s="100">
        <v>15</v>
      </c>
      <c r="AI359" s="100">
        <v>16</v>
      </c>
      <c r="AJ359" s="100">
        <v>17</v>
      </c>
      <c r="AK359" s="100">
        <v>17</v>
      </c>
      <c r="AL359" s="100">
        <v>11</v>
      </c>
      <c r="AM359" s="100">
        <v>11</v>
      </c>
      <c r="AN359" s="100">
        <v>19</v>
      </c>
      <c r="AO359" s="100">
        <v>23</v>
      </c>
      <c r="AP359" s="100">
        <v>16</v>
      </c>
      <c r="AQ359" s="100">
        <v>16</v>
      </c>
      <c r="AR359" s="100">
        <v>19</v>
      </c>
      <c r="AS359" s="100">
        <v>17</v>
      </c>
      <c r="AT359" s="100">
        <v>38</v>
      </c>
      <c r="AU359" s="100">
        <v>41</v>
      </c>
      <c r="AV359" s="100">
        <v>12</v>
      </c>
      <c r="AW359" s="100">
        <v>12</v>
      </c>
      <c r="AX359" s="100">
        <v>11</v>
      </c>
      <c r="AY359" s="100">
        <v>9</v>
      </c>
      <c r="AZ359" s="100">
        <v>15</v>
      </c>
      <c r="BA359" s="100">
        <v>16</v>
      </c>
      <c r="BB359" s="100">
        <v>8</v>
      </c>
      <c r="BC359" s="100">
        <v>10</v>
      </c>
      <c r="BD359" s="100">
        <v>10</v>
      </c>
      <c r="BE359" s="100">
        <v>8</v>
      </c>
      <c r="BF359" s="100">
        <v>11</v>
      </c>
      <c r="BG359" s="100">
        <v>10</v>
      </c>
      <c r="BH359" s="100">
        <v>12</v>
      </c>
      <c r="BI359" s="100">
        <v>21</v>
      </c>
      <c r="BJ359" s="100">
        <v>23</v>
      </c>
      <c r="BK359" s="100">
        <v>16</v>
      </c>
      <c r="BL359" s="100">
        <v>10</v>
      </c>
      <c r="BM359" s="100">
        <v>12</v>
      </c>
      <c r="BN359" s="100">
        <v>12</v>
      </c>
      <c r="BO359" s="100">
        <v>16</v>
      </c>
      <c r="BP359" s="100">
        <v>8</v>
      </c>
      <c r="BQ359" s="100">
        <v>12</v>
      </c>
      <c r="BR359" s="100">
        <v>25</v>
      </c>
      <c r="BS359" s="100">
        <v>20</v>
      </c>
      <c r="BT359" s="100">
        <v>13</v>
      </c>
      <c r="BU359" s="100">
        <v>12</v>
      </c>
      <c r="BV359" s="100">
        <v>11</v>
      </c>
      <c r="BW359" s="100">
        <v>13</v>
      </c>
      <c r="BX359" s="100">
        <v>11</v>
      </c>
      <c r="BY359" s="100">
        <v>11</v>
      </c>
      <c r="BZ359" s="100">
        <v>12</v>
      </c>
      <c r="CA359" s="100">
        <v>12</v>
      </c>
      <c r="CB359" s="149">
        <f>(2.71828^(-8.3291+4.4859*K359-2.1583*L359))/(1+(2.71828^(-8.3291+4.4859*K359-2.1583*L359)))</f>
        <v>8.6763780988253697E-7</v>
      </c>
      <c r="CC359" s="107" t="s">
        <v>781</v>
      </c>
      <c r="CD359" s="86" t="s">
        <v>245</v>
      </c>
      <c r="CE359" s="86" t="s">
        <v>2</v>
      </c>
      <c r="CF359" s="86" t="s">
        <v>244</v>
      </c>
      <c r="CG359" s="86" t="s">
        <v>310</v>
      </c>
      <c r="CH359" s="59">
        <f>COUNTIF($M359,"=13")+COUNTIF($N359,"=24")+COUNTIF($O359,"=14")+COUNTIF($P359,"=11")+COUNTIF($Q359,"=11")+COUNTIF($R359,"=14")+COUNTIF($S359,"=12")+COUNTIF($T359,"=12")+COUNTIF($U359,"=12")+COUNTIF($V359,"=13")+COUNTIF($W359,"=13")+COUNTIF($X359,"=16")</f>
        <v>8</v>
      </c>
      <c r="CI359" s="59">
        <f>COUNTIF($Y359,"=18")+COUNTIF($Z359,"=9")+COUNTIF($AA359,"=10")+COUNTIF($AB359,"=11")+COUNTIF($AC359,"=11")+COUNTIF($AD359,"=25")+COUNTIF($AE359,"=15")+COUNTIF($AF359,"=19")+COUNTIF($AG359,"=31")+COUNTIF($AH359,"=15")+COUNTIF($AI359,"=15")+COUNTIF($AJ359,"=17")+COUNTIF($AK359,"=17")</f>
        <v>11</v>
      </c>
      <c r="CJ359" s="59">
        <f>COUNTIF($AL359,"=11")+COUNTIF($AM359,"=11")+COUNTIF($AN359,"=19")+COUNTIF($AO359,"=23")+COUNTIF($AP359,"=15")+COUNTIF($AQ359,"=15")+COUNTIF($AR359,"=19")+COUNTIF($AS359,"=17")+COUNTIF($AV359,"=12")+COUNTIF($AW359,"=12")</f>
        <v>8</v>
      </c>
      <c r="CK359" s="59">
        <f>COUNTIF($AX359,"=11")+COUNTIF($AY359,"=9")+COUNTIF($AZ359,"=15")+COUNTIF($BA359,"=16")+COUNTIF($BB359,"=8")+COUNTIF($BC359,"=10")+COUNTIF($BD359,"=10")+COUNTIF($BE359,"=8")+COUNTIF($BF359,"=10")+COUNTIF($BG359,"=11")</f>
        <v>8</v>
      </c>
      <c r="CL359" s="59">
        <f>COUNTIF($BH359,"=12")+COUNTIF($BI359,"=21")+COUNTIF($BJ359,"=23")+COUNTIF($BK359,"=16")+COUNTIF($BL359,"=10")+COUNTIF($BM359,"=12")+COUNTIF($BN359,"=12")+COUNTIF($BO359,"=15")+COUNTIF($BP359,"=8")+COUNTIF($BQ359,"=12")+COUNTIF($BR359,"=24")+COUNTIF($BS359,"=20")+COUNTIF($BT359,"=13")</f>
        <v>11</v>
      </c>
      <c r="CM359" s="59">
        <f>COUNTIF($BU359,"=12")+COUNTIF($BV359,"=11")+COUNTIF($BW359,"=13")+COUNTIF($BX359,"=11")+COUNTIF($BY359,"=11")+COUNTIF($BZ359,"=12")+COUNTIF($CA359,"=11")</f>
        <v>6</v>
      </c>
    </row>
    <row r="360" spans="1:137" ht="15" customHeight="1" x14ac:dyDescent="0.25">
      <c r="A360" s="163">
        <v>208313</v>
      </c>
      <c r="B360" s="91" t="s">
        <v>45</v>
      </c>
      <c r="C360" s="86" t="s">
        <v>2</v>
      </c>
      <c r="D360" s="174" t="s">
        <v>1109</v>
      </c>
      <c r="E360" s="91" t="s">
        <v>314</v>
      </c>
      <c r="F360" s="91" t="s">
        <v>45</v>
      </c>
      <c r="G360" s="16">
        <v>41616</v>
      </c>
      <c r="H360" s="88" t="s">
        <v>2</v>
      </c>
      <c r="I360" s="88" t="s">
        <v>779</v>
      </c>
      <c r="J360" s="87">
        <v>41277.888888888891</v>
      </c>
      <c r="K360" s="143">
        <f>+COUNTIF($Y360,"&gt;=18")+COUNTIF($AG360,"&gt;=31")+COUNTIF($AP360,"&lt;=15")+COUNTIF($AR360,"&gt;=19")+COUNTIF($BG360,"&gt;=11")+COUNTIF($BI360,"&lt;=21")+COUNTIF($BK360,"&gt;=17")+COUNTIF($BR360,"&gt;=24")+COUNTIF($CA360,"&lt;=11")</f>
        <v>5</v>
      </c>
      <c r="L360" s="140">
        <f>65-(+CH360+CI360+CJ360+CK360+CL360+CM360)</f>
        <v>13</v>
      </c>
      <c r="M360" s="114">
        <v>13</v>
      </c>
      <c r="N360" s="114">
        <v>24</v>
      </c>
      <c r="O360" s="114">
        <v>14</v>
      </c>
      <c r="P360" s="114">
        <v>11</v>
      </c>
      <c r="Q360" s="114">
        <v>11</v>
      </c>
      <c r="R360" s="114">
        <v>14</v>
      </c>
      <c r="S360" s="114">
        <v>12</v>
      </c>
      <c r="T360" s="114">
        <v>12</v>
      </c>
      <c r="U360" s="114">
        <v>12</v>
      </c>
      <c r="V360" s="114">
        <v>14</v>
      </c>
      <c r="W360" s="114">
        <v>13</v>
      </c>
      <c r="X360" s="114">
        <v>16</v>
      </c>
      <c r="Y360" s="114">
        <v>16</v>
      </c>
      <c r="Z360" s="114">
        <v>9</v>
      </c>
      <c r="AA360" s="114">
        <v>10</v>
      </c>
      <c r="AB360" s="114">
        <v>11</v>
      </c>
      <c r="AC360" s="114">
        <v>11</v>
      </c>
      <c r="AD360" s="114">
        <v>24</v>
      </c>
      <c r="AE360" s="114">
        <v>15</v>
      </c>
      <c r="AF360" s="114">
        <v>19</v>
      </c>
      <c r="AG360" s="114">
        <v>31</v>
      </c>
      <c r="AH360" s="114">
        <v>14</v>
      </c>
      <c r="AI360" s="114">
        <v>15</v>
      </c>
      <c r="AJ360" s="114">
        <v>16</v>
      </c>
      <c r="AK360" s="114">
        <v>17</v>
      </c>
      <c r="AL360" s="114">
        <v>12</v>
      </c>
      <c r="AM360" s="114">
        <v>11</v>
      </c>
      <c r="AN360" s="114">
        <v>19</v>
      </c>
      <c r="AO360" s="114">
        <v>22</v>
      </c>
      <c r="AP360" s="114">
        <v>16</v>
      </c>
      <c r="AQ360" s="114">
        <v>15</v>
      </c>
      <c r="AR360" s="114">
        <v>19</v>
      </c>
      <c r="AS360" s="114">
        <v>16</v>
      </c>
      <c r="AT360" s="114">
        <v>36</v>
      </c>
      <c r="AU360" s="114">
        <v>37</v>
      </c>
      <c r="AV360" s="114">
        <v>13</v>
      </c>
      <c r="AW360" s="114">
        <v>12</v>
      </c>
      <c r="AX360" s="114">
        <v>11</v>
      </c>
      <c r="AY360" s="114">
        <v>9</v>
      </c>
      <c r="AZ360" s="114">
        <v>15</v>
      </c>
      <c r="BA360" s="114">
        <v>16</v>
      </c>
      <c r="BB360" s="114">
        <v>8</v>
      </c>
      <c r="BC360" s="114">
        <v>10</v>
      </c>
      <c r="BD360" s="114">
        <v>10</v>
      </c>
      <c r="BE360" s="114">
        <v>8</v>
      </c>
      <c r="BF360" s="114">
        <v>10</v>
      </c>
      <c r="BG360" s="114">
        <v>10</v>
      </c>
      <c r="BH360" s="114">
        <v>12</v>
      </c>
      <c r="BI360" s="114">
        <v>21</v>
      </c>
      <c r="BJ360" s="114">
        <v>23</v>
      </c>
      <c r="BK360" s="114">
        <v>17</v>
      </c>
      <c r="BL360" s="114">
        <v>10</v>
      </c>
      <c r="BM360" s="114">
        <v>12</v>
      </c>
      <c r="BN360" s="114">
        <v>12</v>
      </c>
      <c r="BO360" s="114">
        <v>15</v>
      </c>
      <c r="BP360" s="114">
        <v>8</v>
      </c>
      <c r="BQ360" s="114">
        <v>12</v>
      </c>
      <c r="BR360" s="114">
        <v>24</v>
      </c>
      <c r="BS360" s="114">
        <v>20</v>
      </c>
      <c r="BT360" s="114">
        <v>13</v>
      </c>
      <c r="BU360" s="114">
        <v>12</v>
      </c>
      <c r="BV360" s="114">
        <v>11</v>
      </c>
      <c r="BW360" s="114">
        <v>13</v>
      </c>
      <c r="BX360" s="114">
        <v>11</v>
      </c>
      <c r="BY360" s="114">
        <v>11</v>
      </c>
      <c r="BZ360" s="114">
        <v>12</v>
      </c>
      <c r="CA360" s="114">
        <v>12</v>
      </c>
      <c r="CB360" s="149">
        <f>(2.71828^(-8.3291+4.4859*K360-2.1583*L360))/(1+(2.71828^(-8.3291+4.4859*K360-2.1583*L360)))</f>
        <v>8.6763780988253697E-7</v>
      </c>
      <c r="CC360" s="107" t="s">
        <v>781</v>
      </c>
      <c r="CD360" s="9" t="s">
        <v>53</v>
      </c>
      <c r="CE360" s="91" t="s">
        <v>2</v>
      </c>
      <c r="CF360" s="9" t="s">
        <v>45</v>
      </c>
      <c r="CG360" s="9"/>
      <c r="CH360" s="59">
        <f>COUNTIF($M360,"=13")+COUNTIF($N360,"=24")+COUNTIF($O360,"=14")+COUNTIF($P360,"=11")+COUNTIF($Q360,"=11")+COUNTIF($R360,"=14")+COUNTIF($S360,"=12")+COUNTIF($T360,"=12")+COUNTIF($U360,"=12")+COUNTIF($V360,"=13")+COUNTIF($W360,"=13")+COUNTIF($X360,"=16")</f>
        <v>11</v>
      </c>
      <c r="CI360" s="59">
        <f>COUNTIF($Y360,"=18")+COUNTIF($Z360,"=9")+COUNTIF($AA360,"=10")+COUNTIF($AB360,"=11")+COUNTIF($AC360,"=11")+COUNTIF($AD360,"=25")+COUNTIF($AE360,"=15")+COUNTIF($AF360,"=19")+COUNTIF($AG360,"=31")+COUNTIF($AH360,"=15")+COUNTIF($AI360,"=15")+COUNTIF($AJ360,"=17")+COUNTIF($AK360,"=17")</f>
        <v>9</v>
      </c>
      <c r="CJ360" s="59">
        <f>COUNTIF($AL360,"=11")+COUNTIF($AM360,"=11")+COUNTIF($AN360,"=19")+COUNTIF($AO360,"=23")+COUNTIF($AP360,"=15")+COUNTIF($AQ360,"=15")+COUNTIF($AR360,"=19")+COUNTIF($AS360,"=17")+COUNTIF($AV360,"=12")+COUNTIF($AW360,"=12")</f>
        <v>5</v>
      </c>
      <c r="CK360" s="59">
        <f>COUNTIF($AX360,"=11")+COUNTIF($AY360,"=9")+COUNTIF($AZ360,"=15")+COUNTIF($BA360,"=16")+COUNTIF($BB360,"=8")+COUNTIF($BC360,"=10")+COUNTIF($BD360,"=10")+COUNTIF($BE360,"=8")+COUNTIF($BF360,"=10")+COUNTIF($BG360,"=11")</f>
        <v>9</v>
      </c>
      <c r="CL360" s="59">
        <f>COUNTIF($BH360,"=12")+COUNTIF($BI360,"=21")+COUNTIF($BJ360,"=23")+COUNTIF($BK360,"=16")+COUNTIF($BL360,"=10")+COUNTIF($BM360,"=12")+COUNTIF($BN360,"=12")+COUNTIF($BO360,"=15")+COUNTIF($BP360,"=8")+COUNTIF($BQ360,"=12")+COUNTIF($BR360,"=24")+COUNTIF($BS360,"=20")+COUNTIF($BT360,"=13")</f>
        <v>12</v>
      </c>
      <c r="CM360" s="59">
        <f>COUNTIF($BU360,"=12")+COUNTIF($BV360,"=11")+COUNTIF($BW360,"=13")+COUNTIF($BX360,"=11")+COUNTIF($BY360,"=11")+COUNTIF($BZ360,"=12")+COUNTIF($CA360,"=11")</f>
        <v>6</v>
      </c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  <c r="DK360" s="85"/>
      <c r="DL360" s="85"/>
      <c r="DM360" s="85"/>
      <c r="DN360" s="85"/>
      <c r="DO360" s="85"/>
      <c r="DP360" s="85"/>
      <c r="DQ360" s="85"/>
      <c r="DR360" s="85"/>
      <c r="DS360" s="85"/>
      <c r="DT360" s="85"/>
      <c r="DU360" s="85"/>
      <c r="DV360" s="85"/>
      <c r="DW360" s="85"/>
      <c r="DX360" s="85"/>
      <c r="DY360" s="85"/>
      <c r="DZ360" s="85"/>
      <c r="EA360" s="85"/>
      <c r="EB360" s="85"/>
      <c r="EC360" s="85"/>
      <c r="ED360" s="85"/>
      <c r="EE360" s="85"/>
    </row>
    <row r="361" spans="1:137" ht="15" customHeight="1" x14ac:dyDescent="0.25">
      <c r="A361" s="164">
        <v>246162</v>
      </c>
      <c r="B361" s="3" t="s">
        <v>334</v>
      </c>
      <c r="C361" s="86" t="s">
        <v>2</v>
      </c>
      <c r="D361" s="198" t="s">
        <v>1117</v>
      </c>
      <c r="E361" s="3" t="s">
        <v>20</v>
      </c>
      <c r="F361" s="3" t="s">
        <v>334</v>
      </c>
      <c r="G361" s="87">
        <v>41516.197916666664</v>
      </c>
      <c r="H361" s="88" t="s">
        <v>2</v>
      </c>
      <c r="I361" s="88" t="s">
        <v>779</v>
      </c>
      <c r="J361" s="87">
        <v>41277.888888888891</v>
      </c>
      <c r="K361" s="143">
        <f>+COUNTIF($Y361,"&gt;=18")+COUNTIF($AG361,"&gt;=31")+COUNTIF($AP361,"&lt;=15")+COUNTIF($AR361,"&gt;=19")+COUNTIF($BG361,"&gt;=11")+COUNTIF($BI361,"&lt;=21")+COUNTIF($BK361,"&gt;=17")+COUNTIF($BR361,"&gt;=24")+COUNTIF($CA361,"&lt;=11")</f>
        <v>5</v>
      </c>
      <c r="L361" s="140">
        <f>65-(+CH361+CI361+CJ361+CK361+CL361+CM361)</f>
        <v>13</v>
      </c>
      <c r="M361" s="100">
        <v>13</v>
      </c>
      <c r="N361" s="100">
        <v>24</v>
      </c>
      <c r="O361" s="100">
        <v>14</v>
      </c>
      <c r="P361" s="68">
        <v>11</v>
      </c>
      <c r="Q361" s="100">
        <v>11</v>
      </c>
      <c r="R361" s="100">
        <v>13</v>
      </c>
      <c r="S361" s="100">
        <v>12</v>
      </c>
      <c r="T361" s="100">
        <v>12</v>
      </c>
      <c r="U361" s="100">
        <v>12</v>
      </c>
      <c r="V361" s="100">
        <v>13</v>
      </c>
      <c r="W361" s="100">
        <v>14</v>
      </c>
      <c r="X361" s="100">
        <v>16</v>
      </c>
      <c r="Y361" s="100">
        <v>17</v>
      </c>
      <c r="Z361" s="100">
        <v>9</v>
      </c>
      <c r="AA361" s="100">
        <v>10</v>
      </c>
      <c r="AB361" s="100">
        <v>11</v>
      </c>
      <c r="AC361" s="100">
        <v>11</v>
      </c>
      <c r="AD361" s="100">
        <v>25</v>
      </c>
      <c r="AE361" s="100">
        <v>16</v>
      </c>
      <c r="AF361" s="100">
        <v>18</v>
      </c>
      <c r="AG361" s="100">
        <v>31</v>
      </c>
      <c r="AH361" s="100">
        <v>15</v>
      </c>
      <c r="AI361" s="100">
        <v>15</v>
      </c>
      <c r="AJ361" s="100">
        <v>16</v>
      </c>
      <c r="AK361" s="100">
        <v>17</v>
      </c>
      <c r="AL361" s="100">
        <v>11</v>
      </c>
      <c r="AM361" s="100">
        <v>11</v>
      </c>
      <c r="AN361" s="68">
        <v>19</v>
      </c>
      <c r="AO361" s="68">
        <v>23</v>
      </c>
      <c r="AP361" s="68">
        <v>17</v>
      </c>
      <c r="AQ361" s="68">
        <v>16</v>
      </c>
      <c r="AR361" s="68">
        <v>19</v>
      </c>
      <c r="AS361" s="68">
        <v>17</v>
      </c>
      <c r="AT361" s="68">
        <v>37</v>
      </c>
      <c r="AU361" s="68">
        <v>40</v>
      </c>
      <c r="AV361" s="68">
        <v>12</v>
      </c>
      <c r="AW361" s="68">
        <v>12</v>
      </c>
      <c r="AX361" s="68">
        <v>11</v>
      </c>
      <c r="AY361" s="68">
        <v>9</v>
      </c>
      <c r="AZ361" s="68">
        <v>15</v>
      </c>
      <c r="BA361" s="68">
        <v>16</v>
      </c>
      <c r="BB361" s="100">
        <v>8</v>
      </c>
      <c r="BC361" s="100">
        <v>10</v>
      </c>
      <c r="BD361" s="100">
        <v>10</v>
      </c>
      <c r="BE361" s="100">
        <v>8</v>
      </c>
      <c r="BF361" s="100">
        <v>10</v>
      </c>
      <c r="BG361" s="100">
        <v>10</v>
      </c>
      <c r="BH361" s="100">
        <v>12</v>
      </c>
      <c r="BI361" s="100">
        <v>21</v>
      </c>
      <c r="BJ361" s="100">
        <v>23</v>
      </c>
      <c r="BK361" s="100">
        <v>17</v>
      </c>
      <c r="BL361" s="100">
        <v>10</v>
      </c>
      <c r="BM361" s="100">
        <v>12</v>
      </c>
      <c r="BN361" s="100">
        <v>12</v>
      </c>
      <c r="BO361" s="100">
        <v>17</v>
      </c>
      <c r="BP361" s="100">
        <v>8</v>
      </c>
      <c r="BQ361" s="100">
        <v>12</v>
      </c>
      <c r="BR361" s="100">
        <v>25</v>
      </c>
      <c r="BS361" s="100">
        <v>20</v>
      </c>
      <c r="BT361" s="100">
        <v>13</v>
      </c>
      <c r="BU361" s="100">
        <v>12</v>
      </c>
      <c r="BV361" s="100">
        <v>11</v>
      </c>
      <c r="BW361" s="100">
        <v>13</v>
      </c>
      <c r="BX361" s="100">
        <v>11</v>
      </c>
      <c r="BY361" s="100">
        <v>11</v>
      </c>
      <c r="BZ361" s="100">
        <v>12</v>
      </c>
      <c r="CA361" s="100">
        <v>12</v>
      </c>
      <c r="CB361" s="149">
        <f>(2.71828^(-8.3291+4.4859*K361-2.1583*L361))/(1+(2.71828^(-8.3291+4.4859*K361-2.1583*L361)))</f>
        <v>8.6763780988253697E-7</v>
      </c>
      <c r="CC361" s="107" t="s">
        <v>781</v>
      </c>
      <c r="CD361" s="86" t="s">
        <v>124</v>
      </c>
      <c r="CE361" s="3" t="s">
        <v>2</v>
      </c>
      <c r="CF361" s="86" t="s">
        <v>50</v>
      </c>
      <c r="CG361" s="86"/>
      <c r="CH361" s="59">
        <f>COUNTIF($M361,"=13")+COUNTIF($N361,"=24")+COUNTIF($O361,"=14")+COUNTIF($P361,"=11")+COUNTIF($Q361,"=11")+COUNTIF($R361,"=14")+COUNTIF($S361,"=12")+COUNTIF($T361,"=12")+COUNTIF($U361,"=12")+COUNTIF($V361,"=13")+COUNTIF($W361,"=13")+COUNTIF($X361,"=16")</f>
        <v>10</v>
      </c>
      <c r="CI361" s="59">
        <f>COUNTIF($Y361,"=18")+COUNTIF($Z361,"=9")+COUNTIF($AA361,"=10")+COUNTIF($AB361,"=11")+COUNTIF($AC361,"=11")+COUNTIF($AD361,"=25")+COUNTIF($AE361,"=15")+COUNTIF($AF361,"=19")+COUNTIF($AG361,"=31")+COUNTIF($AH361,"=15")+COUNTIF($AI361,"=15")+COUNTIF($AJ361,"=17")+COUNTIF($AK361,"=17")</f>
        <v>9</v>
      </c>
      <c r="CJ361" s="59">
        <f>COUNTIF($AL361,"=11")+COUNTIF($AM361,"=11")+COUNTIF($AN361,"=19")+COUNTIF($AO361,"=23")+COUNTIF($AP361,"=15")+COUNTIF($AQ361,"=15")+COUNTIF($AR361,"=19")+COUNTIF($AS361,"=17")+COUNTIF($AV361,"=12")+COUNTIF($AW361,"=12")</f>
        <v>8</v>
      </c>
      <c r="CK361" s="59">
        <f>COUNTIF($AX361,"=11")+COUNTIF($AY361,"=9")+COUNTIF($AZ361,"=15")+COUNTIF($BA361,"=16")+COUNTIF($BB361,"=8")+COUNTIF($BC361,"=10")+COUNTIF($BD361,"=10")+COUNTIF($BE361,"=8")+COUNTIF($BF361,"=10")+COUNTIF($BG361,"=11")</f>
        <v>9</v>
      </c>
      <c r="CL361" s="59">
        <f>COUNTIF($BH361,"=12")+COUNTIF($BI361,"=21")+COUNTIF($BJ361,"=23")+COUNTIF($BK361,"=16")+COUNTIF($BL361,"=10")+COUNTIF($BM361,"=12")+COUNTIF($BN361,"=12")+COUNTIF($BO361,"=15")+COUNTIF($BP361,"=8")+COUNTIF($BQ361,"=12")+COUNTIF($BR361,"=24")+COUNTIF($BS361,"=20")+COUNTIF($BT361,"=13")</f>
        <v>10</v>
      </c>
      <c r="CM361" s="59">
        <f>COUNTIF($BU361,"=12")+COUNTIF($BV361,"=11")+COUNTIF($BW361,"=13")+COUNTIF($BX361,"=11")+COUNTIF($BY361,"=11")+COUNTIF($BZ361,"=12")+COUNTIF($CA361,"=11")</f>
        <v>6</v>
      </c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  <c r="DK361" s="85"/>
      <c r="DL361" s="85"/>
      <c r="DM361" s="85"/>
      <c r="DN361" s="85"/>
      <c r="DO361" s="85"/>
      <c r="DP361" s="85"/>
      <c r="DQ361" s="85"/>
      <c r="DR361" s="85"/>
      <c r="DS361" s="85"/>
      <c r="DT361" s="85"/>
      <c r="DU361" s="85"/>
      <c r="DV361" s="85"/>
      <c r="DW361" s="85"/>
      <c r="DX361" s="85"/>
      <c r="DY361" s="85"/>
      <c r="DZ361" s="85"/>
      <c r="EA361" s="85"/>
      <c r="EB361" s="85"/>
      <c r="EC361" s="85"/>
      <c r="ED361" s="85"/>
      <c r="EE361" s="85"/>
    </row>
    <row r="362" spans="1:137" ht="15" customHeight="1" x14ac:dyDescent="0.25">
      <c r="A362" s="164">
        <v>253429</v>
      </c>
      <c r="B362" s="86" t="s">
        <v>787</v>
      </c>
      <c r="C362" s="86" t="s">
        <v>2</v>
      </c>
      <c r="D362" s="174" t="s">
        <v>1119</v>
      </c>
      <c r="E362" s="86" t="s">
        <v>314</v>
      </c>
      <c r="F362" s="49" t="s">
        <v>412</v>
      </c>
      <c r="G362" s="87">
        <v>42555.21875</v>
      </c>
      <c r="H362" s="86" t="s">
        <v>785</v>
      </c>
      <c r="I362" s="86" t="s">
        <v>779</v>
      </c>
      <c r="J362" s="87">
        <v>41277</v>
      </c>
      <c r="K362" s="143">
        <f>+COUNTIF($Y362,"&gt;=18")+COUNTIF($AG362,"&gt;=31")+COUNTIF($AP362,"&lt;=15")+COUNTIF($AR362,"&gt;=19")+COUNTIF($BG362,"&gt;=11")+COUNTIF($BI362,"&lt;=21")+COUNTIF($BK362,"&gt;=17")+COUNTIF($BR362,"&gt;=24")+COUNTIF($CA362,"&lt;=11")</f>
        <v>5</v>
      </c>
      <c r="L362" s="140">
        <f>65-(+CH362+CI362+CJ362+CK362+CL362+CM362)</f>
        <v>13</v>
      </c>
      <c r="M362" s="68">
        <v>13</v>
      </c>
      <c r="N362" s="68">
        <v>25</v>
      </c>
      <c r="O362" s="68">
        <v>14</v>
      </c>
      <c r="P362" s="68">
        <v>10</v>
      </c>
      <c r="Q362" s="68">
        <v>11</v>
      </c>
      <c r="R362" s="68">
        <v>14</v>
      </c>
      <c r="S362" s="68">
        <v>12</v>
      </c>
      <c r="T362" s="68">
        <v>12</v>
      </c>
      <c r="U362" s="68">
        <v>12</v>
      </c>
      <c r="V362" s="68">
        <v>13</v>
      </c>
      <c r="W362" s="68">
        <v>13</v>
      </c>
      <c r="X362" s="68">
        <v>16</v>
      </c>
      <c r="Y362" s="68">
        <v>18</v>
      </c>
      <c r="Z362" s="68">
        <v>9</v>
      </c>
      <c r="AA362" s="68">
        <v>10</v>
      </c>
      <c r="AB362" s="68">
        <v>11</v>
      </c>
      <c r="AC362" s="68">
        <v>11</v>
      </c>
      <c r="AD362" s="68">
        <v>25</v>
      </c>
      <c r="AE362" s="68">
        <v>14</v>
      </c>
      <c r="AF362" s="68">
        <v>19</v>
      </c>
      <c r="AG362" s="68">
        <v>28</v>
      </c>
      <c r="AH362" s="68">
        <v>14</v>
      </c>
      <c r="AI362" s="68">
        <v>16</v>
      </c>
      <c r="AJ362" s="68">
        <v>16</v>
      </c>
      <c r="AK362" s="68">
        <v>17</v>
      </c>
      <c r="AL362" s="68">
        <v>11</v>
      </c>
      <c r="AM362" s="68">
        <v>11</v>
      </c>
      <c r="AN362" s="68">
        <v>19</v>
      </c>
      <c r="AO362" s="68">
        <v>24</v>
      </c>
      <c r="AP362" s="68">
        <v>15</v>
      </c>
      <c r="AQ362" s="68">
        <v>15</v>
      </c>
      <c r="AR362" s="68">
        <v>19</v>
      </c>
      <c r="AS362" s="68">
        <v>16</v>
      </c>
      <c r="AT362" s="100">
        <v>37</v>
      </c>
      <c r="AU362" s="68">
        <v>40</v>
      </c>
      <c r="AV362" s="68">
        <v>12</v>
      </c>
      <c r="AW362" s="68">
        <v>12</v>
      </c>
      <c r="AX362" s="68">
        <v>11</v>
      </c>
      <c r="AY362" s="68">
        <v>9</v>
      </c>
      <c r="AZ362" s="68">
        <v>15</v>
      </c>
      <c r="BA362" s="68">
        <v>16</v>
      </c>
      <c r="BB362" s="68">
        <v>8</v>
      </c>
      <c r="BC362" s="68">
        <v>10</v>
      </c>
      <c r="BD362" s="68">
        <v>10</v>
      </c>
      <c r="BE362" s="68">
        <v>8</v>
      </c>
      <c r="BF362" s="68">
        <v>10</v>
      </c>
      <c r="BG362" s="68">
        <v>11</v>
      </c>
      <c r="BH362" s="68">
        <v>12</v>
      </c>
      <c r="BI362" s="68">
        <v>23</v>
      </c>
      <c r="BJ362" s="68">
        <v>23</v>
      </c>
      <c r="BK362" s="68">
        <v>17</v>
      </c>
      <c r="BL362" s="68">
        <v>10</v>
      </c>
      <c r="BM362" s="68">
        <v>12</v>
      </c>
      <c r="BN362" s="68">
        <v>12</v>
      </c>
      <c r="BO362" s="68">
        <v>15</v>
      </c>
      <c r="BP362" s="68">
        <v>8</v>
      </c>
      <c r="BQ362" s="68">
        <v>12</v>
      </c>
      <c r="BR362" s="68">
        <v>22</v>
      </c>
      <c r="BS362" s="68">
        <v>20</v>
      </c>
      <c r="BT362" s="68">
        <v>13</v>
      </c>
      <c r="BU362" s="68">
        <v>12</v>
      </c>
      <c r="BV362" s="68">
        <v>11</v>
      </c>
      <c r="BW362" s="68">
        <v>13</v>
      </c>
      <c r="BX362" s="68">
        <v>11</v>
      </c>
      <c r="BY362" s="68">
        <v>11</v>
      </c>
      <c r="BZ362" s="68">
        <v>12</v>
      </c>
      <c r="CA362" s="68">
        <v>12</v>
      </c>
      <c r="CB362" s="149">
        <f>(2.71828^(-8.3291+4.4859*K362-2.1583*L362))/(1+(2.71828^(-8.3291+4.4859*K362-2.1583*L362)))</f>
        <v>8.6763780988253697E-7</v>
      </c>
      <c r="CC362" s="112" t="s">
        <v>781</v>
      </c>
      <c r="CD362" s="86" t="s">
        <v>67</v>
      </c>
      <c r="CE362" s="86" t="s">
        <v>782</v>
      </c>
      <c r="CF362" s="86" t="s">
        <v>50</v>
      </c>
      <c r="CG362" s="86" t="s">
        <v>788</v>
      </c>
      <c r="CH362" s="59">
        <f>COUNTIF($M362,"=13")+COUNTIF($N362,"=24")+COUNTIF($O362,"=14")+COUNTIF($P362,"=11")+COUNTIF($Q362,"=11")+COUNTIF($R362,"=14")+COUNTIF($S362,"=12")+COUNTIF($T362,"=12")+COUNTIF($U362,"=12")+COUNTIF($V362,"=13")+COUNTIF($W362,"=13")+COUNTIF($X362,"=16")</f>
        <v>10</v>
      </c>
      <c r="CI362" s="59">
        <f>COUNTIF($Y362,"=18")+COUNTIF($Z362,"=9")+COUNTIF($AA362,"=10")+COUNTIF($AB362,"=11")+COUNTIF($AC362,"=11")+COUNTIF($AD362,"=25")+COUNTIF($AE362,"=15")+COUNTIF($AF362,"=19")+COUNTIF($AG362,"=31")+COUNTIF($AH362,"=15")+COUNTIF($AI362,"=15")+COUNTIF($AJ362,"=17")+COUNTIF($AK362,"=17")</f>
        <v>8</v>
      </c>
      <c r="CJ362" s="59">
        <f>COUNTIF($AL362,"=11")+COUNTIF($AM362,"=11")+COUNTIF($AN362,"=19")+COUNTIF($AO362,"=23")+COUNTIF($AP362,"=15")+COUNTIF($AQ362,"=15")+COUNTIF($AR362,"=19")+COUNTIF($AS362,"=17")+COUNTIF($AV362,"=12")+COUNTIF($AW362,"=12")</f>
        <v>8</v>
      </c>
      <c r="CK362" s="59">
        <f>COUNTIF($AX362,"=11")+COUNTIF($AY362,"=9")+COUNTIF($AZ362,"=15")+COUNTIF($BA362,"=16")+COUNTIF($BB362,"=8")+COUNTIF($BC362,"=10")+COUNTIF($BD362,"=10")+COUNTIF($BE362,"=8")+COUNTIF($BF362,"=10")+COUNTIF($BG362,"=11")</f>
        <v>10</v>
      </c>
      <c r="CL362" s="59">
        <f>COUNTIF($BH362,"=12")+COUNTIF($BI362,"=21")+COUNTIF($BJ362,"=23")+COUNTIF($BK362,"=16")+COUNTIF($BL362,"=10")+COUNTIF($BM362,"=12")+COUNTIF($BN362,"=12")+COUNTIF($BO362,"=15")+COUNTIF($BP362,"=8")+COUNTIF($BQ362,"=12")+COUNTIF($BR362,"=24")+COUNTIF($BS362,"=20")+COUNTIF($BT362,"=13")</f>
        <v>10</v>
      </c>
      <c r="CM362" s="59">
        <f>COUNTIF($BU362,"=12")+COUNTIF($BV362,"=11")+COUNTIF($BW362,"=13")+COUNTIF($BX362,"=11")+COUNTIF($BY362,"=11")+COUNTIF($BZ362,"=12")+COUNTIF($CA362,"=11")</f>
        <v>6</v>
      </c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  <c r="DK362" s="85"/>
      <c r="DL362" s="85"/>
      <c r="DM362" s="85"/>
      <c r="DN362" s="85"/>
      <c r="DO362" s="85"/>
      <c r="DP362" s="85"/>
      <c r="DQ362" s="85"/>
      <c r="DR362" s="85"/>
      <c r="DS362" s="85"/>
      <c r="DT362" s="85"/>
      <c r="DU362" s="85"/>
      <c r="DV362" s="85"/>
      <c r="DW362" s="85"/>
      <c r="DX362" s="85"/>
      <c r="DY362" s="85"/>
      <c r="DZ362" s="85"/>
      <c r="EA362" s="86"/>
      <c r="EB362" s="86"/>
      <c r="EC362" s="86"/>
      <c r="ED362" s="86"/>
      <c r="EE362" s="86"/>
    </row>
    <row r="363" spans="1:137" ht="15" customHeight="1" x14ac:dyDescent="0.25">
      <c r="A363" s="164">
        <v>257891</v>
      </c>
      <c r="B363" s="3" t="s">
        <v>50</v>
      </c>
      <c r="C363" s="86" t="s">
        <v>2</v>
      </c>
      <c r="D363" s="198" t="s">
        <v>1120</v>
      </c>
      <c r="E363" s="86" t="s">
        <v>314</v>
      </c>
      <c r="F363" s="86" t="s">
        <v>428</v>
      </c>
      <c r="G363" s="87">
        <v>42403.289583333331</v>
      </c>
      <c r="H363" s="88" t="s">
        <v>2</v>
      </c>
      <c r="I363" s="88" t="s">
        <v>779</v>
      </c>
      <c r="J363" s="87">
        <v>41277.888888888891</v>
      </c>
      <c r="K363" s="143">
        <f>+COUNTIF($Y363,"&gt;=18")+COUNTIF($AG363,"&gt;=31")+COUNTIF($AP363,"&lt;=15")+COUNTIF($AR363,"&gt;=19")+COUNTIF($BG363,"&gt;=11")+COUNTIF($BI363,"&lt;=21")+COUNTIF($BK363,"&gt;=17")+COUNTIF($BR363,"&gt;=24")+COUNTIF($CA363,"&lt;=11")</f>
        <v>5</v>
      </c>
      <c r="L363" s="140">
        <f>65-(+CH363+CI363+CJ363+CK363+CL363+CM363)</f>
        <v>13</v>
      </c>
      <c r="M363" s="100">
        <v>14</v>
      </c>
      <c r="N363" s="100">
        <v>23</v>
      </c>
      <c r="O363" s="100">
        <v>14</v>
      </c>
      <c r="P363" s="100">
        <v>11</v>
      </c>
      <c r="Q363" s="100">
        <v>11</v>
      </c>
      <c r="R363" s="100">
        <v>14</v>
      </c>
      <c r="S363" s="100">
        <v>12</v>
      </c>
      <c r="T363" s="100">
        <v>12</v>
      </c>
      <c r="U363" s="100">
        <v>12</v>
      </c>
      <c r="V363" s="100">
        <v>13</v>
      </c>
      <c r="W363" s="100">
        <v>13</v>
      </c>
      <c r="X363" s="100">
        <v>16</v>
      </c>
      <c r="Y363" s="100">
        <v>18</v>
      </c>
      <c r="Z363" s="100">
        <v>9</v>
      </c>
      <c r="AA363" s="100">
        <v>10</v>
      </c>
      <c r="AB363" s="100">
        <v>11</v>
      </c>
      <c r="AC363" s="100">
        <v>11</v>
      </c>
      <c r="AD363" s="100">
        <v>25</v>
      </c>
      <c r="AE363" s="100">
        <v>15</v>
      </c>
      <c r="AF363" s="100">
        <v>19</v>
      </c>
      <c r="AG363" s="100">
        <v>31</v>
      </c>
      <c r="AH363" s="68">
        <v>15</v>
      </c>
      <c r="AI363" s="68">
        <v>15</v>
      </c>
      <c r="AJ363" s="100">
        <v>16</v>
      </c>
      <c r="AK363" s="100">
        <v>18</v>
      </c>
      <c r="AL363" s="100">
        <v>11</v>
      </c>
      <c r="AM363" s="100">
        <v>11</v>
      </c>
      <c r="AN363" s="100">
        <v>19</v>
      </c>
      <c r="AO363" s="100">
        <v>23</v>
      </c>
      <c r="AP363" s="100">
        <v>15</v>
      </c>
      <c r="AQ363" s="100">
        <v>15</v>
      </c>
      <c r="AR363" s="100">
        <v>17</v>
      </c>
      <c r="AS363" s="100">
        <v>17</v>
      </c>
      <c r="AT363" s="68">
        <v>37</v>
      </c>
      <c r="AU363" s="68">
        <v>38</v>
      </c>
      <c r="AV363" s="100">
        <v>12</v>
      </c>
      <c r="AW363" s="100">
        <v>12</v>
      </c>
      <c r="AX363" s="100">
        <v>11</v>
      </c>
      <c r="AY363" s="100">
        <v>9</v>
      </c>
      <c r="AZ363" s="100">
        <v>15</v>
      </c>
      <c r="BA363" s="100">
        <v>16</v>
      </c>
      <c r="BB363" s="100">
        <v>8</v>
      </c>
      <c r="BC363" s="100">
        <v>10</v>
      </c>
      <c r="BD363" s="100">
        <v>10</v>
      </c>
      <c r="BE363" s="100">
        <v>8</v>
      </c>
      <c r="BF363" s="100">
        <v>10</v>
      </c>
      <c r="BG363" s="100">
        <v>10</v>
      </c>
      <c r="BH363" s="100">
        <v>12</v>
      </c>
      <c r="BI363" s="100">
        <v>23</v>
      </c>
      <c r="BJ363" s="100">
        <v>23</v>
      </c>
      <c r="BK363" s="100">
        <v>17</v>
      </c>
      <c r="BL363" s="100">
        <v>10</v>
      </c>
      <c r="BM363" s="100">
        <v>12</v>
      </c>
      <c r="BN363" s="100">
        <v>12</v>
      </c>
      <c r="BO363" s="100">
        <v>16</v>
      </c>
      <c r="BP363" s="100">
        <v>8</v>
      </c>
      <c r="BQ363" s="100">
        <v>13</v>
      </c>
      <c r="BR363" s="100">
        <v>22</v>
      </c>
      <c r="BS363" s="100">
        <v>20</v>
      </c>
      <c r="BT363" s="100">
        <v>13</v>
      </c>
      <c r="BU363" s="100">
        <v>10</v>
      </c>
      <c r="BV363" s="100">
        <v>11</v>
      </c>
      <c r="BW363" s="100">
        <v>13</v>
      </c>
      <c r="BX363" s="100">
        <v>11</v>
      </c>
      <c r="BY363" s="100">
        <v>11</v>
      </c>
      <c r="BZ363" s="100">
        <v>13</v>
      </c>
      <c r="CA363" s="100">
        <v>11</v>
      </c>
      <c r="CB363" s="149">
        <f>(2.71828^(-8.3291+4.4859*K363-2.1583*L363))/(1+(2.71828^(-8.3291+4.4859*K363-2.1583*L363)))</f>
        <v>8.6763780988253697E-7</v>
      </c>
      <c r="CC363" s="107" t="s">
        <v>781</v>
      </c>
      <c r="CD363" s="49" t="s">
        <v>53</v>
      </c>
      <c r="CE363" s="49" t="s">
        <v>2</v>
      </c>
      <c r="CF363" s="49" t="s">
        <v>50</v>
      </c>
      <c r="CG363" s="49"/>
      <c r="CH363" s="59">
        <f>COUNTIF($M363,"=13")+COUNTIF($N363,"=24")+COUNTIF($O363,"=14")+COUNTIF($P363,"=11")+COUNTIF($Q363,"=11")+COUNTIF($R363,"=14")+COUNTIF($S363,"=12")+COUNTIF($T363,"=12")+COUNTIF($U363,"=12")+COUNTIF($V363,"=13")+COUNTIF($W363,"=13")+COUNTIF($X363,"=16")</f>
        <v>10</v>
      </c>
      <c r="CI363" s="59">
        <f>COUNTIF($Y363,"=18")+COUNTIF($Z363,"=9")+COUNTIF($AA363,"=10")+COUNTIF($AB363,"=11")+COUNTIF($AC363,"=11")+COUNTIF($AD363,"=25")+COUNTIF($AE363,"=15")+COUNTIF($AF363,"=19")+COUNTIF($AG363,"=31")+COUNTIF($AH363,"=15")+COUNTIF($AI363,"=15")+COUNTIF($AJ363,"=17")+COUNTIF($AK363,"=17")</f>
        <v>11</v>
      </c>
      <c r="CJ363" s="59">
        <f>COUNTIF($AL363,"=11")+COUNTIF($AM363,"=11")+COUNTIF($AN363,"=19")+COUNTIF($AO363,"=23")+COUNTIF($AP363,"=15")+COUNTIF($AQ363,"=15")+COUNTIF($AR363,"=19")+COUNTIF($AS363,"=17")+COUNTIF($AV363,"=12")+COUNTIF($AW363,"=12")</f>
        <v>9</v>
      </c>
      <c r="CK363" s="59">
        <f>COUNTIF($AX363,"=11")+COUNTIF($AY363,"=9")+COUNTIF($AZ363,"=15")+COUNTIF($BA363,"=16")+COUNTIF($BB363,"=8")+COUNTIF($BC363,"=10")+COUNTIF($BD363,"=10")+COUNTIF($BE363,"=8")+COUNTIF($BF363,"=10")+COUNTIF($BG363,"=11")</f>
        <v>9</v>
      </c>
      <c r="CL363" s="59">
        <f>COUNTIF($BH363,"=12")+COUNTIF($BI363,"=21")+COUNTIF($BJ363,"=23")+COUNTIF($BK363,"=16")+COUNTIF($BL363,"=10")+COUNTIF($BM363,"=12")+COUNTIF($BN363,"=12")+COUNTIF($BO363,"=15")+COUNTIF($BP363,"=8")+COUNTIF($BQ363,"=12")+COUNTIF($BR363,"=24")+COUNTIF($BS363,"=20")+COUNTIF($BT363,"=13")</f>
        <v>8</v>
      </c>
      <c r="CM363" s="59">
        <f>COUNTIF($BU363,"=12")+COUNTIF($BV363,"=11")+COUNTIF($BW363,"=13")+COUNTIF($BX363,"=11")+COUNTIF($BY363,"=11")+COUNTIF($BZ363,"=12")+COUNTIF($CA363,"=11")</f>
        <v>5</v>
      </c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  <c r="DK363" s="85"/>
      <c r="DL363" s="85"/>
      <c r="DM363" s="85"/>
      <c r="DN363" s="85"/>
      <c r="DO363" s="85"/>
      <c r="DP363" s="85"/>
      <c r="DQ363" s="85"/>
      <c r="DR363" s="85"/>
      <c r="DS363" s="85"/>
      <c r="DT363" s="85"/>
      <c r="DU363" s="85"/>
      <c r="DV363" s="85"/>
      <c r="DW363" s="85"/>
      <c r="DX363" s="85"/>
      <c r="DY363" s="85"/>
      <c r="DZ363" s="85"/>
      <c r="EA363" s="86"/>
      <c r="EB363" s="86"/>
      <c r="EC363" s="86"/>
      <c r="ED363" s="86"/>
      <c r="EE363" s="86"/>
      <c r="EF363" s="86"/>
      <c r="EG363" s="86"/>
    </row>
    <row r="364" spans="1:137" ht="15" customHeight="1" x14ac:dyDescent="0.25">
      <c r="A364" s="164">
        <v>313845</v>
      </c>
      <c r="B364" s="86" t="s">
        <v>50</v>
      </c>
      <c r="C364" s="86" t="s">
        <v>2</v>
      </c>
      <c r="D364" s="198" t="s">
        <v>1128</v>
      </c>
      <c r="E364" s="86" t="s">
        <v>20</v>
      </c>
      <c r="F364" s="86" t="s">
        <v>207</v>
      </c>
      <c r="G364" s="87">
        <v>42879.162499999999</v>
      </c>
      <c r="H364" s="86" t="s">
        <v>785</v>
      </c>
      <c r="I364" s="86" t="s">
        <v>779</v>
      </c>
      <c r="J364" s="87">
        <v>41277</v>
      </c>
      <c r="K364" s="143">
        <f>+COUNTIF($Y364,"&gt;=18")+COUNTIF($AG364,"&gt;=31")+COUNTIF($AP364,"&lt;=15")+COUNTIF($AR364,"&gt;=19")+COUNTIF($BG364,"&gt;=11")+COUNTIF($BI364,"&lt;=21")+COUNTIF($BK364,"&gt;=17")+COUNTIF($BR364,"&gt;=24")+COUNTIF($CA364,"&lt;=11")</f>
        <v>5</v>
      </c>
      <c r="L364" s="140">
        <f>65-(+CH364+CI364+CJ364+CK364+CL364+CM364)</f>
        <v>13</v>
      </c>
      <c r="M364" s="68">
        <v>13</v>
      </c>
      <c r="N364" s="68">
        <v>24</v>
      </c>
      <c r="O364" s="68">
        <v>14</v>
      </c>
      <c r="P364" s="68">
        <v>11</v>
      </c>
      <c r="Q364" s="68">
        <v>11</v>
      </c>
      <c r="R364" s="68">
        <v>14</v>
      </c>
      <c r="S364" s="68">
        <v>12</v>
      </c>
      <c r="T364" s="68">
        <v>12</v>
      </c>
      <c r="U364" s="68">
        <v>12</v>
      </c>
      <c r="V364" s="68">
        <v>13</v>
      </c>
      <c r="W364" s="68">
        <v>13</v>
      </c>
      <c r="X364" s="68">
        <v>16</v>
      </c>
      <c r="Y364" s="68">
        <v>19</v>
      </c>
      <c r="Z364" s="68">
        <v>10</v>
      </c>
      <c r="AA364" s="68">
        <v>10</v>
      </c>
      <c r="AB364" s="68">
        <v>11</v>
      </c>
      <c r="AC364" s="68">
        <v>11</v>
      </c>
      <c r="AD364" s="68">
        <v>23</v>
      </c>
      <c r="AE364" s="68">
        <v>15</v>
      </c>
      <c r="AF364" s="68">
        <v>19</v>
      </c>
      <c r="AG364" s="68">
        <v>32</v>
      </c>
      <c r="AH364" s="68">
        <v>15</v>
      </c>
      <c r="AI364" s="68">
        <v>15</v>
      </c>
      <c r="AJ364" s="68">
        <v>16</v>
      </c>
      <c r="AK364" s="68">
        <v>17</v>
      </c>
      <c r="AL364" s="68">
        <v>12</v>
      </c>
      <c r="AM364" s="68">
        <v>11</v>
      </c>
      <c r="AN364" s="68">
        <v>19</v>
      </c>
      <c r="AO364" s="68">
        <v>23</v>
      </c>
      <c r="AP364" s="68">
        <v>17</v>
      </c>
      <c r="AQ364" s="68">
        <v>15</v>
      </c>
      <c r="AR364" s="68">
        <v>19</v>
      </c>
      <c r="AS364" s="68">
        <v>17</v>
      </c>
      <c r="AT364" s="68">
        <v>38</v>
      </c>
      <c r="AU364" s="68">
        <v>38</v>
      </c>
      <c r="AV364" s="68">
        <v>12</v>
      </c>
      <c r="AW364" s="68">
        <v>12</v>
      </c>
      <c r="AX364" s="68">
        <v>11</v>
      </c>
      <c r="AY364" s="68">
        <v>9</v>
      </c>
      <c r="AZ364" s="68">
        <v>15</v>
      </c>
      <c r="BA364" s="68">
        <v>16</v>
      </c>
      <c r="BB364" s="68">
        <v>8</v>
      </c>
      <c r="BC364" s="68">
        <v>11</v>
      </c>
      <c r="BD364" s="68">
        <v>10</v>
      </c>
      <c r="BE364" s="68">
        <v>8</v>
      </c>
      <c r="BF364" s="68">
        <v>10</v>
      </c>
      <c r="BG364" s="68">
        <v>11</v>
      </c>
      <c r="BH364" s="68">
        <v>12</v>
      </c>
      <c r="BI364" s="68">
        <v>23</v>
      </c>
      <c r="BJ364" s="68">
        <v>23</v>
      </c>
      <c r="BK364" s="68">
        <v>17</v>
      </c>
      <c r="BL364" s="68">
        <v>10</v>
      </c>
      <c r="BM364" s="68">
        <v>12</v>
      </c>
      <c r="BN364" s="68">
        <v>12</v>
      </c>
      <c r="BO364" s="68">
        <v>15</v>
      </c>
      <c r="BP364" s="68">
        <v>8</v>
      </c>
      <c r="BQ364" s="68">
        <v>12</v>
      </c>
      <c r="BR364" s="68">
        <v>22</v>
      </c>
      <c r="BS364" s="68">
        <v>21</v>
      </c>
      <c r="BT364" s="68">
        <v>13</v>
      </c>
      <c r="BU364" s="68">
        <v>12</v>
      </c>
      <c r="BV364" s="68">
        <v>11</v>
      </c>
      <c r="BW364" s="68">
        <v>13</v>
      </c>
      <c r="BX364" s="68">
        <v>11</v>
      </c>
      <c r="BY364" s="68">
        <v>11</v>
      </c>
      <c r="BZ364" s="68">
        <v>12</v>
      </c>
      <c r="CA364" s="68">
        <v>12</v>
      </c>
      <c r="CB364" s="149">
        <f>(2.71828^(-8.3291+4.4859*K364-2.1583*L364))/(1+(2.71828^(-8.3291+4.4859*K364-2.1583*L364)))</f>
        <v>8.6763780988253697E-7</v>
      </c>
      <c r="CC364" s="112" t="s">
        <v>781</v>
      </c>
      <c r="CD364" s="86" t="s">
        <v>53</v>
      </c>
      <c r="CE364" s="86" t="s">
        <v>782</v>
      </c>
      <c r="CF364" s="86" t="s">
        <v>50</v>
      </c>
      <c r="CG364" s="86"/>
      <c r="CH364" s="59">
        <f>COUNTIF($M364,"=13")+COUNTIF($N364,"=24")+COUNTIF($O364,"=14")+COUNTIF($P364,"=11")+COUNTIF($Q364,"=11")+COUNTIF($R364,"=14")+COUNTIF($S364,"=12")+COUNTIF($T364,"=12")+COUNTIF($U364,"=12")+COUNTIF($V364,"=13")+COUNTIF($W364,"=13")+COUNTIF($X364,"=16")</f>
        <v>12</v>
      </c>
      <c r="CI364" s="59">
        <f>COUNTIF($Y364,"=18")+COUNTIF($Z364,"=9")+COUNTIF($AA364,"=10")+COUNTIF($AB364,"=11")+COUNTIF($AC364,"=11")+COUNTIF($AD364,"=25")+COUNTIF($AE364,"=15")+COUNTIF($AF364,"=19")+COUNTIF($AG364,"=31")+COUNTIF($AH364,"=15")+COUNTIF($AI364,"=15")+COUNTIF($AJ364,"=17")+COUNTIF($AK364,"=17")</f>
        <v>8</v>
      </c>
      <c r="CJ364" s="59">
        <f>COUNTIF($AL364,"=11")+COUNTIF($AM364,"=11")+COUNTIF($AN364,"=19")+COUNTIF($AO364,"=23")+COUNTIF($AP364,"=15")+COUNTIF($AQ364,"=15")+COUNTIF($AR364,"=19")+COUNTIF($AS364,"=17")+COUNTIF($AV364,"=12")+COUNTIF($AW364,"=12")</f>
        <v>8</v>
      </c>
      <c r="CK364" s="59">
        <f>COUNTIF($AX364,"=11")+COUNTIF($AY364,"=9")+COUNTIF($AZ364,"=15")+COUNTIF($BA364,"=16")+COUNTIF($BB364,"=8")+COUNTIF($BC364,"=10")+COUNTIF($BD364,"=10")+COUNTIF($BE364,"=8")+COUNTIF($BF364,"=10")+COUNTIF($BG364,"=11")</f>
        <v>9</v>
      </c>
      <c r="CL364" s="59">
        <f>COUNTIF($BH364,"=12")+COUNTIF($BI364,"=21")+COUNTIF($BJ364,"=23")+COUNTIF($BK364,"=16")+COUNTIF($BL364,"=10")+COUNTIF($BM364,"=12")+COUNTIF($BN364,"=12")+COUNTIF($BO364,"=15")+COUNTIF($BP364,"=8")+COUNTIF($BQ364,"=12")+COUNTIF($BR364,"=24")+COUNTIF($BS364,"=20")+COUNTIF($BT364,"=13")</f>
        <v>9</v>
      </c>
      <c r="CM364" s="59">
        <f>COUNTIF($BU364,"=12")+COUNTIF($BV364,"=11")+COUNTIF($BW364,"=13")+COUNTIF($BX364,"=11")+COUNTIF($BY364,"=11")+COUNTIF($BZ364,"=12")+COUNTIF($CA364,"=11")</f>
        <v>6</v>
      </c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  <c r="DK364" s="85"/>
      <c r="DL364" s="85"/>
      <c r="DM364" s="85"/>
      <c r="DN364" s="85"/>
      <c r="DO364" s="85"/>
      <c r="DP364" s="85"/>
      <c r="DQ364" s="85"/>
      <c r="DR364" s="85"/>
      <c r="DS364" s="85"/>
      <c r="DT364" s="85"/>
      <c r="DU364" s="85"/>
      <c r="DV364" s="85"/>
      <c r="DW364" s="85"/>
      <c r="DX364" s="85"/>
      <c r="DY364" s="85"/>
      <c r="DZ364" s="85"/>
      <c r="EA364" s="86"/>
      <c r="EB364" s="86"/>
      <c r="EC364" s="86"/>
      <c r="ED364" s="86"/>
      <c r="EE364" s="86"/>
      <c r="EF364" s="86"/>
      <c r="EG364" s="86"/>
    </row>
    <row r="365" spans="1:137" ht="15" customHeight="1" x14ac:dyDescent="0.25">
      <c r="A365" s="164">
        <v>320574</v>
      </c>
      <c r="B365" s="49" t="s">
        <v>242</v>
      </c>
      <c r="C365" s="86" t="s">
        <v>2</v>
      </c>
      <c r="D365" s="198" t="s">
        <v>1130</v>
      </c>
      <c r="E365" s="86" t="s">
        <v>23</v>
      </c>
      <c r="F365" s="86" t="s">
        <v>229</v>
      </c>
      <c r="G365" s="87">
        <v>42394.525694444441</v>
      </c>
      <c r="H365" s="88" t="s">
        <v>2</v>
      </c>
      <c r="I365" s="88" t="s">
        <v>779</v>
      </c>
      <c r="J365" s="87">
        <v>41277.888888888891</v>
      </c>
      <c r="K365" s="143">
        <f>+COUNTIF($Y365,"&gt;=18")+COUNTIF($AG365,"&gt;=31")+COUNTIF($AP365,"&lt;=15")+COUNTIF($AR365,"&gt;=19")+COUNTIF($BG365,"&gt;=11")+COUNTIF($BI365,"&lt;=21")+COUNTIF($BK365,"&gt;=17")+COUNTIF($BR365,"&gt;=24")+COUNTIF($CA365,"&lt;=11")</f>
        <v>5</v>
      </c>
      <c r="L365" s="140">
        <f>65-(+CH365+CI365+CJ365+CK365+CL365+CM365)</f>
        <v>13</v>
      </c>
      <c r="M365" s="68">
        <v>13</v>
      </c>
      <c r="N365" s="68">
        <v>24</v>
      </c>
      <c r="O365" s="68">
        <v>14</v>
      </c>
      <c r="P365" s="68">
        <v>10</v>
      </c>
      <c r="Q365" s="68">
        <v>11</v>
      </c>
      <c r="R365" s="68">
        <v>14</v>
      </c>
      <c r="S365" s="68">
        <v>12</v>
      </c>
      <c r="T365" s="68">
        <v>12</v>
      </c>
      <c r="U365" s="68">
        <v>12</v>
      </c>
      <c r="V365" s="68">
        <v>13</v>
      </c>
      <c r="W365" s="68">
        <v>13</v>
      </c>
      <c r="X365" s="68">
        <v>16</v>
      </c>
      <c r="Y365" s="68">
        <v>18</v>
      </c>
      <c r="Z365" s="68">
        <v>9</v>
      </c>
      <c r="AA365" s="68">
        <v>10</v>
      </c>
      <c r="AB365" s="68">
        <v>11</v>
      </c>
      <c r="AC365" s="68">
        <v>11</v>
      </c>
      <c r="AD365" s="68">
        <v>25</v>
      </c>
      <c r="AE365" s="68">
        <v>15</v>
      </c>
      <c r="AF365" s="68">
        <v>19</v>
      </c>
      <c r="AG365" s="68">
        <v>31</v>
      </c>
      <c r="AH365" s="68">
        <v>14</v>
      </c>
      <c r="AI365" s="68">
        <v>14</v>
      </c>
      <c r="AJ365" s="68">
        <v>16</v>
      </c>
      <c r="AK365" s="68">
        <v>17</v>
      </c>
      <c r="AL365" s="68">
        <v>11</v>
      </c>
      <c r="AM365" s="68">
        <v>10</v>
      </c>
      <c r="AN365" s="68">
        <v>19</v>
      </c>
      <c r="AO365" s="68">
        <v>19</v>
      </c>
      <c r="AP365" s="68">
        <v>17</v>
      </c>
      <c r="AQ365" s="68">
        <v>15</v>
      </c>
      <c r="AR365" s="68">
        <v>20</v>
      </c>
      <c r="AS365" s="68">
        <v>17</v>
      </c>
      <c r="AT365" s="68">
        <v>37</v>
      </c>
      <c r="AU365" s="68">
        <v>39</v>
      </c>
      <c r="AV365" s="68">
        <v>14</v>
      </c>
      <c r="AW365" s="68">
        <v>12</v>
      </c>
      <c r="AX365" s="68">
        <v>11</v>
      </c>
      <c r="AY365" s="68">
        <v>9</v>
      </c>
      <c r="AZ365" s="68">
        <v>15</v>
      </c>
      <c r="BA365" s="68">
        <v>16</v>
      </c>
      <c r="BB365" s="68">
        <v>8</v>
      </c>
      <c r="BC365" s="68">
        <v>10</v>
      </c>
      <c r="BD365" s="68">
        <v>10</v>
      </c>
      <c r="BE365" s="68">
        <v>8</v>
      </c>
      <c r="BF365" s="68">
        <v>10</v>
      </c>
      <c r="BG365" s="68">
        <v>11</v>
      </c>
      <c r="BH365" s="68">
        <v>12</v>
      </c>
      <c r="BI365" s="68">
        <v>23</v>
      </c>
      <c r="BJ365" s="68">
        <v>23</v>
      </c>
      <c r="BK365" s="68">
        <v>17</v>
      </c>
      <c r="BL365" s="68">
        <v>10</v>
      </c>
      <c r="BM365" s="68">
        <v>12</v>
      </c>
      <c r="BN365" s="68">
        <v>12</v>
      </c>
      <c r="BO365" s="68">
        <v>15</v>
      </c>
      <c r="BP365" s="68">
        <v>8</v>
      </c>
      <c r="BQ365" s="68">
        <v>12</v>
      </c>
      <c r="BR365" s="68">
        <v>22</v>
      </c>
      <c r="BS365" s="68">
        <v>20</v>
      </c>
      <c r="BT365" s="68">
        <v>13</v>
      </c>
      <c r="BU365" s="68">
        <v>12</v>
      </c>
      <c r="BV365" s="68">
        <v>11</v>
      </c>
      <c r="BW365" s="68">
        <v>13</v>
      </c>
      <c r="BX365" s="68">
        <v>11</v>
      </c>
      <c r="BY365" s="68">
        <v>11</v>
      </c>
      <c r="BZ365" s="68">
        <v>12</v>
      </c>
      <c r="CA365" s="68">
        <v>12</v>
      </c>
      <c r="CB365" s="149">
        <f>(2.71828^(-8.3291+4.4859*K365-2.1583*L365))/(1+(2.71828^(-8.3291+4.4859*K365-2.1583*L365)))</f>
        <v>8.6763780988253697E-7</v>
      </c>
      <c r="CC365" s="107" t="s">
        <v>781</v>
      </c>
      <c r="CD365" s="86" t="s">
        <v>243</v>
      </c>
      <c r="CE365" s="86" t="s">
        <v>2</v>
      </c>
      <c r="CF365" s="86" t="s">
        <v>242</v>
      </c>
      <c r="CG365" s="86" t="s">
        <v>309</v>
      </c>
      <c r="CH365" s="59">
        <f>COUNTIF($M365,"=13")+COUNTIF($N365,"=24")+COUNTIF($O365,"=14")+COUNTIF($P365,"=11")+COUNTIF($Q365,"=11")+COUNTIF($R365,"=14")+COUNTIF($S365,"=12")+COUNTIF($T365,"=12")+COUNTIF($U365,"=12")+COUNTIF($V365,"=13")+COUNTIF($W365,"=13")+COUNTIF($X365,"=16")</f>
        <v>11</v>
      </c>
      <c r="CI365" s="59">
        <f>COUNTIF($Y365,"=18")+COUNTIF($Z365,"=9")+COUNTIF($AA365,"=10")+COUNTIF($AB365,"=11")+COUNTIF($AC365,"=11")+COUNTIF($AD365,"=25")+COUNTIF($AE365,"=15")+COUNTIF($AF365,"=19")+COUNTIF($AG365,"=31")+COUNTIF($AH365,"=15")+COUNTIF($AI365,"=15")+COUNTIF($AJ365,"=17")+COUNTIF($AK365,"=17")</f>
        <v>10</v>
      </c>
      <c r="CJ365" s="59">
        <f>COUNTIF($AL365,"=11")+COUNTIF($AM365,"=11")+COUNTIF($AN365,"=19")+COUNTIF($AO365,"=23")+COUNTIF($AP365,"=15")+COUNTIF($AQ365,"=15")+COUNTIF($AR365,"=19")+COUNTIF($AS365,"=17")+COUNTIF($AV365,"=12")+COUNTIF($AW365,"=12")</f>
        <v>5</v>
      </c>
      <c r="CK365" s="59">
        <f>COUNTIF($AX365,"=11")+COUNTIF($AY365,"=9")+COUNTIF($AZ365,"=15")+COUNTIF($BA365,"=16")+COUNTIF($BB365,"=8")+COUNTIF($BC365,"=10")+COUNTIF($BD365,"=10")+COUNTIF($BE365,"=8")+COUNTIF($BF365,"=10")+COUNTIF($BG365,"=11")</f>
        <v>10</v>
      </c>
      <c r="CL365" s="59">
        <f>COUNTIF($BH365,"=12")+COUNTIF($BI365,"=21")+COUNTIF($BJ365,"=23")+COUNTIF($BK365,"=16")+COUNTIF($BL365,"=10")+COUNTIF($BM365,"=12")+COUNTIF($BN365,"=12")+COUNTIF($BO365,"=15")+COUNTIF($BP365,"=8")+COUNTIF($BQ365,"=12")+COUNTIF($BR365,"=24")+COUNTIF($BS365,"=20")+COUNTIF($BT365,"=13")</f>
        <v>10</v>
      </c>
      <c r="CM365" s="59">
        <f>COUNTIF($BU365,"=12")+COUNTIF($BV365,"=11")+COUNTIF($BW365,"=13")+COUNTIF($BX365,"=11")+COUNTIF($BY365,"=11")+COUNTIF($BZ365,"=12")+COUNTIF($CA365,"=11")</f>
        <v>6</v>
      </c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  <c r="DK365" s="85"/>
      <c r="DL365" s="85"/>
      <c r="DM365" s="85"/>
      <c r="DN365" s="85"/>
      <c r="DO365" s="85"/>
      <c r="DP365" s="85"/>
      <c r="DQ365" s="85"/>
      <c r="DR365" s="85"/>
      <c r="DS365" s="85"/>
      <c r="DT365" s="85"/>
      <c r="DU365" s="85"/>
      <c r="DV365" s="85"/>
      <c r="DW365" s="85"/>
      <c r="DX365" s="85"/>
      <c r="DY365" s="85"/>
      <c r="DZ365" s="85"/>
      <c r="EA365" s="86"/>
      <c r="EB365" s="86"/>
      <c r="EC365" s="86"/>
      <c r="ED365" s="86"/>
      <c r="EE365" s="86"/>
      <c r="EF365" s="86"/>
      <c r="EG365" s="86"/>
    </row>
    <row r="366" spans="1:137" ht="15" customHeight="1" x14ac:dyDescent="0.25">
      <c r="A366" s="164">
        <v>362655</v>
      </c>
      <c r="B366" s="86" t="s">
        <v>354</v>
      </c>
      <c r="C366" s="86" t="s">
        <v>2</v>
      </c>
      <c r="D366" s="198" t="s">
        <v>1136</v>
      </c>
      <c r="E366" s="86" t="s">
        <v>314</v>
      </c>
      <c r="F366" s="86" t="s">
        <v>413</v>
      </c>
      <c r="G366" s="87">
        <v>42395.316666666666</v>
      </c>
      <c r="H366" s="88" t="s">
        <v>2</v>
      </c>
      <c r="I366" s="88" t="s">
        <v>779</v>
      </c>
      <c r="J366" s="87">
        <v>41277.888888888891</v>
      </c>
      <c r="K366" s="143">
        <f>+COUNTIF($Y366,"&gt;=18")+COUNTIF($AG366,"&gt;=31")+COUNTIF($AP366,"&lt;=15")+COUNTIF($AR366,"&gt;=19")+COUNTIF($BG366,"&gt;=11")+COUNTIF($BI366,"&lt;=21")+COUNTIF($BK366,"&gt;=17")+COUNTIF($BR366,"&gt;=24")+COUNTIF($CA366,"&lt;=11")</f>
        <v>5</v>
      </c>
      <c r="L366" s="140">
        <f>65-(+CH366+CI366+CJ366+CK366+CL366+CM366)</f>
        <v>13</v>
      </c>
      <c r="M366" s="68">
        <v>13</v>
      </c>
      <c r="N366" s="68">
        <v>24</v>
      </c>
      <c r="O366" s="68">
        <v>14</v>
      </c>
      <c r="P366" s="68">
        <v>10</v>
      </c>
      <c r="Q366" s="68">
        <v>11</v>
      </c>
      <c r="R366" s="68">
        <v>14</v>
      </c>
      <c r="S366" s="68">
        <v>12</v>
      </c>
      <c r="T366" s="68">
        <v>12</v>
      </c>
      <c r="U366" s="68">
        <v>11</v>
      </c>
      <c r="V366" s="68">
        <v>13</v>
      </c>
      <c r="W366" s="68">
        <v>13</v>
      </c>
      <c r="X366" s="68">
        <v>16</v>
      </c>
      <c r="Y366" s="68">
        <v>18</v>
      </c>
      <c r="Z366" s="100">
        <v>9</v>
      </c>
      <c r="AA366" s="100">
        <v>9</v>
      </c>
      <c r="AB366" s="68">
        <v>11</v>
      </c>
      <c r="AC366" s="68">
        <v>11</v>
      </c>
      <c r="AD366" s="68">
        <v>26</v>
      </c>
      <c r="AE366" s="68">
        <v>15</v>
      </c>
      <c r="AF366" s="68">
        <v>19</v>
      </c>
      <c r="AG366" s="68">
        <v>32</v>
      </c>
      <c r="AH366" s="68">
        <v>15</v>
      </c>
      <c r="AI366" s="68">
        <v>15</v>
      </c>
      <c r="AJ366" s="68">
        <v>17</v>
      </c>
      <c r="AK366" s="68">
        <v>17</v>
      </c>
      <c r="AL366" s="68">
        <v>11</v>
      </c>
      <c r="AM366" s="68">
        <v>11</v>
      </c>
      <c r="AN366" s="68">
        <v>19</v>
      </c>
      <c r="AO366" s="68">
        <v>23</v>
      </c>
      <c r="AP366" s="68">
        <v>16</v>
      </c>
      <c r="AQ366" s="68">
        <v>15</v>
      </c>
      <c r="AR366" s="68">
        <v>19</v>
      </c>
      <c r="AS366" s="68">
        <v>17</v>
      </c>
      <c r="AT366" s="68">
        <v>38</v>
      </c>
      <c r="AU366" s="68">
        <v>39</v>
      </c>
      <c r="AV366" s="68">
        <v>12</v>
      </c>
      <c r="AW366" s="68">
        <v>12</v>
      </c>
      <c r="AX366" s="68">
        <v>11</v>
      </c>
      <c r="AY366" s="68">
        <v>9</v>
      </c>
      <c r="AZ366" s="68">
        <v>15</v>
      </c>
      <c r="BA366" s="68">
        <v>16</v>
      </c>
      <c r="BB366" s="68">
        <v>8</v>
      </c>
      <c r="BC366" s="68">
        <v>10</v>
      </c>
      <c r="BD366" s="68">
        <v>10</v>
      </c>
      <c r="BE366" s="68">
        <v>8</v>
      </c>
      <c r="BF366" s="68">
        <v>12</v>
      </c>
      <c r="BG366" s="68">
        <v>10</v>
      </c>
      <c r="BH366" s="68">
        <v>12</v>
      </c>
      <c r="BI366" s="68">
        <v>23</v>
      </c>
      <c r="BJ366" s="68">
        <v>23</v>
      </c>
      <c r="BK366" s="68">
        <v>17</v>
      </c>
      <c r="BL366" s="68">
        <v>10</v>
      </c>
      <c r="BM366" s="68">
        <v>12</v>
      </c>
      <c r="BN366" s="68">
        <v>12</v>
      </c>
      <c r="BO366" s="68">
        <v>15</v>
      </c>
      <c r="BP366" s="68">
        <v>8</v>
      </c>
      <c r="BQ366" s="68">
        <v>12</v>
      </c>
      <c r="BR366" s="68">
        <v>21</v>
      </c>
      <c r="BS366" s="68">
        <v>20</v>
      </c>
      <c r="BT366" s="68">
        <v>14</v>
      </c>
      <c r="BU366" s="68">
        <v>12</v>
      </c>
      <c r="BV366" s="68">
        <v>11</v>
      </c>
      <c r="BW366" s="68">
        <v>14</v>
      </c>
      <c r="BX366" s="68">
        <v>11</v>
      </c>
      <c r="BY366" s="68">
        <v>11</v>
      </c>
      <c r="BZ366" s="68">
        <v>12</v>
      </c>
      <c r="CA366" s="68">
        <v>11</v>
      </c>
      <c r="CB366" s="149">
        <f>(2.71828^(-8.3291+4.4859*K366-2.1583*L366))/(1+(2.71828^(-8.3291+4.4859*K366-2.1583*L366)))</f>
        <v>8.6763780988253697E-7</v>
      </c>
      <c r="CC366" s="107" t="s">
        <v>781</v>
      </c>
      <c r="CD366" s="86" t="s">
        <v>53</v>
      </c>
      <c r="CE366" s="86" t="s">
        <v>2</v>
      </c>
      <c r="CF366" s="86" t="s">
        <v>354</v>
      </c>
      <c r="CG366" s="86" t="s">
        <v>436</v>
      </c>
      <c r="CH366" s="59">
        <f>COUNTIF($M366,"=13")+COUNTIF($N366,"=24")+COUNTIF($O366,"=14")+COUNTIF($P366,"=11")+COUNTIF($Q366,"=11")+COUNTIF($R366,"=14")+COUNTIF($S366,"=12")+COUNTIF($T366,"=12")+COUNTIF($U366,"=12")+COUNTIF($V366,"=13")+COUNTIF($W366,"=13")+COUNTIF($X366,"=16")</f>
        <v>10</v>
      </c>
      <c r="CI366" s="59">
        <f>COUNTIF($Y366,"=18")+COUNTIF($Z366,"=9")+COUNTIF($AA366,"=10")+COUNTIF($AB366,"=11")+COUNTIF($AC366,"=11")+COUNTIF($AD366,"=25")+COUNTIF($AE366,"=15")+COUNTIF($AF366,"=19")+COUNTIF($AG366,"=31")+COUNTIF($AH366,"=15")+COUNTIF($AI366,"=15")+COUNTIF($AJ366,"=17")+COUNTIF($AK366,"=17")</f>
        <v>10</v>
      </c>
      <c r="CJ366" s="59">
        <f>COUNTIF($AL366,"=11")+COUNTIF($AM366,"=11")+COUNTIF($AN366,"=19")+COUNTIF($AO366,"=23")+COUNTIF($AP366,"=15")+COUNTIF($AQ366,"=15")+COUNTIF($AR366,"=19")+COUNTIF($AS366,"=17")+COUNTIF($AV366,"=12")+COUNTIF($AW366,"=12")</f>
        <v>9</v>
      </c>
      <c r="CK366" s="59">
        <f>COUNTIF($AX366,"=11")+COUNTIF($AY366,"=9")+COUNTIF($AZ366,"=15")+COUNTIF($BA366,"=16")+COUNTIF($BB366,"=8")+COUNTIF($BC366,"=10")+COUNTIF($BD366,"=10")+COUNTIF($BE366,"=8")+COUNTIF($BF366,"=10")+COUNTIF($BG366,"=11")</f>
        <v>8</v>
      </c>
      <c r="CL366" s="59">
        <f>COUNTIF($BH366,"=12")+COUNTIF($BI366,"=21")+COUNTIF($BJ366,"=23")+COUNTIF($BK366,"=16")+COUNTIF($BL366,"=10")+COUNTIF($BM366,"=12")+COUNTIF($BN366,"=12")+COUNTIF($BO366,"=15")+COUNTIF($BP366,"=8")+COUNTIF($BQ366,"=12")+COUNTIF($BR366,"=24")+COUNTIF($BS366,"=20")+COUNTIF($BT366,"=13")</f>
        <v>9</v>
      </c>
      <c r="CM366" s="59">
        <f>COUNTIF($BU366,"=12")+COUNTIF($BV366,"=11")+COUNTIF($BW366,"=13")+COUNTIF($BX366,"=11")+COUNTIF($BY366,"=11")+COUNTIF($BZ366,"=12")+COUNTIF($CA366,"=11")</f>
        <v>6</v>
      </c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  <c r="DK366" s="85"/>
      <c r="DL366" s="85"/>
      <c r="DM366" s="85"/>
      <c r="DN366" s="85"/>
      <c r="DO366" s="85"/>
      <c r="DP366" s="85"/>
      <c r="DQ366" s="85"/>
      <c r="DR366" s="85"/>
      <c r="DS366" s="85"/>
      <c r="DT366" s="85"/>
      <c r="DU366" s="85"/>
      <c r="DV366" s="85"/>
      <c r="DW366" s="85"/>
      <c r="DX366" s="85"/>
      <c r="DY366" s="85"/>
      <c r="DZ366" s="85"/>
      <c r="EA366" s="86"/>
      <c r="EB366" s="86"/>
      <c r="EC366" s="86"/>
      <c r="ED366" s="86"/>
      <c r="EE366" s="86"/>
      <c r="EF366" s="86"/>
      <c r="EG366" s="86"/>
    </row>
    <row r="367" spans="1:137" ht="15" customHeight="1" x14ac:dyDescent="0.25">
      <c r="A367" s="173">
        <v>364427</v>
      </c>
      <c r="B367" s="49" t="s">
        <v>456</v>
      </c>
      <c r="C367" s="86" t="s">
        <v>2</v>
      </c>
      <c r="D367" s="198" t="s">
        <v>1137</v>
      </c>
      <c r="E367" s="86" t="s">
        <v>96</v>
      </c>
      <c r="F367" s="86" t="s">
        <v>88</v>
      </c>
      <c r="G367" s="87">
        <v>42382.85</v>
      </c>
      <c r="H367" s="88" t="s">
        <v>2</v>
      </c>
      <c r="I367" s="88" t="s">
        <v>779</v>
      </c>
      <c r="J367" s="87">
        <v>41277.888888888891</v>
      </c>
      <c r="K367" s="143">
        <f>+COUNTIF($Y367,"&gt;=18")+COUNTIF($AG367,"&gt;=31")+COUNTIF($AP367,"&lt;=15")+COUNTIF($AR367,"&gt;=19")+COUNTIF($BG367,"&gt;=11")+COUNTIF($BI367,"&lt;=21")+COUNTIF($BK367,"&gt;=17")+COUNTIF($BR367,"&gt;=24")+COUNTIF($CA367,"&lt;=11")</f>
        <v>5</v>
      </c>
      <c r="L367" s="140">
        <f>65-(+CH367+CI367+CJ367+CK367+CL367+CM367)</f>
        <v>13</v>
      </c>
      <c r="M367" s="100">
        <v>13</v>
      </c>
      <c r="N367" s="68">
        <v>24</v>
      </c>
      <c r="O367" s="100">
        <v>14</v>
      </c>
      <c r="P367" s="68">
        <v>10</v>
      </c>
      <c r="Q367" s="100">
        <v>11</v>
      </c>
      <c r="R367" s="100">
        <v>15</v>
      </c>
      <c r="S367" s="100">
        <v>12</v>
      </c>
      <c r="T367" s="100">
        <v>12</v>
      </c>
      <c r="U367" s="100">
        <v>12</v>
      </c>
      <c r="V367" s="100">
        <v>13</v>
      </c>
      <c r="W367" s="100">
        <v>13</v>
      </c>
      <c r="X367" s="100">
        <v>16</v>
      </c>
      <c r="Y367" s="100">
        <v>17</v>
      </c>
      <c r="Z367" s="100">
        <v>9</v>
      </c>
      <c r="AA367" s="100">
        <v>10</v>
      </c>
      <c r="AB367" s="100">
        <v>11</v>
      </c>
      <c r="AC367" s="100">
        <v>11</v>
      </c>
      <c r="AD367" s="100">
        <v>24</v>
      </c>
      <c r="AE367" s="100">
        <v>15</v>
      </c>
      <c r="AF367" s="100">
        <v>19</v>
      </c>
      <c r="AG367" s="100">
        <v>29</v>
      </c>
      <c r="AH367" s="68">
        <v>14</v>
      </c>
      <c r="AI367" s="68">
        <v>15</v>
      </c>
      <c r="AJ367" s="100">
        <v>16</v>
      </c>
      <c r="AK367" s="100">
        <v>17</v>
      </c>
      <c r="AL367" s="100">
        <v>11</v>
      </c>
      <c r="AM367" s="68">
        <v>12</v>
      </c>
      <c r="AN367" s="68">
        <v>19</v>
      </c>
      <c r="AO367" s="68">
        <v>23</v>
      </c>
      <c r="AP367" s="68">
        <v>15</v>
      </c>
      <c r="AQ367" s="68">
        <v>15</v>
      </c>
      <c r="AR367" s="68">
        <v>19</v>
      </c>
      <c r="AS367" s="68">
        <v>17</v>
      </c>
      <c r="AT367" s="68">
        <v>37</v>
      </c>
      <c r="AU367" s="68">
        <v>38</v>
      </c>
      <c r="AV367" s="68">
        <v>13</v>
      </c>
      <c r="AW367" s="68">
        <v>12</v>
      </c>
      <c r="AX367" s="68">
        <v>11</v>
      </c>
      <c r="AY367" s="68">
        <v>8</v>
      </c>
      <c r="AZ367" s="68">
        <v>15</v>
      </c>
      <c r="BA367" s="68">
        <v>16</v>
      </c>
      <c r="BB367" s="100">
        <v>8</v>
      </c>
      <c r="BC367" s="100">
        <v>10</v>
      </c>
      <c r="BD367" s="100">
        <v>10</v>
      </c>
      <c r="BE367" s="100">
        <v>8</v>
      </c>
      <c r="BF367" s="100">
        <v>10</v>
      </c>
      <c r="BG367" s="100">
        <v>11</v>
      </c>
      <c r="BH367" s="100">
        <v>12</v>
      </c>
      <c r="BI367" s="100">
        <v>19</v>
      </c>
      <c r="BJ367" s="100">
        <v>23</v>
      </c>
      <c r="BK367" s="100">
        <v>16</v>
      </c>
      <c r="BL367" s="100">
        <v>10</v>
      </c>
      <c r="BM367" s="100">
        <v>12</v>
      </c>
      <c r="BN367" s="100">
        <v>12</v>
      </c>
      <c r="BO367" s="100">
        <v>15</v>
      </c>
      <c r="BP367" s="100">
        <v>8</v>
      </c>
      <c r="BQ367" s="100">
        <v>13</v>
      </c>
      <c r="BR367" s="100">
        <v>21</v>
      </c>
      <c r="BS367" s="100">
        <v>20</v>
      </c>
      <c r="BT367" s="100">
        <v>13</v>
      </c>
      <c r="BU367" s="100">
        <v>12</v>
      </c>
      <c r="BV367" s="100">
        <v>11</v>
      </c>
      <c r="BW367" s="100">
        <v>13</v>
      </c>
      <c r="BX367" s="100">
        <v>11</v>
      </c>
      <c r="BY367" s="100">
        <v>11</v>
      </c>
      <c r="BZ367" s="100">
        <v>12</v>
      </c>
      <c r="CA367" s="100">
        <v>11</v>
      </c>
      <c r="CB367" s="149">
        <f>(2.71828^(-8.3291+4.4859*K367-2.1583*L367))/(1+(2.71828^(-8.3291+4.4859*K367-2.1583*L367)))</f>
        <v>8.6763780988253697E-7</v>
      </c>
      <c r="CC367" s="107" t="s">
        <v>781</v>
      </c>
      <c r="CD367" s="86" t="s">
        <v>133</v>
      </c>
      <c r="CE367" s="86" t="s">
        <v>2</v>
      </c>
      <c r="CF367" s="86" t="s">
        <v>437</v>
      </c>
      <c r="CG367" s="86"/>
      <c r="CH367" s="59">
        <f>COUNTIF($M367,"=13")+COUNTIF($N367,"=24")+COUNTIF($O367,"=14")+COUNTIF($P367,"=11")+COUNTIF($Q367,"=11")+COUNTIF($R367,"=14")+COUNTIF($S367,"=12")+COUNTIF($T367,"=12")+COUNTIF($U367,"=12")+COUNTIF($V367,"=13")+COUNTIF($W367,"=13")+COUNTIF($X367,"=16")</f>
        <v>10</v>
      </c>
      <c r="CI367" s="59">
        <f>COUNTIF($Y367,"=18")+COUNTIF($Z367,"=9")+COUNTIF($AA367,"=10")+COUNTIF($AB367,"=11")+COUNTIF($AC367,"=11")+COUNTIF($AD367,"=25")+COUNTIF($AE367,"=15")+COUNTIF($AF367,"=19")+COUNTIF($AG367,"=31")+COUNTIF($AH367,"=15")+COUNTIF($AI367,"=15")+COUNTIF($AJ367,"=17")+COUNTIF($AK367,"=17")</f>
        <v>8</v>
      </c>
      <c r="CJ367" s="59">
        <f>COUNTIF($AL367,"=11")+COUNTIF($AM367,"=11")+COUNTIF($AN367,"=19")+COUNTIF($AO367,"=23")+COUNTIF($AP367,"=15")+COUNTIF($AQ367,"=15")+COUNTIF($AR367,"=19")+COUNTIF($AS367,"=17")+COUNTIF($AV367,"=12")+COUNTIF($AW367,"=12")</f>
        <v>8</v>
      </c>
      <c r="CK367" s="59">
        <f>COUNTIF($AX367,"=11")+COUNTIF($AY367,"=9")+COUNTIF($AZ367,"=15")+COUNTIF($BA367,"=16")+COUNTIF($BB367,"=8")+COUNTIF($BC367,"=10")+COUNTIF($BD367,"=10")+COUNTIF($BE367,"=8")+COUNTIF($BF367,"=10")+COUNTIF($BG367,"=11")</f>
        <v>9</v>
      </c>
      <c r="CL367" s="59">
        <f>COUNTIF($BH367,"=12")+COUNTIF($BI367,"=21")+COUNTIF($BJ367,"=23")+COUNTIF($BK367,"=16")+COUNTIF($BL367,"=10")+COUNTIF($BM367,"=12")+COUNTIF($BN367,"=12")+COUNTIF($BO367,"=15")+COUNTIF($BP367,"=8")+COUNTIF($BQ367,"=12")+COUNTIF($BR367,"=24")+COUNTIF($BS367,"=20")+COUNTIF($BT367,"=13")</f>
        <v>10</v>
      </c>
      <c r="CM367" s="59">
        <f>COUNTIF($BU367,"=12")+COUNTIF($BV367,"=11")+COUNTIF($BW367,"=13")+COUNTIF($BX367,"=11")+COUNTIF($BY367,"=11")+COUNTIF($BZ367,"=12")+COUNTIF($CA367,"=11")</f>
        <v>7</v>
      </c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  <c r="DK367" s="85"/>
      <c r="DL367" s="85"/>
      <c r="DM367" s="85"/>
      <c r="DN367" s="85"/>
      <c r="DO367" s="85"/>
      <c r="DP367" s="85"/>
      <c r="DQ367" s="85"/>
      <c r="DR367" s="85"/>
      <c r="DS367" s="85"/>
      <c r="DT367" s="85"/>
      <c r="DU367" s="85"/>
      <c r="DV367" s="85"/>
      <c r="DW367" s="85"/>
      <c r="DX367" s="85"/>
      <c r="DY367" s="85"/>
      <c r="DZ367" s="85"/>
      <c r="EA367" s="86"/>
      <c r="EB367" s="86"/>
      <c r="EC367" s="86"/>
      <c r="ED367" s="86"/>
      <c r="EE367" s="86"/>
      <c r="EF367" s="86"/>
      <c r="EG367" s="86"/>
    </row>
    <row r="368" spans="1:137" ht="15" customHeight="1" x14ac:dyDescent="0.25">
      <c r="A368" s="164" t="s">
        <v>947</v>
      </c>
      <c r="B368" s="86" t="s">
        <v>711</v>
      </c>
      <c r="C368" s="86" t="s">
        <v>2</v>
      </c>
      <c r="D368" s="198" t="s">
        <v>1148</v>
      </c>
      <c r="E368" s="86" t="s">
        <v>8</v>
      </c>
      <c r="F368" s="86" t="s">
        <v>562</v>
      </c>
      <c r="G368" s="87">
        <v>41632.768750000003</v>
      </c>
      <c r="H368" s="88" t="s">
        <v>2</v>
      </c>
      <c r="I368" s="88" t="s">
        <v>779</v>
      </c>
      <c r="J368" s="87">
        <v>41277.888888888891</v>
      </c>
      <c r="K368" s="143">
        <f>+COUNTIF($Y368,"&gt;=18")+COUNTIF($AG368,"&gt;=31")+COUNTIF($AP368,"&lt;=15")+COUNTIF($AR368,"&gt;=19")+COUNTIF($BG368,"&gt;=11")+COUNTIF($BI368,"&lt;=21")+COUNTIF($BK368,"&gt;=17")+COUNTIF($BR368,"&gt;=24")+COUNTIF($CA368,"&lt;=11")</f>
        <v>5</v>
      </c>
      <c r="L368" s="140">
        <f>65-(+CH368+CI368+CJ368+CK368+CL368+CM368)</f>
        <v>13</v>
      </c>
      <c r="M368" s="68">
        <v>13</v>
      </c>
      <c r="N368" s="68">
        <v>24</v>
      </c>
      <c r="O368" s="68">
        <v>15</v>
      </c>
      <c r="P368" s="68">
        <v>11</v>
      </c>
      <c r="Q368" s="68">
        <v>11</v>
      </c>
      <c r="R368" s="68">
        <v>16</v>
      </c>
      <c r="S368" s="68">
        <v>12</v>
      </c>
      <c r="T368" s="68">
        <v>12</v>
      </c>
      <c r="U368" s="68">
        <v>11</v>
      </c>
      <c r="V368" s="68">
        <v>13</v>
      </c>
      <c r="W368" s="68">
        <v>13</v>
      </c>
      <c r="X368" s="68">
        <v>16</v>
      </c>
      <c r="Y368" s="68">
        <v>17</v>
      </c>
      <c r="Z368" s="68">
        <v>9</v>
      </c>
      <c r="AA368" s="68">
        <v>10</v>
      </c>
      <c r="AB368" s="68">
        <v>11</v>
      </c>
      <c r="AC368" s="68">
        <v>11</v>
      </c>
      <c r="AD368" s="68">
        <v>26</v>
      </c>
      <c r="AE368" s="68">
        <v>15</v>
      </c>
      <c r="AF368" s="68">
        <v>19</v>
      </c>
      <c r="AG368" s="68">
        <v>31</v>
      </c>
      <c r="AH368" s="68">
        <v>15</v>
      </c>
      <c r="AI368" s="68">
        <v>15</v>
      </c>
      <c r="AJ368" s="68">
        <v>17</v>
      </c>
      <c r="AK368" s="68">
        <v>17</v>
      </c>
      <c r="AL368" s="68">
        <v>11</v>
      </c>
      <c r="AM368" s="68">
        <v>10</v>
      </c>
      <c r="AN368" s="68">
        <v>19</v>
      </c>
      <c r="AO368" s="68">
        <v>23</v>
      </c>
      <c r="AP368" s="68">
        <v>15</v>
      </c>
      <c r="AQ368" s="68">
        <v>15</v>
      </c>
      <c r="AR368" s="68">
        <v>18</v>
      </c>
      <c r="AS368" s="68">
        <v>16</v>
      </c>
      <c r="AT368" s="68">
        <v>36</v>
      </c>
      <c r="AU368" s="68">
        <v>38</v>
      </c>
      <c r="AV368" s="68">
        <v>12</v>
      </c>
      <c r="AW368" s="68">
        <v>12</v>
      </c>
      <c r="AX368" s="68">
        <v>11</v>
      </c>
      <c r="AY368" s="68">
        <v>9</v>
      </c>
      <c r="AZ368" s="68">
        <v>15</v>
      </c>
      <c r="BA368" s="68">
        <v>16</v>
      </c>
      <c r="BB368" s="68">
        <v>8</v>
      </c>
      <c r="BC368" s="68">
        <v>10</v>
      </c>
      <c r="BD368" s="68">
        <v>10</v>
      </c>
      <c r="BE368" s="68">
        <v>8</v>
      </c>
      <c r="BF368" s="68">
        <v>10</v>
      </c>
      <c r="BG368" s="68">
        <v>10</v>
      </c>
      <c r="BH368" s="68">
        <v>12</v>
      </c>
      <c r="BI368" s="68">
        <v>21</v>
      </c>
      <c r="BJ368" s="68">
        <v>23</v>
      </c>
      <c r="BK368" s="68">
        <v>17</v>
      </c>
      <c r="BL368" s="68">
        <v>10</v>
      </c>
      <c r="BM368" s="68">
        <v>12</v>
      </c>
      <c r="BN368" s="68">
        <v>12</v>
      </c>
      <c r="BO368" s="68">
        <v>16</v>
      </c>
      <c r="BP368" s="68">
        <v>8</v>
      </c>
      <c r="BQ368" s="68">
        <v>12</v>
      </c>
      <c r="BR368" s="68">
        <v>22</v>
      </c>
      <c r="BS368" s="68">
        <v>20</v>
      </c>
      <c r="BT368" s="68">
        <v>13</v>
      </c>
      <c r="BU368" s="68">
        <v>13</v>
      </c>
      <c r="BV368" s="68">
        <v>11</v>
      </c>
      <c r="BW368" s="68">
        <v>13</v>
      </c>
      <c r="BX368" s="68">
        <v>11</v>
      </c>
      <c r="BY368" s="68">
        <v>11</v>
      </c>
      <c r="BZ368" s="68">
        <v>12</v>
      </c>
      <c r="CA368" s="68">
        <v>11</v>
      </c>
      <c r="CB368" s="149">
        <f>(2.71828^(-8.3291+4.4859*K368-2.1583*L368))/(1+(2.71828^(-8.3291+4.4859*K368-2.1583*L368)))</f>
        <v>8.6763780988253697E-7</v>
      </c>
      <c r="CC368" s="107" t="s">
        <v>781</v>
      </c>
      <c r="CD368" s="86" t="s">
        <v>712</v>
      </c>
      <c r="CE368" s="3" t="s">
        <v>713</v>
      </c>
      <c r="CF368" s="86" t="s">
        <v>50</v>
      </c>
      <c r="CG368" s="86"/>
      <c r="CH368" s="59">
        <f>COUNTIF($M368,"=13")+COUNTIF($N368,"=24")+COUNTIF($O368,"=14")+COUNTIF($P368,"=11")+COUNTIF($Q368,"=11")+COUNTIF($R368,"=14")+COUNTIF($S368,"=12")+COUNTIF($T368,"=12")+COUNTIF($U368,"=12")+COUNTIF($V368,"=13")+COUNTIF($W368,"=13")+COUNTIF($X368,"=16")</f>
        <v>9</v>
      </c>
      <c r="CI368" s="59">
        <f>COUNTIF($Y368,"=18")+COUNTIF($Z368,"=9")+COUNTIF($AA368,"=10")+COUNTIF($AB368,"=11")+COUNTIF($AC368,"=11")+COUNTIF($AD368,"=25")+COUNTIF($AE368,"=15")+COUNTIF($AF368,"=19")+COUNTIF($AG368,"=31")+COUNTIF($AH368,"=15")+COUNTIF($AI368,"=15")+COUNTIF($AJ368,"=17")+COUNTIF($AK368,"=17")</f>
        <v>11</v>
      </c>
      <c r="CJ368" s="59">
        <f>COUNTIF($AL368,"=11")+COUNTIF($AM368,"=11")+COUNTIF($AN368,"=19")+COUNTIF($AO368,"=23")+COUNTIF($AP368,"=15")+COUNTIF($AQ368,"=15")+COUNTIF($AR368,"=19")+COUNTIF($AS368,"=17")+COUNTIF($AV368,"=12")+COUNTIF($AW368,"=12")</f>
        <v>7</v>
      </c>
      <c r="CK368" s="59">
        <f>COUNTIF($AX368,"=11")+COUNTIF($AY368,"=9")+COUNTIF($AZ368,"=15")+COUNTIF($BA368,"=16")+COUNTIF($BB368,"=8")+COUNTIF($BC368,"=10")+COUNTIF($BD368,"=10")+COUNTIF($BE368,"=8")+COUNTIF($BF368,"=10")+COUNTIF($BG368,"=11")</f>
        <v>9</v>
      </c>
      <c r="CL368" s="59">
        <f>COUNTIF($BH368,"=12")+COUNTIF($BI368,"=21")+COUNTIF($BJ368,"=23")+COUNTIF($BK368,"=16")+COUNTIF($BL368,"=10")+COUNTIF($BM368,"=12")+COUNTIF($BN368,"=12")+COUNTIF($BO368,"=15")+COUNTIF($BP368,"=8")+COUNTIF($BQ368,"=12")+COUNTIF($BR368,"=24")+COUNTIF($BS368,"=20")+COUNTIF($BT368,"=13")</f>
        <v>10</v>
      </c>
      <c r="CM368" s="59">
        <f>COUNTIF($BU368,"=12")+COUNTIF($BV368,"=11")+COUNTIF($BW368,"=13")+COUNTIF($BX368,"=11")+COUNTIF($BY368,"=11")+COUNTIF($BZ368,"=12")+COUNTIF($CA368,"=11")</f>
        <v>6</v>
      </c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6"/>
      <c r="EG368" s="86"/>
    </row>
    <row r="369" spans="1:137" ht="15" customHeight="1" x14ac:dyDescent="0.25">
      <c r="A369" s="174">
        <v>350192</v>
      </c>
      <c r="B369" s="190" t="s">
        <v>210</v>
      </c>
      <c r="C369" s="191" t="s">
        <v>2</v>
      </c>
      <c r="D369" s="183" t="s">
        <v>78</v>
      </c>
      <c r="E369" s="27" t="s">
        <v>1038</v>
      </c>
      <c r="F369" s="27" t="s">
        <v>210</v>
      </c>
      <c r="G369" s="87">
        <v>43961</v>
      </c>
      <c r="H369" s="3" t="s">
        <v>2</v>
      </c>
      <c r="I369" s="3" t="s">
        <v>997</v>
      </c>
      <c r="J369" s="27" t="s">
        <v>998</v>
      </c>
      <c r="K369" s="143">
        <f>+COUNTIF($Y369,"&gt;=18")+COUNTIF($AG369,"&gt;=31")+COUNTIF($AP369,"&lt;=15")+COUNTIF($AR369,"&gt;=19")+COUNTIF($BG369,"&gt;=11")+COUNTIF($BI369,"&lt;=21")+COUNTIF($BK369,"&gt;=17")+COUNTIF($BR369,"&gt;=24")+COUNTIF($CA369,"&lt;=11")</f>
        <v>5</v>
      </c>
      <c r="L369" s="140">
        <f>65-(+CH369+CI369+CJ369+CK369+CL369+CM369)</f>
        <v>13</v>
      </c>
      <c r="M369" s="196">
        <v>13</v>
      </c>
      <c r="N369" s="196">
        <v>24</v>
      </c>
      <c r="O369" s="196">
        <v>14</v>
      </c>
      <c r="P369" s="196">
        <v>11</v>
      </c>
      <c r="Q369" s="197">
        <v>11</v>
      </c>
      <c r="R369" s="197">
        <v>15</v>
      </c>
      <c r="S369" s="196">
        <v>12</v>
      </c>
      <c r="T369" s="196">
        <v>12</v>
      </c>
      <c r="U369" s="196">
        <v>14</v>
      </c>
      <c r="V369" s="196">
        <v>13</v>
      </c>
      <c r="W369" s="196">
        <v>13</v>
      </c>
      <c r="X369" s="196">
        <v>16</v>
      </c>
      <c r="Y369" s="196">
        <v>19</v>
      </c>
      <c r="Z369" s="208">
        <v>10</v>
      </c>
      <c r="AA369" s="208">
        <v>10</v>
      </c>
      <c r="AB369" s="196">
        <v>11</v>
      </c>
      <c r="AC369" s="196">
        <v>11</v>
      </c>
      <c r="AD369" s="196">
        <v>23</v>
      </c>
      <c r="AE369" s="196">
        <v>15</v>
      </c>
      <c r="AF369" s="196">
        <v>19</v>
      </c>
      <c r="AG369" s="196">
        <v>31</v>
      </c>
      <c r="AH369" s="197">
        <v>15</v>
      </c>
      <c r="AI369" s="197">
        <v>15</v>
      </c>
      <c r="AJ369" s="208">
        <v>17</v>
      </c>
      <c r="AK369" s="208">
        <v>17</v>
      </c>
      <c r="AL369" s="196">
        <v>11</v>
      </c>
      <c r="AM369" s="196">
        <v>11</v>
      </c>
      <c r="AN369" s="197">
        <v>19</v>
      </c>
      <c r="AO369" s="197">
        <v>23</v>
      </c>
      <c r="AP369" s="196">
        <v>17</v>
      </c>
      <c r="AQ369" s="196">
        <v>15</v>
      </c>
      <c r="AR369" s="196">
        <v>19</v>
      </c>
      <c r="AS369" s="196">
        <v>17</v>
      </c>
      <c r="AT369" s="197">
        <v>37</v>
      </c>
      <c r="AU369" s="197">
        <v>38</v>
      </c>
      <c r="AV369" s="196">
        <v>12</v>
      </c>
      <c r="AW369" s="196">
        <v>12</v>
      </c>
      <c r="AX369" s="196">
        <v>11</v>
      </c>
      <c r="AY369" s="196">
        <v>9</v>
      </c>
      <c r="AZ369" s="197">
        <v>15</v>
      </c>
      <c r="BA369" s="197">
        <v>16</v>
      </c>
      <c r="BB369" s="196">
        <v>8</v>
      </c>
      <c r="BC369" s="196">
        <v>11</v>
      </c>
      <c r="BD369" s="196">
        <v>10</v>
      </c>
      <c r="BE369" s="196">
        <v>8</v>
      </c>
      <c r="BF369" s="196">
        <v>10</v>
      </c>
      <c r="BG369" s="196">
        <v>11</v>
      </c>
      <c r="BH369" s="196">
        <v>12</v>
      </c>
      <c r="BI369" s="197">
        <v>23</v>
      </c>
      <c r="BJ369" s="208">
        <v>23</v>
      </c>
      <c r="BK369" s="196">
        <v>17</v>
      </c>
      <c r="BL369" s="196">
        <v>10</v>
      </c>
      <c r="BM369" s="196">
        <v>12</v>
      </c>
      <c r="BN369" s="196">
        <v>12</v>
      </c>
      <c r="BO369" s="196">
        <v>16</v>
      </c>
      <c r="BP369" s="196">
        <v>8</v>
      </c>
      <c r="BQ369" s="196">
        <v>12</v>
      </c>
      <c r="BR369" s="196">
        <v>22</v>
      </c>
      <c r="BS369" s="196">
        <v>21</v>
      </c>
      <c r="BT369" s="196">
        <v>13</v>
      </c>
      <c r="BU369" s="196">
        <v>12</v>
      </c>
      <c r="BV369" s="196">
        <v>11</v>
      </c>
      <c r="BW369" s="196">
        <v>13</v>
      </c>
      <c r="BX369" s="196">
        <v>11</v>
      </c>
      <c r="BY369" s="196">
        <v>11</v>
      </c>
      <c r="BZ369" s="196">
        <v>12</v>
      </c>
      <c r="CA369" s="196">
        <v>12</v>
      </c>
      <c r="CB369" s="149">
        <f>(2.71828^(-8.3291+4.4859*K369-2.1583*L369))/(1+(2.71828^(-8.3291+4.4859*K369-2.1583*L369)))</f>
        <v>8.6763780988253697E-7</v>
      </c>
      <c r="CC369" s="200"/>
      <c r="CD369" s="3" t="s">
        <v>210</v>
      </c>
      <c r="CE369" s="27" t="s">
        <v>1039</v>
      </c>
      <c r="CF369" s="59"/>
      <c r="CG369" s="59"/>
      <c r="CH369" s="59">
        <f>COUNTIF($M369,"=13")+COUNTIF($N369,"=24")+COUNTIF($O369,"=14")+COUNTIF($P369,"=11")+COUNTIF($Q369,"=11")+COUNTIF($R369,"=14")+COUNTIF($S369,"=12")+COUNTIF($T369,"=12")+COUNTIF($U369,"=12")+COUNTIF($V369,"=13")+COUNTIF($W369,"=13")+COUNTIF($X369,"=16")</f>
        <v>10</v>
      </c>
      <c r="CI369" s="59">
        <f>COUNTIF($Y369,"=18")+COUNTIF($Z369,"=9")+COUNTIF($AA369,"=10")+COUNTIF($AB369,"=11")+COUNTIF($AC369,"=11")+COUNTIF($AD369,"=25")+COUNTIF($AE369,"=15")+COUNTIF($AF369,"=19")+COUNTIF($AG369,"=31")+COUNTIF($AH369,"=15")+COUNTIF($AI369,"=15")+COUNTIF($AJ369,"=17")+COUNTIF($AK369,"=17")</f>
        <v>10</v>
      </c>
      <c r="CJ369" s="59">
        <f>COUNTIF($AL369,"=11")+COUNTIF($AM369,"=11")+COUNTIF($AN369,"=19")+COUNTIF($AO369,"=23")+COUNTIF($AP369,"=15")+COUNTIF($AQ369,"=15")+COUNTIF($AR369,"=19")+COUNTIF($AS369,"=17")+COUNTIF($AV369,"=12")+COUNTIF($AW369,"=12")</f>
        <v>9</v>
      </c>
      <c r="CK369" s="59">
        <f>COUNTIF($AX369,"=11")+COUNTIF($AY369,"=9")+COUNTIF($AZ369,"=15")+COUNTIF($BA369,"=16")+COUNTIF($BB369,"=8")+COUNTIF($BC369,"=10")+COUNTIF($BD369,"=10")+COUNTIF($BE369,"=8")+COUNTIF($BF369,"=10")+COUNTIF($BG369,"=11")</f>
        <v>9</v>
      </c>
      <c r="CL369" s="59">
        <f>COUNTIF($BH369,"=12")+COUNTIF($BI369,"=21")+COUNTIF($BJ369,"=23")+COUNTIF($BK369,"=16")+COUNTIF($BL369,"=10")+COUNTIF($BM369,"=12")+COUNTIF($BN369,"=12")+COUNTIF($BO369,"=15")+COUNTIF($BP369,"=8")+COUNTIF($BQ369,"=12")+COUNTIF($BR369,"=24")+COUNTIF($BS369,"=20")+COUNTIF($BT369,"=13")</f>
        <v>8</v>
      </c>
      <c r="CM369" s="59">
        <f>COUNTIF($BU369,"=12")+COUNTIF($BV369,"=11")+COUNTIF($BW369,"=13")+COUNTIF($BX369,"=11")+COUNTIF($BY369,"=11")+COUNTIF($BZ369,"=12")+COUNTIF($CA369,"=11")</f>
        <v>6</v>
      </c>
      <c r="CN369" s="192">
        <v>35</v>
      </c>
      <c r="CO369" s="192">
        <v>15</v>
      </c>
      <c r="CP369" s="192">
        <v>9</v>
      </c>
      <c r="CQ369" s="192">
        <v>16</v>
      </c>
      <c r="CR369" s="192">
        <v>11</v>
      </c>
      <c r="CS369" s="192">
        <v>25</v>
      </c>
      <c r="CT369" s="192">
        <v>26</v>
      </c>
      <c r="CU369" s="192">
        <v>19</v>
      </c>
      <c r="CV369" s="192">
        <v>12</v>
      </c>
      <c r="CW369" s="192">
        <v>11</v>
      </c>
      <c r="CX369" s="192">
        <v>12</v>
      </c>
      <c r="CY369" s="192">
        <v>12</v>
      </c>
      <c r="CZ369" s="192">
        <v>10</v>
      </c>
      <c r="DA369" s="192">
        <v>9</v>
      </c>
      <c r="DB369" s="192">
        <v>12</v>
      </c>
      <c r="DC369" s="192">
        <v>12</v>
      </c>
      <c r="DD369" s="192">
        <v>10</v>
      </c>
      <c r="DE369" s="192">
        <v>10</v>
      </c>
      <c r="DF369" s="192">
        <v>11</v>
      </c>
      <c r="DG369" s="192">
        <v>30</v>
      </c>
      <c r="DH369" s="192">
        <v>12</v>
      </c>
      <c r="DI369" s="192">
        <v>14</v>
      </c>
      <c r="DJ369" s="192">
        <v>24</v>
      </c>
      <c r="DK369" s="192">
        <v>13</v>
      </c>
      <c r="DL369" s="192">
        <v>10</v>
      </c>
      <c r="DM369" s="192">
        <v>10</v>
      </c>
      <c r="DN369" s="192">
        <v>22</v>
      </c>
      <c r="DO369" s="192">
        <v>15</v>
      </c>
      <c r="DP369" s="192">
        <v>19</v>
      </c>
      <c r="DQ369" s="192">
        <v>13</v>
      </c>
      <c r="DR369" s="192">
        <v>23</v>
      </c>
      <c r="DS369" s="192">
        <v>17</v>
      </c>
      <c r="DT369" s="192">
        <v>12</v>
      </c>
      <c r="DU369" s="192">
        <v>16</v>
      </c>
      <c r="DV369" s="192">
        <v>24</v>
      </c>
      <c r="DW369" s="192">
        <v>12</v>
      </c>
      <c r="DX369" s="192">
        <v>23</v>
      </c>
      <c r="DY369" s="192">
        <v>18</v>
      </c>
      <c r="DZ369" s="192">
        <v>10</v>
      </c>
      <c r="EA369" s="192">
        <v>14</v>
      </c>
      <c r="EB369" s="192">
        <v>17</v>
      </c>
      <c r="EC369" s="192">
        <v>9</v>
      </c>
      <c r="ED369" s="192">
        <v>12</v>
      </c>
      <c r="EE369" s="192">
        <v>11</v>
      </c>
      <c r="EF369" s="86"/>
      <c r="EG369" s="86"/>
    </row>
    <row r="370" spans="1:137" ht="15" customHeight="1" x14ac:dyDescent="0.25">
      <c r="A370" s="174" t="s">
        <v>1046</v>
      </c>
      <c r="B370" s="3" t="s">
        <v>1047</v>
      </c>
      <c r="C370" s="191" t="s">
        <v>2</v>
      </c>
      <c r="D370" s="183" t="s">
        <v>78</v>
      </c>
      <c r="E370" s="27" t="s">
        <v>798</v>
      </c>
      <c r="F370" s="27" t="s">
        <v>163</v>
      </c>
      <c r="G370" s="87">
        <v>43961</v>
      </c>
      <c r="H370" s="3" t="s">
        <v>2</v>
      </c>
      <c r="I370" s="3" t="s">
        <v>997</v>
      </c>
      <c r="J370" s="27" t="s">
        <v>998</v>
      </c>
      <c r="K370" s="143">
        <f>+COUNTIF($Y370,"&gt;=18")+COUNTIF($AG370,"&gt;=31")+COUNTIF($AP370,"&lt;=15")+COUNTIF($AR370,"&gt;=19")+COUNTIF($BG370,"&gt;=11")+COUNTIF($BI370,"&lt;=21")+COUNTIF($BK370,"&gt;=17")+COUNTIF($BR370,"&gt;=24")+COUNTIF($CA370,"&lt;=11")</f>
        <v>5</v>
      </c>
      <c r="L370" s="140">
        <f>65-(+CH370+CI370+CJ370+CK370+CL370+CM370)</f>
        <v>13</v>
      </c>
      <c r="M370" s="196">
        <v>13</v>
      </c>
      <c r="N370" s="196">
        <v>24</v>
      </c>
      <c r="O370" s="196">
        <v>14</v>
      </c>
      <c r="P370" s="196">
        <v>11</v>
      </c>
      <c r="Q370" s="197">
        <v>11</v>
      </c>
      <c r="R370" s="197">
        <v>15</v>
      </c>
      <c r="S370" s="196">
        <v>12</v>
      </c>
      <c r="T370" s="196">
        <v>12</v>
      </c>
      <c r="U370" s="196">
        <v>12</v>
      </c>
      <c r="V370" s="196">
        <v>14</v>
      </c>
      <c r="W370" s="196">
        <v>13</v>
      </c>
      <c r="X370" s="196">
        <v>16</v>
      </c>
      <c r="Y370" s="196">
        <v>17</v>
      </c>
      <c r="Z370" s="208">
        <v>9</v>
      </c>
      <c r="AA370" s="208">
        <v>10</v>
      </c>
      <c r="AB370" s="196">
        <v>11</v>
      </c>
      <c r="AC370" s="196">
        <v>11</v>
      </c>
      <c r="AD370" s="196">
        <v>24</v>
      </c>
      <c r="AE370" s="196">
        <v>15</v>
      </c>
      <c r="AF370" s="196">
        <v>18</v>
      </c>
      <c r="AG370" s="196">
        <v>32</v>
      </c>
      <c r="AH370" s="197">
        <v>15</v>
      </c>
      <c r="AI370" s="197">
        <v>15</v>
      </c>
      <c r="AJ370" s="208">
        <v>16</v>
      </c>
      <c r="AK370" s="208">
        <v>17</v>
      </c>
      <c r="AL370" s="196">
        <v>11</v>
      </c>
      <c r="AM370" s="196">
        <v>11</v>
      </c>
      <c r="AN370" s="197">
        <v>19</v>
      </c>
      <c r="AO370" s="197">
        <v>23</v>
      </c>
      <c r="AP370" s="196">
        <v>15</v>
      </c>
      <c r="AQ370" s="196">
        <v>15</v>
      </c>
      <c r="AR370" s="196">
        <v>19</v>
      </c>
      <c r="AS370" s="196">
        <v>17</v>
      </c>
      <c r="AT370" s="197">
        <v>37</v>
      </c>
      <c r="AU370" s="197">
        <v>39</v>
      </c>
      <c r="AV370" s="196">
        <v>12</v>
      </c>
      <c r="AW370" s="196">
        <v>12</v>
      </c>
      <c r="AX370" s="196">
        <v>11</v>
      </c>
      <c r="AY370" s="196">
        <v>9</v>
      </c>
      <c r="AZ370" s="197">
        <v>15</v>
      </c>
      <c r="BA370" s="197">
        <v>16</v>
      </c>
      <c r="BB370" s="196">
        <v>8</v>
      </c>
      <c r="BC370" s="196">
        <v>10</v>
      </c>
      <c r="BD370" s="196">
        <v>10</v>
      </c>
      <c r="BE370" s="196">
        <v>8</v>
      </c>
      <c r="BF370" s="196">
        <v>10</v>
      </c>
      <c r="BG370" s="196">
        <v>10</v>
      </c>
      <c r="BH370" s="196">
        <v>12</v>
      </c>
      <c r="BI370" s="197">
        <v>23</v>
      </c>
      <c r="BJ370" s="197">
        <v>23</v>
      </c>
      <c r="BK370" s="196">
        <v>17</v>
      </c>
      <c r="BL370" s="196">
        <v>11</v>
      </c>
      <c r="BM370" s="196">
        <v>12</v>
      </c>
      <c r="BN370" s="196">
        <v>12</v>
      </c>
      <c r="BO370" s="196">
        <v>15</v>
      </c>
      <c r="BP370" s="196">
        <v>8</v>
      </c>
      <c r="BQ370" s="196">
        <v>13</v>
      </c>
      <c r="BR370" s="196">
        <v>24</v>
      </c>
      <c r="BS370" s="196">
        <v>20</v>
      </c>
      <c r="BT370" s="196">
        <v>13</v>
      </c>
      <c r="BU370" s="196">
        <v>12</v>
      </c>
      <c r="BV370" s="196">
        <v>11</v>
      </c>
      <c r="BW370" s="196">
        <v>13</v>
      </c>
      <c r="BX370" s="196">
        <v>11</v>
      </c>
      <c r="BY370" s="196">
        <v>11</v>
      </c>
      <c r="BZ370" s="196">
        <v>12</v>
      </c>
      <c r="CA370" s="196">
        <v>12</v>
      </c>
      <c r="CB370" s="149">
        <f>(2.71828^(-8.3291+4.4859*K370-2.1583*L370))/(1+(2.71828^(-8.3291+4.4859*K370-2.1583*L370)))</f>
        <v>8.6763780988253697E-7</v>
      </c>
      <c r="CC370" s="200"/>
      <c r="CD370" s="3" t="s">
        <v>1047</v>
      </c>
      <c r="CE370" s="27" t="s">
        <v>1048</v>
      </c>
      <c r="CF370" s="59"/>
      <c r="CG370" s="59"/>
      <c r="CH370" s="59">
        <f>COUNTIF($M370,"=13")+COUNTIF($N370,"=24")+COUNTIF($O370,"=14")+COUNTIF($P370,"=11")+COUNTIF($Q370,"=11")+COUNTIF($R370,"=14")+COUNTIF($S370,"=12")+COUNTIF($T370,"=12")+COUNTIF($U370,"=12")+COUNTIF($V370,"=13")+COUNTIF($W370,"=13")+COUNTIF($X370,"=16")</f>
        <v>10</v>
      </c>
      <c r="CI370" s="59">
        <f>COUNTIF($Y370,"=18")+COUNTIF($Z370,"=9")+COUNTIF($AA370,"=10")+COUNTIF($AB370,"=11")+COUNTIF($AC370,"=11")+COUNTIF($AD370,"=25")+COUNTIF($AE370,"=15")+COUNTIF($AF370,"=19")+COUNTIF($AG370,"=31")+COUNTIF($AH370,"=15")+COUNTIF($AI370,"=15")+COUNTIF($AJ370,"=17")+COUNTIF($AK370,"=17")</f>
        <v>8</v>
      </c>
      <c r="CJ370" s="59">
        <f>COUNTIF($AL370,"=11")+COUNTIF($AM370,"=11")+COUNTIF($AN370,"=19")+COUNTIF($AO370,"=23")+COUNTIF($AP370,"=15")+COUNTIF($AQ370,"=15")+COUNTIF($AR370,"=19")+COUNTIF($AS370,"=17")+COUNTIF($AV370,"=12")+COUNTIF($AW370,"=12")</f>
        <v>10</v>
      </c>
      <c r="CK370" s="59">
        <f>COUNTIF($AX370,"=11")+COUNTIF($AY370,"=9")+COUNTIF($AZ370,"=15")+COUNTIF($BA370,"=16")+COUNTIF($BB370,"=8")+COUNTIF($BC370,"=10")+COUNTIF($BD370,"=10")+COUNTIF($BE370,"=8")+COUNTIF($BF370,"=10")+COUNTIF($BG370,"=11")</f>
        <v>9</v>
      </c>
      <c r="CL370" s="59">
        <f>COUNTIF($BH370,"=12")+COUNTIF($BI370,"=21")+COUNTIF($BJ370,"=23")+COUNTIF($BK370,"=16")+COUNTIF($BL370,"=10")+COUNTIF($BM370,"=12")+COUNTIF($BN370,"=12")+COUNTIF($BO370,"=15")+COUNTIF($BP370,"=8")+COUNTIF($BQ370,"=12")+COUNTIF($BR370,"=24")+COUNTIF($BS370,"=20")+COUNTIF($BT370,"=13")</f>
        <v>9</v>
      </c>
      <c r="CM370" s="59">
        <f>COUNTIF($BU370,"=12")+COUNTIF($BV370,"=11")+COUNTIF($BW370,"=13")+COUNTIF($BX370,"=11")+COUNTIF($BY370,"=11")+COUNTIF($BZ370,"=12")+COUNTIF($CA370,"=11")</f>
        <v>6</v>
      </c>
      <c r="CN370" s="192">
        <v>32</v>
      </c>
      <c r="CO370" s="192">
        <v>15</v>
      </c>
      <c r="CP370" s="192">
        <v>9</v>
      </c>
      <c r="CQ370" s="192">
        <v>16</v>
      </c>
      <c r="CR370" s="192">
        <v>12</v>
      </c>
      <c r="CS370" s="192">
        <v>25</v>
      </c>
      <c r="CT370" s="192">
        <v>26</v>
      </c>
      <c r="CU370" s="192">
        <v>19</v>
      </c>
      <c r="CV370" s="192">
        <v>12</v>
      </c>
      <c r="CW370" s="192">
        <v>11</v>
      </c>
      <c r="CX370" s="192">
        <v>13</v>
      </c>
      <c r="CY370" s="192">
        <v>12</v>
      </c>
      <c r="CZ370" s="192">
        <v>11</v>
      </c>
      <c r="DA370" s="192">
        <v>9</v>
      </c>
      <c r="DB370" s="192">
        <v>12</v>
      </c>
      <c r="DC370" s="192">
        <v>12</v>
      </c>
      <c r="DD370" s="192">
        <v>10</v>
      </c>
      <c r="DE370" s="192">
        <v>11</v>
      </c>
      <c r="DF370" s="192">
        <v>11</v>
      </c>
      <c r="DG370" s="192">
        <v>30</v>
      </c>
      <c r="DH370" s="192">
        <v>12</v>
      </c>
      <c r="DI370" s="192">
        <v>13</v>
      </c>
      <c r="DJ370" s="192">
        <v>24</v>
      </c>
      <c r="DK370" s="192">
        <v>13</v>
      </c>
      <c r="DL370" s="192">
        <v>10</v>
      </c>
      <c r="DM370" s="192">
        <v>10</v>
      </c>
      <c r="DN370" s="192">
        <v>20</v>
      </c>
      <c r="DO370" s="192">
        <v>15</v>
      </c>
      <c r="DP370" s="192">
        <v>18</v>
      </c>
      <c r="DQ370" s="192">
        <v>13</v>
      </c>
      <c r="DR370" s="192">
        <v>24</v>
      </c>
      <c r="DS370" s="192">
        <v>18</v>
      </c>
      <c r="DT370" s="192">
        <v>12</v>
      </c>
      <c r="DU370" s="192">
        <v>15</v>
      </c>
      <c r="DV370" s="192">
        <v>25</v>
      </c>
      <c r="DW370" s="192">
        <v>12</v>
      </c>
      <c r="DX370" s="192">
        <v>23</v>
      </c>
      <c r="DY370" s="192">
        <v>19</v>
      </c>
      <c r="DZ370" s="192">
        <v>10</v>
      </c>
      <c r="EA370" s="192">
        <v>14</v>
      </c>
      <c r="EB370" s="192">
        <v>17</v>
      </c>
      <c r="EC370" s="192">
        <v>9</v>
      </c>
      <c r="ED370" s="192">
        <v>12</v>
      </c>
      <c r="EE370" s="192">
        <v>11</v>
      </c>
      <c r="EF370" s="86"/>
      <c r="EG370" s="86"/>
    </row>
    <row r="371" spans="1:137" ht="15" customHeight="1" x14ac:dyDescent="0.25">
      <c r="A371" s="174" t="s">
        <v>1050</v>
      </c>
      <c r="B371" s="3" t="s">
        <v>286</v>
      </c>
      <c r="C371" s="191" t="s">
        <v>2</v>
      </c>
      <c r="D371" s="183" t="s">
        <v>1002</v>
      </c>
      <c r="E371" s="27" t="s">
        <v>799</v>
      </c>
      <c r="F371" s="27" t="s">
        <v>907</v>
      </c>
      <c r="G371" s="87">
        <v>43961</v>
      </c>
      <c r="H371" s="3" t="s">
        <v>2</v>
      </c>
      <c r="I371" s="3" t="s">
        <v>997</v>
      </c>
      <c r="J371" s="27" t="s">
        <v>998</v>
      </c>
      <c r="K371" s="143">
        <f>+COUNTIF($Y371,"&gt;=18")+COUNTIF($AG371,"&gt;=31")+COUNTIF($AP371,"&lt;=15")+COUNTIF($AR371,"&gt;=19")+COUNTIF($BG371,"&gt;=11")+COUNTIF($BI371,"&lt;=21")+COUNTIF($BK371,"&gt;=17")+COUNTIF($BR371,"&gt;=24")+COUNTIF($CA371,"&lt;=11")</f>
        <v>5</v>
      </c>
      <c r="L371" s="140">
        <f>65-(+CH371+CI371+CJ371+CK371+CL371+CM371)</f>
        <v>13</v>
      </c>
      <c r="M371" s="196">
        <v>13</v>
      </c>
      <c r="N371" s="196">
        <v>24</v>
      </c>
      <c r="O371" s="196">
        <v>14</v>
      </c>
      <c r="P371" s="196">
        <v>10</v>
      </c>
      <c r="Q371" s="197">
        <v>11</v>
      </c>
      <c r="R371" s="197">
        <v>14</v>
      </c>
      <c r="S371" s="196">
        <v>12</v>
      </c>
      <c r="T371" s="196">
        <v>12</v>
      </c>
      <c r="U371" s="196">
        <v>12</v>
      </c>
      <c r="V371" s="196">
        <v>13</v>
      </c>
      <c r="W371" s="196">
        <v>13</v>
      </c>
      <c r="X371" s="196">
        <v>16</v>
      </c>
      <c r="Y371" s="196">
        <v>17</v>
      </c>
      <c r="Z371" s="208">
        <v>8</v>
      </c>
      <c r="AA371" s="208">
        <v>10</v>
      </c>
      <c r="AB371" s="196">
        <v>11</v>
      </c>
      <c r="AC371" s="196">
        <v>11</v>
      </c>
      <c r="AD371" s="196">
        <v>25</v>
      </c>
      <c r="AE371" s="196">
        <v>15</v>
      </c>
      <c r="AF371" s="196">
        <v>19</v>
      </c>
      <c r="AG371" s="196">
        <v>33</v>
      </c>
      <c r="AH371" s="197">
        <v>15</v>
      </c>
      <c r="AI371" s="197">
        <v>15</v>
      </c>
      <c r="AJ371" s="208">
        <v>17</v>
      </c>
      <c r="AK371" s="208">
        <v>18</v>
      </c>
      <c r="AL371" s="196">
        <v>11</v>
      </c>
      <c r="AM371" s="196">
        <v>11</v>
      </c>
      <c r="AN371" s="197">
        <v>19</v>
      </c>
      <c r="AO371" s="197">
        <v>23</v>
      </c>
      <c r="AP371" s="196">
        <v>15</v>
      </c>
      <c r="AQ371" s="196">
        <v>17</v>
      </c>
      <c r="AR371" s="196">
        <v>19</v>
      </c>
      <c r="AS371" s="196">
        <v>18</v>
      </c>
      <c r="AT371" s="197">
        <v>36</v>
      </c>
      <c r="AU371" s="197">
        <v>38</v>
      </c>
      <c r="AV371" s="196">
        <v>13</v>
      </c>
      <c r="AW371" s="196">
        <v>12</v>
      </c>
      <c r="AX371" s="196">
        <v>11</v>
      </c>
      <c r="AY371" s="196">
        <v>9</v>
      </c>
      <c r="AZ371" s="197">
        <v>16</v>
      </c>
      <c r="BA371" s="197">
        <v>16</v>
      </c>
      <c r="BB371" s="196">
        <v>8</v>
      </c>
      <c r="BC371" s="196">
        <v>10</v>
      </c>
      <c r="BD371" s="196">
        <v>10</v>
      </c>
      <c r="BE371" s="196">
        <v>8</v>
      </c>
      <c r="BF371" s="196">
        <v>10</v>
      </c>
      <c r="BG371" s="196">
        <v>10</v>
      </c>
      <c r="BH371" s="196">
        <v>12</v>
      </c>
      <c r="BI371" s="197">
        <v>21</v>
      </c>
      <c r="BJ371" s="197">
        <v>23</v>
      </c>
      <c r="BK371" s="196">
        <v>16</v>
      </c>
      <c r="BL371" s="196">
        <v>10</v>
      </c>
      <c r="BM371" s="196">
        <v>12</v>
      </c>
      <c r="BN371" s="196">
        <v>12</v>
      </c>
      <c r="BO371" s="196">
        <v>16</v>
      </c>
      <c r="BP371" s="196">
        <v>8</v>
      </c>
      <c r="BQ371" s="196">
        <v>14</v>
      </c>
      <c r="BR371" s="196">
        <v>21</v>
      </c>
      <c r="BS371" s="196">
        <v>20</v>
      </c>
      <c r="BT371" s="196">
        <v>13</v>
      </c>
      <c r="BU371" s="196">
        <v>12</v>
      </c>
      <c r="BV371" s="196">
        <v>11</v>
      </c>
      <c r="BW371" s="196">
        <v>13</v>
      </c>
      <c r="BX371" s="196">
        <v>11</v>
      </c>
      <c r="BY371" s="196">
        <v>11</v>
      </c>
      <c r="BZ371" s="196">
        <v>12</v>
      </c>
      <c r="CA371" s="196">
        <v>11</v>
      </c>
      <c r="CB371" s="149">
        <f>(2.71828^(-8.3291+4.4859*K371-2.1583*L371))/(1+(2.71828^(-8.3291+4.4859*K371-2.1583*L371)))</f>
        <v>8.6763780988253697E-7</v>
      </c>
      <c r="CC371" s="200"/>
      <c r="CD371" s="3" t="s">
        <v>286</v>
      </c>
      <c r="CE371" s="27" t="s">
        <v>1051</v>
      </c>
      <c r="CF371" s="59"/>
      <c r="CG371" s="59"/>
      <c r="CH371" s="59">
        <f>COUNTIF($M371,"=13")+COUNTIF($N371,"=24")+COUNTIF($O371,"=14")+COUNTIF($P371,"=11")+COUNTIF($Q371,"=11")+COUNTIF($R371,"=14")+COUNTIF($S371,"=12")+COUNTIF($T371,"=12")+COUNTIF($U371,"=12")+COUNTIF($V371,"=13")+COUNTIF($W371,"=13")+COUNTIF($X371,"=16")</f>
        <v>11</v>
      </c>
      <c r="CI371" s="59">
        <f>COUNTIF($Y371,"=18")+COUNTIF($Z371,"=9")+COUNTIF($AA371,"=10")+COUNTIF($AB371,"=11")+COUNTIF($AC371,"=11")+COUNTIF($AD371,"=25")+COUNTIF($AE371,"=15")+COUNTIF($AF371,"=19")+COUNTIF($AG371,"=31")+COUNTIF($AH371,"=15")+COUNTIF($AI371,"=15")+COUNTIF($AJ371,"=17")+COUNTIF($AK371,"=17")</f>
        <v>9</v>
      </c>
      <c r="CJ371" s="59">
        <f>COUNTIF($AL371,"=11")+COUNTIF($AM371,"=11")+COUNTIF($AN371,"=19")+COUNTIF($AO371,"=23")+COUNTIF($AP371,"=15")+COUNTIF($AQ371,"=15")+COUNTIF($AR371,"=19")+COUNTIF($AS371,"=17")+COUNTIF($AV371,"=12")+COUNTIF($AW371,"=12")</f>
        <v>7</v>
      </c>
      <c r="CK371" s="59">
        <f>COUNTIF($AX371,"=11")+COUNTIF($AY371,"=9")+COUNTIF($AZ371,"=15")+COUNTIF($BA371,"=16")+COUNTIF($BB371,"=8")+COUNTIF($BC371,"=10")+COUNTIF($BD371,"=10")+COUNTIF($BE371,"=8")+COUNTIF($BF371,"=10")+COUNTIF($BG371,"=11")</f>
        <v>8</v>
      </c>
      <c r="CL371" s="59">
        <f>COUNTIF($BH371,"=12")+COUNTIF($BI371,"=21")+COUNTIF($BJ371,"=23")+COUNTIF($BK371,"=16")+COUNTIF($BL371,"=10")+COUNTIF($BM371,"=12")+COUNTIF($BN371,"=12")+COUNTIF($BO371,"=15")+COUNTIF($BP371,"=8")+COUNTIF($BQ371,"=12")+COUNTIF($BR371,"=24")+COUNTIF($BS371,"=20")+COUNTIF($BT371,"=13")</f>
        <v>10</v>
      </c>
      <c r="CM371" s="59">
        <f>COUNTIF($BU371,"=12")+COUNTIF($BV371,"=11")+COUNTIF($BW371,"=13")+COUNTIF($BX371,"=11")+COUNTIF($BY371,"=11")+COUNTIF($BZ371,"=12")+COUNTIF($CA371,"=11")</f>
        <v>7</v>
      </c>
      <c r="CN371" s="192">
        <v>35</v>
      </c>
      <c r="CO371" s="192">
        <v>15</v>
      </c>
      <c r="CP371" s="192">
        <v>9</v>
      </c>
      <c r="CQ371" s="192">
        <v>14</v>
      </c>
      <c r="CR371" s="192">
        <v>12</v>
      </c>
      <c r="CS371" s="192">
        <v>25</v>
      </c>
      <c r="CT371" s="192">
        <v>26</v>
      </c>
      <c r="CU371" s="192">
        <v>19</v>
      </c>
      <c r="CV371" s="192">
        <v>12</v>
      </c>
      <c r="CW371" s="192">
        <v>11</v>
      </c>
      <c r="CX371" s="192">
        <v>12</v>
      </c>
      <c r="CY371" s="192">
        <v>12</v>
      </c>
      <c r="CZ371" s="192">
        <v>11</v>
      </c>
      <c r="DA371" s="192">
        <v>9</v>
      </c>
      <c r="DB371" s="192">
        <v>14</v>
      </c>
      <c r="DC371" s="192">
        <v>12</v>
      </c>
      <c r="DD371" s="192">
        <v>10</v>
      </c>
      <c r="DE371" s="192">
        <v>11</v>
      </c>
      <c r="DF371" s="192">
        <v>12</v>
      </c>
      <c r="DG371" s="192">
        <v>30</v>
      </c>
      <c r="DH371" s="192">
        <v>12</v>
      </c>
      <c r="DI371" s="192">
        <v>13</v>
      </c>
      <c r="DJ371" s="192">
        <v>24</v>
      </c>
      <c r="DK371" s="192">
        <v>13</v>
      </c>
      <c r="DL371" s="192">
        <v>10</v>
      </c>
      <c r="DM371" s="192">
        <v>10</v>
      </c>
      <c r="DN371" s="192">
        <v>20</v>
      </c>
      <c r="DO371" s="192">
        <v>15</v>
      </c>
      <c r="DP371" s="192">
        <v>17</v>
      </c>
      <c r="DQ371" s="192">
        <v>13</v>
      </c>
      <c r="DR371" s="192">
        <v>26</v>
      </c>
      <c r="DS371" s="192">
        <v>17</v>
      </c>
      <c r="DT371" s="192">
        <v>12</v>
      </c>
      <c r="DU371" s="192">
        <v>15</v>
      </c>
      <c r="DV371" s="192">
        <v>24</v>
      </c>
      <c r="DW371" s="192">
        <v>12</v>
      </c>
      <c r="DX371" s="192">
        <v>23</v>
      </c>
      <c r="DY371" s="192">
        <v>18</v>
      </c>
      <c r="DZ371" s="192">
        <v>10</v>
      </c>
      <c r="EA371" s="192">
        <v>14</v>
      </c>
      <c r="EB371" s="192">
        <v>17</v>
      </c>
      <c r="EC371" s="192">
        <v>9</v>
      </c>
      <c r="ED371" s="192">
        <v>12</v>
      </c>
      <c r="EE371" s="192">
        <v>11</v>
      </c>
      <c r="EF371" s="86"/>
      <c r="EG371" s="86"/>
    </row>
    <row r="372" spans="1:137" ht="15" customHeight="1" x14ac:dyDescent="0.25">
      <c r="A372" s="174" t="s">
        <v>1055</v>
      </c>
      <c r="B372" s="3" t="s">
        <v>194</v>
      </c>
      <c r="C372" s="191" t="s">
        <v>2</v>
      </c>
      <c r="D372" s="194" t="s">
        <v>78</v>
      </c>
      <c r="E372" s="27" t="s">
        <v>9</v>
      </c>
      <c r="F372" s="27" t="s">
        <v>88</v>
      </c>
      <c r="G372" s="87">
        <v>43961</v>
      </c>
      <c r="H372" s="3" t="s">
        <v>2</v>
      </c>
      <c r="I372" s="3" t="s">
        <v>997</v>
      </c>
      <c r="J372" s="27" t="s">
        <v>998</v>
      </c>
      <c r="K372" s="143">
        <f>+COUNTIF($Y372,"&gt;=18")+COUNTIF($AG372,"&gt;=31")+COUNTIF($AP372,"&lt;=15")+COUNTIF($AR372,"&gt;=19")+COUNTIF($BG372,"&gt;=11")+COUNTIF($BI372,"&lt;=21")+COUNTIF($BK372,"&gt;=17")+COUNTIF($BR372,"&gt;=24")+COUNTIF($CA372,"&lt;=11")</f>
        <v>5</v>
      </c>
      <c r="L372" s="140">
        <f>65-(+CH372+CI372+CJ372+CK372+CL372+CM372)</f>
        <v>13</v>
      </c>
      <c r="M372" s="196">
        <v>13</v>
      </c>
      <c r="N372" s="196">
        <v>24</v>
      </c>
      <c r="O372" s="196">
        <v>14</v>
      </c>
      <c r="P372" s="196">
        <v>11</v>
      </c>
      <c r="Q372" s="197">
        <v>11</v>
      </c>
      <c r="R372" s="197">
        <v>14</v>
      </c>
      <c r="S372" s="196">
        <v>12</v>
      </c>
      <c r="T372" s="196">
        <v>12</v>
      </c>
      <c r="U372" s="196">
        <v>12</v>
      </c>
      <c r="V372" s="196">
        <v>13</v>
      </c>
      <c r="W372" s="196">
        <v>13</v>
      </c>
      <c r="X372" s="196">
        <v>16</v>
      </c>
      <c r="Y372" s="196">
        <v>18</v>
      </c>
      <c r="Z372" s="208">
        <v>10</v>
      </c>
      <c r="AA372" s="208">
        <v>10</v>
      </c>
      <c r="AB372" s="196">
        <v>11</v>
      </c>
      <c r="AC372" s="196">
        <v>11</v>
      </c>
      <c r="AD372" s="196">
        <v>23</v>
      </c>
      <c r="AE372" s="196">
        <v>15</v>
      </c>
      <c r="AF372" s="196">
        <v>19</v>
      </c>
      <c r="AG372" s="196">
        <v>32</v>
      </c>
      <c r="AH372" s="197">
        <v>15</v>
      </c>
      <c r="AI372" s="197">
        <v>15</v>
      </c>
      <c r="AJ372" s="208">
        <v>17</v>
      </c>
      <c r="AK372" s="208">
        <v>17</v>
      </c>
      <c r="AL372" s="196">
        <v>11</v>
      </c>
      <c r="AM372" s="196">
        <v>11</v>
      </c>
      <c r="AN372" s="197">
        <v>19</v>
      </c>
      <c r="AO372" s="197">
        <v>23</v>
      </c>
      <c r="AP372" s="196">
        <v>17</v>
      </c>
      <c r="AQ372" s="196">
        <v>15</v>
      </c>
      <c r="AR372" s="196">
        <v>19</v>
      </c>
      <c r="AS372" s="196">
        <v>13</v>
      </c>
      <c r="AT372" s="208">
        <v>37</v>
      </c>
      <c r="AU372" s="197">
        <v>38</v>
      </c>
      <c r="AV372" s="196">
        <v>12</v>
      </c>
      <c r="AW372" s="196">
        <v>12</v>
      </c>
      <c r="AX372" s="196">
        <v>11</v>
      </c>
      <c r="AY372" s="196">
        <v>10</v>
      </c>
      <c r="AZ372" s="197">
        <v>15</v>
      </c>
      <c r="BA372" s="197">
        <v>16</v>
      </c>
      <c r="BB372" s="196">
        <v>8</v>
      </c>
      <c r="BC372" s="196">
        <v>11</v>
      </c>
      <c r="BD372" s="196">
        <v>10</v>
      </c>
      <c r="BE372" s="196">
        <v>8</v>
      </c>
      <c r="BF372" s="196">
        <v>10</v>
      </c>
      <c r="BG372" s="196">
        <v>11</v>
      </c>
      <c r="BH372" s="196">
        <v>12</v>
      </c>
      <c r="BI372" s="197">
        <v>23</v>
      </c>
      <c r="BJ372" s="197">
        <v>23</v>
      </c>
      <c r="BK372" s="196">
        <v>17</v>
      </c>
      <c r="BL372" s="196">
        <v>10</v>
      </c>
      <c r="BM372" s="196">
        <v>12</v>
      </c>
      <c r="BN372" s="196">
        <v>12</v>
      </c>
      <c r="BO372" s="196">
        <v>16</v>
      </c>
      <c r="BP372" s="196">
        <v>8</v>
      </c>
      <c r="BQ372" s="196">
        <v>12</v>
      </c>
      <c r="BR372" s="196">
        <v>22</v>
      </c>
      <c r="BS372" s="196">
        <v>21</v>
      </c>
      <c r="BT372" s="196">
        <v>13</v>
      </c>
      <c r="BU372" s="196">
        <v>12</v>
      </c>
      <c r="BV372" s="196">
        <v>11</v>
      </c>
      <c r="BW372" s="196">
        <v>13</v>
      </c>
      <c r="BX372" s="196">
        <v>11</v>
      </c>
      <c r="BY372" s="196">
        <v>11</v>
      </c>
      <c r="BZ372" s="196">
        <v>12</v>
      </c>
      <c r="CA372" s="196">
        <v>12</v>
      </c>
      <c r="CB372" s="149">
        <f>(2.71828^(-8.3291+4.4859*K372-2.1583*L372))/(1+(2.71828^(-8.3291+4.4859*K372-2.1583*L372)))</f>
        <v>8.6763780988253697E-7</v>
      </c>
      <c r="CC372" s="200"/>
      <c r="CD372" s="3" t="s">
        <v>194</v>
      </c>
      <c r="CE372" s="27" t="s">
        <v>1056</v>
      </c>
      <c r="CF372" s="59"/>
      <c r="CG372" s="59"/>
      <c r="CH372" s="59">
        <f>COUNTIF($M372,"=13")+COUNTIF($N372,"=24")+COUNTIF($O372,"=14")+COUNTIF($P372,"=11")+COUNTIF($Q372,"=11")+COUNTIF($R372,"=14")+COUNTIF($S372,"=12")+COUNTIF($T372,"=12")+COUNTIF($U372,"=12")+COUNTIF($V372,"=13")+COUNTIF($W372,"=13")+COUNTIF($X372,"=16")</f>
        <v>12</v>
      </c>
      <c r="CI372" s="59">
        <f>COUNTIF($Y372,"=18")+COUNTIF($Z372,"=9")+COUNTIF($AA372,"=10")+COUNTIF($AB372,"=11")+COUNTIF($AC372,"=11")+COUNTIF($AD372,"=25")+COUNTIF($AE372,"=15")+COUNTIF($AF372,"=19")+COUNTIF($AG372,"=31")+COUNTIF($AH372,"=15")+COUNTIF($AI372,"=15")+COUNTIF($AJ372,"=17")+COUNTIF($AK372,"=17")</f>
        <v>10</v>
      </c>
      <c r="CJ372" s="59">
        <f>COUNTIF($AL372,"=11")+COUNTIF($AM372,"=11")+COUNTIF($AN372,"=19")+COUNTIF($AO372,"=23")+COUNTIF($AP372,"=15")+COUNTIF($AQ372,"=15")+COUNTIF($AR372,"=19")+COUNTIF($AS372,"=17")+COUNTIF($AV372,"=12")+COUNTIF($AW372,"=12")</f>
        <v>8</v>
      </c>
      <c r="CK372" s="59">
        <f>COUNTIF($AX372,"=11")+COUNTIF($AY372,"=9")+COUNTIF($AZ372,"=15")+COUNTIF($BA372,"=16")+COUNTIF($BB372,"=8")+COUNTIF($BC372,"=10")+COUNTIF($BD372,"=10")+COUNTIF($BE372,"=8")+COUNTIF($BF372,"=10")+COUNTIF($BG372,"=11")</f>
        <v>8</v>
      </c>
      <c r="CL372" s="59">
        <f>COUNTIF($BH372,"=12")+COUNTIF($BI372,"=21")+COUNTIF($BJ372,"=23")+COUNTIF($BK372,"=16")+COUNTIF($BL372,"=10")+COUNTIF($BM372,"=12")+COUNTIF($BN372,"=12")+COUNTIF($BO372,"=15")+COUNTIF($BP372,"=8")+COUNTIF($BQ372,"=12")+COUNTIF($BR372,"=24")+COUNTIF($BS372,"=20")+COUNTIF($BT372,"=13")</f>
        <v>8</v>
      </c>
      <c r="CM372" s="59">
        <f>COUNTIF($BU372,"=12")+COUNTIF($BV372,"=11")+COUNTIF($BW372,"=13")+COUNTIF($BX372,"=11")+COUNTIF($BY372,"=11")+COUNTIF($BZ372,"=12")+COUNTIF($CA372,"=11")</f>
        <v>6</v>
      </c>
      <c r="CN372" s="192">
        <v>35</v>
      </c>
      <c r="CO372" s="192">
        <v>15</v>
      </c>
      <c r="CP372" s="192">
        <v>9</v>
      </c>
      <c r="CQ372" s="192">
        <v>16</v>
      </c>
      <c r="CR372" s="192">
        <v>11</v>
      </c>
      <c r="CS372" s="192">
        <v>25</v>
      </c>
      <c r="CT372" s="192">
        <v>26</v>
      </c>
      <c r="CU372" s="192">
        <v>19</v>
      </c>
      <c r="CV372" s="192">
        <v>12</v>
      </c>
      <c r="CW372" s="192">
        <v>11</v>
      </c>
      <c r="CX372" s="192">
        <v>12</v>
      </c>
      <c r="CY372" s="192">
        <v>12</v>
      </c>
      <c r="CZ372" s="192">
        <v>10</v>
      </c>
      <c r="DA372" s="192">
        <v>9</v>
      </c>
      <c r="DB372" s="192">
        <v>12</v>
      </c>
      <c r="DC372" s="192">
        <v>12</v>
      </c>
      <c r="DD372" s="192">
        <v>10</v>
      </c>
      <c r="DE372" s="192">
        <v>10</v>
      </c>
      <c r="DF372" s="192">
        <v>11</v>
      </c>
      <c r="DG372" s="192">
        <v>30</v>
      </c>
      <c r="DH372" s="192">
        <v>11</v>
      </c>
      <c r="DI372" s="192">
        <v>14</v>
      </c>
      <c r="DJ372" s="192">
        <v>24</v>
      </c>
      <c r="DK372" s="192">
        <v>13</v>
      </c>
      <c r="DL372" s="192">
        <v>10</v>
      </c>
      <c r="DM372" s="192">
        <v>10</v>
      </c>
      <c r="DN372" s="192">
        <v>23</v>
      </c>
      <c r="DO372" s="192">
        <v>15</v>
      </c>
      <c r="DP372" s="192">
        <v>19</v>
      </c>
      <c r="DQ372" s="192">
        <v>13</v>
      </c>
      <c r="DR372" s="192">
        <v>23</v>
      </c>
      <c r="DS372" s="192">
        <v>17</v>
      </c>
      <c r="DT372" s="192">
        <v>12</v>
      </c>
      <c r="DU372" s="192">
        <v>16</v>
      </c>
      <c r="DV372" s="192">
        <v>24</v>
      </c>
      <c r="DW372" s="192">
        <v>12</v>
      </c>
      <c r="DX372" s="192">
        <v>23</v>
      </c>
      <c r="DY372" s="192">
        <v>18</v>
      </c>
      <c r="DZ372" s="192">
        <v>10</v>
      </c>
      <c r="EA372" s="192">
        <v>14</v>
      </c>
      <c r="EB372" s="192">
        <v>17</v>
      </c>
      <c r="EC372" s="192">
        <v>9</v>
      </c>
      <c r="ED372" s="192">
        <v>12</v>
      </c>
      <c r="EE372" s="192">
        <v>11</v>
      </c>
      <c r="EF372" s="86"/>
      <c r="EG372" s="86"/>
    </row>
    <row r="373" spans="1:137" s="1" customFormat="1" ht="15" customHeight="1" x14ac:dyDescent="0.2">
      <c r="A373" s="174">
        <v>507703</v>
      </c>
      <c r="B373" s="190" t="s">
        <v>1042</v>
      </c>
      <c r="C373" s="191" t="s">
        <v>2</v>
      </c>
      <c r="D373" s="183" t="s">
        <v>78</v>
      </c>
      <c r="E373" s="3" t="s">
        <v>799</v>
      </c>
      <c r="F373" s="3" t="s">
        <v>1043</v>
      </c>
      <c r="G373" s="87">
        <v>43961</v>
      </c>
      <c r="H373" s="3" t="s">
        <v>2</v>
      </c>
      <c r="I373" s="3" t="s">
        <v>997</v>
      </c>
      <c r="J373" s="3" t="s">
        <v>998</v>
      </c>
      <c r="K373" s="143">
        <f>+COUNTIF($Y373,"&gt;=18")+COUNTIF($AG373,"&gt;=31")+COUNTIF($AP373,"&lt;=15")+COUNTIF($AR373,"&gt;=19")+COUNTIF($BG373,"&gt;=11")+COUNTIF($BI373,"&lt;=21")+COUNTIF($BK373,"&gt;=17")+COUNTIF($BR373,"&gt;=24")+COUNTIF($CA373,"&lt;=11")</f>
        <v>5</v>
      </c>
      <c r="L373" s="140">
        <f>65-(+CH373+CI373+CJ373+CK373+CL373+CM373)</f>
        <v>13</v>
      </c>
      <c r="M373" s="196">
        <v>14</v>
      </c>
      <c r="N373" s="196">
        <v>24</v>
      </c>
      <c r="O373" s="196">
        <v>14</v>
      </c>
      <c r="P373" s="196">
        <v>11</v>
      </c>
      <c r="Q373" s="197">
        <v>11</v>
      </c>
      <c r="R373" s="197">
        <v>14</v>
      </c>
      <c r="S373" s="196">
        <v>12</v>
      </c>
      <c r="T373" s="196">
        <v>12</v>
      </c>
      <c r="U373" s="196">
        <v>12</v>
      </c>
      <c r="V373" s="196">
        <v>13</v>
      </c>
      <c r="W373" s="196">
        <v>12</v>
      </c>
      <c r="X373" s="196">
        <v>16</v>
      </c>
      <c r="Y373" s="196">
        <v>17</v>
      </c>
      <c r="Z373" s="208">
        <v>9</v>
      </c>
      <c r="AA373" s="208">
        <v>9</v>
      </c>
      <c r="AB373" s="196">
        <v>11</v>
      </c>
      <c r="AC373" s="196">
        <v>11</v>
      </c>
      <c r="AD373" s="196">
        <v>25</v>
      </c>
      <c r="AE373" s="196">
        <v>15</v>
      </c>
      <c r="AF373" s="196">
        <v>19</v>
      </c>
      <c r="AG373" s="196">
        <v>31</v>
      </c>
      <c r="AH373" s="208">
        <v>15</v>
      </c>
      <c r="AI373" s="208">
        <v>15</v>
      </c>
      <c r="AJ373" s="208">
        <v>17</v>
      </c>
      <c r="AK373" s="208">
        <v>17</v>
      </c>
      <c r="AL373" s="196">
        <v>12</v>
      </c>
      <c r="AM373" s="196">
        <v>11</v>
      </c>
      <c r="AN373" s="197">
        <v>19</v>
      </c>
      <c r="AO373" s="197">
        <v>24</v>
      </c>
      <c r="AP373" s="196">
        <v>15</v>
      </c>
      <c r="AQ373" s="196">
        <v>15</v>
      </c>
      <c r="AR373" s="196">
        <v>19</v>
      </c>
      <c r="AS373" s="196">
        <v>19</v>
      </c>
      <c r="AT373" s="208">
        <v>37</v>
      </c>
      <c r="AU373" s="208">
        <v>37</v>
      </c>
      <c r="AV373" s="196">
        <v>12</v>
      </c>
      <c r="AW373" s="196">
        <v>12</v>
      </c>
      <c r="AX373" s="196">
        <v>11</v>
      </c>
      <c r="AY373" s="196">
        <v>9</v>
      </c>
      <c r="AZ373" s="197">
        <v>15</v>
      </c>
      <c r="BA373" s="197">
        <v>16</v>
      </c>
      <c r="BB373" s="196">
        <v>8</v>
      </c>
      <c r="BC373" s="196">
        <v>10</v>
      </c>
      <c r="BD373" s="196">
        <v>10</v>
      </c>
      <c r="BE373" s="196">
        <v>8</v>
      </c>
      <c r="BF373" s="196">
        <v>11</v>
      </c>
      <c r="BG373" s="196">
        <v>11</v>
      </c>
      <c r="BH373" s="196">
        <v>12</v>
      </c>
      <c r="BI373" s="197">
        <v>23</v>
      </c>
      <c r="BJ373" s="197">
        <v>23</v>
      </c>
      <c r="BK373" s="196">
        <v>17</v>
      </c>
      <c r="BL373" s="196">
        <v>10</v>
      </c>
      <c r="BM373" s="196">
        <v>12</v>
      </c>
      <c r="BN373" s="196">
        <v>12</v>
      </c>
      <c r="BO373" s="196">
        <v>16</v>
      </c>
      <c r="BP373" s="196">
        <v>8</v>
      </c>
      <c r="BQ373" s="196">
        <v>12</v>
      </c>
      <c r="BR373" s="196">
        <v>22</v>
      </c>
      <c r="BS373" s="196">
        <v>20</v>
      </c>
      <c r="BT373" s="196">
        <v>13</v>
      </c>
      <c r="BU373" s="196">
        <v>12</v>
      </c>
      <c r="BV373" s="196">
        <v>11</v>
      </c>
      <c r="BW373" s="196">
        <v>13</v>
      </c>
      <c r="BX373" s="196">
        <v>11</v>
      </c>
      <c r="BY373" s="196">
        <v>11</v>
      </c>
      <c r="BZ373" s="196">
        <v>12</v>
      </c>
      <c r="CA373" s="196">
        <v>12</v>
      </c>
      <c r="CB373" s="149">
        <f>(2.71828^(-8.3291+4.4859*K373-2.1583*L373))/(1+(2.71828^(-8.3291+4.4859*K373-2.1583*L373)))</f>
        <v>8.6763780988253697E-7</v>
      </c>
      <c r="CC373" s="200"/>
      <c r="CD373" s="3" t="s">
        <v>1042</v>
      </c>
      <c r="CE373" s="3" t="s">
        <v>1044</v>
      </c>
      <c r="CF373" s="59"/>
      <c r="CG373" s="59"/>
      <c r="CH373" s="59">
        <f>COUNTIF($M373,"=13")+COUNTIF($N373,"=24")+COUNTIF($O373,"=14")+COUNTIF($P373,"=11")+COUNTIF($Q373,"=11")+COUNTIF($R373,"=14")+COUNTIF($S373,"=12")+COUNTIF($T373,"=12")+COUNTIF($U373,"=12")+COUNTIF($V373,"=13")+COUNTIF($W373,"=13")+COUNTIF($X373,"=16")</f>
        <v>10</v>
      </c>
      <c r="CI373" s="59">
        <f>COUNTIF($Y373,"=18")+COUNTIF($Z373,"=9")+COUNTIF($AA373,"=10")+COUNTIF($AB373,"=11")+COUNTIF($AC373,"=11")+COUNTIF($AD373,"=25")+COUNTIF($AE373,"=15")+COUNTIF($AF373,"=19")+COUNTIF($AG373,"=31")+COUNTIF($AH373,"=15")+COUNTIF($AI373,"=15")+COUNTIF($AJ373,"=17")+COUNTIF($AK373,"=17")</f>
        <v>11</v>
      </c>
      <c r="CJ373" s="59">
        <f>COUNTIF($AL373,"=11")+COUNTIF($AM373,"=11")+COUNTIF($AN373,"=19")+COUNTIF($AO373,"=23")+COUNTIF($AP373,"=15")+COUNTIF($AQ373,"=15")+COUNTIF($AR373,"=19")+COUNTIF($AS373,"=17")+COUNTIF($AV373,"=12")+COUNTIF($AW373,"=12")</f>
        <v>7</v>
      </c>
      <c r="CK373" s="59">
        <f>COUNTIF($AX373,"=11")+COUNTIF($AY373,"=9")+COUNTIF($AZ373,"=15")+COUNTIF($BA373,"=16")+COUNTIF($BB373,"=8")+COUNTIF($BC373,"=10")+COUNTIF($BD373,"=10")+COUNTIF($BE373,"=8")+COUNTIF($BF373,"=10")+COUNTIF($BG373,"=11")</f>
        <v>9</v>
      </c>
      <c r="CL373" s="59">
        <f>COUNTIF($BH373,"=12")+COUNTIF($BI373,"=21")+COUNTIF($BJ373,"=23")+COUNTIF($BK373,"=16")+COUNTIF($BL373,"=10")+COUNTIF($BM373,"=12")+COUNTIF($BN373,"=12")+COUNTIF($BO373,"=15")+COUNTIF($BP373,"=8")+COUNTIF($BQ373,"=12")+COUNTIF($BR373,"=24")+COUNTIF($BS373,"=20")+COUNTIF($BT373,"=13")</f>
        <v>9</v>
      </c>
      <c r="CM373" s="59">
        <f>COUNTIF($BU373,"=12")+COUNTIF($BV373,"=11")+COUNTIF($BW373,"=13")+COUNTIF($BX373,"=11")+COUNTIF($BY373,"=11")+COUNTIF($BZ373,"=12")+COUNTIF($CA373,"=11")</f>
        <v>6</v>
      </c>
      <c r="CN373" s="192">
        <v>34</v>
      </c>
      <c r="CO373" s="192">
        <v>15</v>
      </c>
      <c r="CP373" s="192">
        <v>9</v>
      </c>
      <c r="CQ373" s="192">
        <v>16</v>
      </c>
      <c r="CR373" s="192">
        <v>12</v>
      </c>
      <c r="CS373" s="192">
        <v>26</v>
      </c>
      <c r="CT373" s="192">
        <v>26</v>
      </c>
      <c r="CU373" s="192">
        <v>19</v>
      </c>
      <c r="CV373" s="192">
        <v>12</v>
      </c>
      <c r="CW373" s="192">
        <v>11</v>
      </c>
      <c r="CX373" s="192">
        <v>14</v>
      </c>
      <c r="CY373" s="192">
        <v>12</v>
      </c>
      <c r="CZ373" s="192">
        <v>11</v>
      </c>
      <c r="DA373" s="192">
        <v>9</v>
      </c>
      <c r="DB373" s="192">
        <v>13</v>
      </c>
      <c r="DC373" s="192">
        <v>12</v>
      </c>
      <c r="DD373" s="192">
        <v>11</v>
      </c>
      <c r="DE373" s="192">
        <v>11</v>
      </c>
      <c r="DF373" s="192">
        <v>11</v>
      </c>
      <c r="DG373" s="192">
        <v>30</v>
      </c>
      <c r="DH373" s="192">
        <v>12</v>
      </c>
      <c r="DI373" s="192">
        <v>12</v>
      </c>
      <c r="DJ373" s="192">
        <v>24</v>
      </c>
      <c r="DK373" s="192">
        <v>13</v>
      </c>
      <c r="DL373" s="192">
        <v>10</v>
      </c>
      <c r="DM373" s="192">
        <v>10</v>
      </c>
      <c r="DN373" s="192">
        <v>20</v>
      </c>
      <c r="DO373" s="192">
        <v>15</v>
      </c>
      <c r="DP373" s="192">
        <v>19</v>
      </c>
      <c r="DQ373" s="192">
        <v>13</v>
      </c>
      <c r="DR373" s="192">
        <v>24</v>
      </c>
      <c r="DS373" s="192">
        <v>17</v>
      </c>
      <c r="DT373" s="192">
        <v>12</v>
      </c>
      <c r="DU373" s="192">
        <v>15</v>
      </c>
      <c r="DV373" s="192">
        <v>24</v>
      </c>
      <c r="DW373" s="192">
        <v>12</v>
      </c>
      <c r="DX373" s="192">
        <v>23</v>
      </c>
      <c r="DY373" s="192">
        <v>18</v>
      </c>
      <c r="DZ373" s="192">
        <v>10</v>
      </c>
      <c r="EA373" s="192">
        <v>14</v>
      </c>
      <c r="EB373" s="192">
        <v>17</v>
      </c>
      <c r="EC373" s="192">
        <v>9</v>
      </c>
      <c r="ED373" s="192">
        <v>11</v>
      </c>
      <c r="EE373" s="192">
        <v>11</v>
      </c>
    </row>
    <row r="374" spans="1:137" s="1" customFormat="1" ht="15" customHeight="1" x14ac:dyDescent="0.2">
      <c r="A374" s="174">
        <v>144827</v>
      </c>
      <c r="B374" s="190" t="s">
        <v>50</v>
      </c>
      <c r="C374" s="191" t="s">
        <v>2</v>
      </c>
      <c r="D374" s="183" t="s">
        <v>78</v>
      </c>
      <c r="E374" s="27" t="s">
        <v>23</v>
      </c>
      <c r="F374" s="27" t="s">
        <v>1034</v>
      </c>
      <c r="G374" s="87">
        <v>43961</v>
      </c>
      <c r="H374" s="3" t="s">
        <v>2</v>
      </c>
      <c r="I374" s="27" t="s">
        <v>1001</v>
      </c>
      <c r="J374" s="27" t="s">
        <v>998</v>
      </c>
      <c r="K374" s="143">
        <f>+COUNTIF($Y374,"&gt;=18")+COUNTIF($AG374,"&gt;=31")+COUNTIF($AP374,"&lt;=15")+COUNTIF($AR374,"&gt;=19")+COUNTIF($BG374,"&gt;=11")+COUNTIF($BI374,"&lt;=21")+COUNTIF($BK374,"&gt;=17")+COUNTIF($BR374,"&gt;=24")+COUNTIF($CA374,"&lt;=11")</f>
        <v>5</v>
      </c>
      <c r="L374" s="140">
        <f>65-(+CH374+CI374+CJ374+CK374+CL374+CM374)</f>
        <v>13</v>
      </c>
      <c r="M374" s="207">
        <v>13</v>
      </c>
      <c r="N374" s="207">
        <v>24</v>
      </c>
      <c r="O374" s="207">
        <v>14</v>
      </c>
      <c r="P374" s="196">
        <v>11</v>
      </c>
      <c r="Q374" s="208">
        <v>11</v>
      </c>
      <c r="R374" s="208">
        <v>14</v>
      </c>
      <c r="S374" s="207">
        <v>12</v>
      </c>
      <c r="T374" s="207">
        <v>12</v>
      </c>
      <c r="U374" s="207">
        <v>13</v>
      </c>
      <c r="V374" s="207">
        <v>13</v>
      </c>
      <c r="W374" s="207">
        <v>13</v>
      </c>
      <c r="X374" s="207">
        <v>16</v>
      </c>
      <c r="Y374" s="207">
        <v>18</v>
      </c>
      <c r="Z374" s="208">
        <v>9</v>
      </c>
      <c r="AA374" s="208">
        <v>10</v>
      </c>
      <c r="AB374" s="207">
        <v>11</v>
      </c>
      <c r="AC374" s="207">
        <v>11</v>
      </c>
      <c r="AD374" s="207">
        <v>25</v>
      </c>
      <c r="AE374" s="207">
        <v>14</v>
      </c>
      <c r="AF374" s="207">
        <v>19</v>
      </c>
      <c r="AG374" s="207">
        <v>30</v>
      </c>
      <c r="AH374" s="208">
        <v>14</v>
      </c>
      <c r="AI374" s="208">
        <v>14</v>
      </c>
      <c r="AJ374" s="208">
        <v>16</v>
      </c>
      <c r="AK374" s="208">
        <v>17</v>
      </c>
      <c r="AL374" s="207">
        <v>11</v>
      </c>
      <c r="AM374" s="207">
        <v>11</v>
      </c>
      <c r="AN374" s="208">
        <v>19</v>
      </c>
      <c r="AO374" s="208">
        <v>23</v>
      </c>
      <c r="AP374" s="207">
        <v>17</v>
      </c>
      <c r="AQ374" s="207">
        <v>15</v>
      </c>
      <c r="AR374" s="207">
        <v>19</v>
      </c>
      <c r="AS374" s="207">
        <v>17</v>
      </c>
      <c r="AT374" s="208">
        <v>38</v>
      </c>
      <c r="AU374" s="208">
        <v>39</v>
      </c>
      <c r="AV374" s="207">
        <v>13</v>
      </c>
      <c r="AW374" s="207">
        <v>12</v>
      </c>
      <c r="AX374" s="207">
        <v>11</v>
      </c>
      <c r="AY374" s="207">
        <v>9</v>
      </c>
      <c r="AZ374" s="208">
        <v>15</v>
      </c>
      <c r="BA374" s="208">
        <v>16</v>
      </c>
      <c r="BB374" s="207">
        <v>8</v>
      </c>
      <c r="BC374" s="207">
        <v>10</v>
      </c>
      <c r="BD374" s="207">
        <v>10</v>
      </c>
      <c r="BE374" s="207">
        <v>8</v>
      </c>
      <c r="BF374" s="207">
        <v>10</v>
      </c>
      <c r="BG374" s="207">
        <v>11</v>
      </c>
      <c r="BH374" s="207">
        <v>12</v>
      </c>
      <c r="BI374" s="208">
        <v>20</v>
      </c>
      <c r="BJ374" s="208">
        <v>23</v>
      </c>
      <c r="BK374" s="207">
        <v>17</v>
      </c>
      <c r="BL374" s="207">
        <v>10</v>
      </c>
      <c r="BM374" s="207">
        <v>12</v>
      </c>
      <c r="BN374" s="207">
        <v>12</v>
      </c>
      <c r="BO374" s="207">
        <v>14</v>
      </c>
      <c r="BP374" s="207">
        <v>8</v>
      </c>
      <c r="BQ374" s="207">
        <v>12</v>
      </c>
      <c r="BR374" s="207">
        <v>22</v>
      </c>
      <c r="BS374" s="207">
        <v>20</v>
      </c>
      <c r="BT374" s="207">
        <v>13</v>
      </c>
      <c r="BU374" s="207">
        <v>12</v>
      </c>
      <c r="BV374" s="207">
        <v>11</v>
      </c>
      <c r="BW374" s="207">
        <v>13</v>
      </c>
      <c r="BX374" s="207">
        <v>11</v>
      </c>
      <c r="BY374" s="207">
        <v>11</v>
      </c>
      <c r="BZ374" s="207">
        <v>12</v>
      </c>
      <c r="CA374" s="207">
        <v>12</v>
      </c>
      <c r="CB374" s="149">
        <f>(2.71828^(-8.3291+4.4859*K374-2.1583*L374))/(1+(2.71828^(-8.3291+4.4859*K374-2.1583*L374)))</f>
        <v>8.6763780988253697E-7</v>
      </c>
      <c r="CC374" s="200"/>
      <c r="CD374" s="3" t="s">
        <v>2</v>
      </c>
      <c r="CE374" s="27" t="s">
        <v>2</v>
      </c>
      <c r="CF374" s="59"/>
      <c r="CG374" s="59"/>
      <c r="CH374" s="59">
        <f>COUNTIF($M374,"=13")+COUNTIF($N374,"=24")+COUNTIF($O374,"=14")+COUNTIF($P374,"=11")+COUNTIF($Q374,"=11")+COUNTIF($R374,"=14")+COUNTIF($S374,"=12")+COUNTIF($T374,"=12")+COUNTIF($U374,"=12")+COUNTIF($V374,"=13")+COUNTIF($W374,"=13")+COUNTIF($X374,"=16")</f>
        <v>11</v>
      </c>
      <c r="CI374" s="59">
        <f>COUNTIF($Y374,"=18")+COUNTIF($Z374,"=9")+COUNTIF($AA374,"=10")+COUNTIF($AB374,"=11")+COUNTIF($AC374,"=11")+COUNTIF($AD374,"=25")+COUNTIF($AE374,"=15")+COUNTIF($AF374,"=19")+COUNTIF($AG374,"=31")+COUNTIF($AH374,"=15")+COUNTIF($AI374,"=15")+COUNTIF($AJ374,"=17")+COUNTIF($AK374,"=17")</f>
        <v>8</v>
      </c>
      <c r="CJ374" s="59">
        <f>COUNTIF($AL374,"=11")+COUNTIF($AM374,"=11")+COUNTIF($AN374,"=19")+COUNTIF($AO374,"=23")+COUNTIF($AP374,"=15")+COUNTIF($AQ374,"=15")+COUNTIF($AR374,"=19")+COUNTIF($AS374,"=17")+COUNTIF($AV374,"=12")+COUNTIF($AW374,"=12")</f>
        <v>8</v>
      </c>
      <c r="CK374" s="59">
        <f>COUNTIF($AX374,"=11")+COUNTIF($AY374,"=9")+COUNTIF($AZ374,"=15")+COUNTIF($BA374,"=16")+COUNTIF($BB374,"=8")+COUNTIF($BC374,"=10")+COUNTIF($BD374,"=10")+COUNTIF($BE374,"=8")+COUNTIF($BF374,"=10")+COUNTIF($BG374,"=11")</f>
        <v>10</v>
      </c>
      <c r="CL374" s="59">
        <f>COUNTIF($BH374,"=12")+COUNTIF($BI374,"=21")+COUNTIF($BJ374,"=23")+COUNTIF($BK374,"=16")+COUNTIF($BL374,"=10")+COUNTIF($BM374,"=12")+COUNTIF($BN374,"=12")+COUNTIF($BO374,"=15")+COUNTIF($BP374,"=8")+COUNTIF($BQ374,"=12")+COUNTIF($BR374,"=24")+COUNTIF($BS374,"=20")+COUNTIF($BT374,"=13")</f>
        <v>9</v>
      </c>
      <c r="CM374" s="59">
        <f>COUNTIF($BU374,"=12")+COUNTIF($BV374,"=11")+COUNTIF($BW374,"=13")+COUNTIF($BX374,"=11")+COUNTIF($BY374,"=11")+COUNTIF($BZ374,"=12")+COUNTIF($CA374,"=11")</f>
        <v>6</v>
      </c>
      <c r="CN374" s="192" t="s">
        <v>2</v>
      </c>
      <c r="CO374" s="192" t="s">
        <v>2</v>
      </c>
      <c r="CP374" s="192" t="s">
        <v>2</v>
      </c>
      <c r="CQ374" s="192" t="s">
        <v>2</v>
      </c>
      <c r="CR374" s="192" t="s">
        <v>2</v>
      </c>
      <c r="CS374" s="192" t="s">
        <v>2</v>
      </c>
      <c r="CT374" s="192" t="s">
        <v>2</v>
      </c>
      <c r="CU374" s="192" t="s">
        <v>2</v>
      </c>
      <c r="CV374" s="192" t="s">
        <v>2</v>
      </c>
      <c r="CW374" s="192" t="s">
        <v>2</v>
      </c>
      <c r="CX374" s="192" t="s">
        <v>2</v>
      </c>
      <c r="CY374" s="192" t="s">
        <v>2</v>
      </c>
      <c r="CZ374" s="192" t="s">
        <v>2</v>
      </c>
      <c r="DA374" s="192" t="s">
        <v>2</v>
      </c>
      <c r="DB374" s="192" t="s">
        <v>2</v>
      </c>
      <c r="DC374" s="192" t="s">
        <v>2</v>
      </c>
      <c r="DD374" s="192" t="s">
        <v>2</v>
      </c>
      <c r="DE374" s="192" t="s">
        <v>2</v>
      </c>
      <c r="DF374" s="192" t="s">
        <v>2</v>
      </c>
      <c r="DG374" s="192" t="s">
        <v>2</v>
      </c>
      <c r="DH374" s="192" t="s">
        <v>2</v>
      </c>
      <c r="DI374" s="192" t="s">
        <v>2</v>
      </c>
      <c r="DJ374" s="192" t="s">
        <v>2</v>
      </c>
      <c r="DK374" s="192" t="s">
        <v>2</v>
      </c>
      <c r="DL374" s="192" t="s">
        <v>2</v>
      </c>
      <c r="DM374" s="192" t="s">
        <v>2</v>
      </c>
      <c r="DN374" s="192" t="s">
        <v>2</v>
      </c>
      <c r="DO374" s="192" t="s">
        <v>2</v>
      </c>
      <c r="DP374" s="192" t="s">
        <v>2</v>
      </c>
      <c r="DQ374" s="192" t="s">
        <v>2</v>
      </c>
      <c r="DR374" s="192" t="s">
        <v>2</v>
      </c>
      <c r="DS374" s="192" t="s">
        <v>2</v>
      </c>
      <c r="DT374" s="192" t="s">
        <v>2</v>
      </c>
      <c r="DU374" s="192" t="s">
        <v>2</v>
      </c>
      <c r="DV374" s="192" t="s">
        <v>2</v>
      </c>
      <c r="DW374" s="192" t="s">
        <v>2</v>
      </c>
      <c r="DX374" s="192" t="s">
        <v>2</v>
      </c>
      <c r="DY374" s="192" t="s">
        <v>2</v>
      </c>
      <c r="DZ374" s="192" t="s">
        <v>2</v>
      </c>
      <c r="EA374" s="192" t="s">
        <v>2</v>
      </c>
      <c r="EB374" s="192" t="s">
        <v>2</v>
      </c>
      <c r="EC374" s="192" t="s">
        <v>2</v>
      </c>
      <c r="ED374" s="192" t="s">
        <v>2</v>
      </c>
      <c r="EE374" s="192" t="s">
        <v>2</v>
      </c>
    </row>
    <row r="375" spans="1:137" s="1" customFormat="1" ht="15" customHeight="1" x14ac:dyDescent="0.2">
      <c r="A375" s="174">
        <v>164103</v>
      </c>
      <c r="B375" s="190" t="s">
        <v>225</v>
      </c>
      <c r="C375" s="191" t="s">
        <v>2</v>
      </c>
      <c r="D375" s="194" t="s">
        <v>78</v>
      </c>
      <c r="E375" s="27" t="s">
        <v>798</v>
      </c>
      <c r="F375" s="27" t="s">
        <v>225</v>
      </c>
      <c r="G375" s="87">
        <v>43961</v>
      </c>
      <c r="H375" s="3" t="s">
        <v>2</v>
      </c>
      <c r="I375" s="27" t="s">
        <v>1001</v>
      </c>
      <c r="J375" s="27" t="s">
        <v>998</v>
      </c>
      <c r="K375" s="143">
        <f>+COUNTIF($Y375,"&gt;=18")+COUNTIF($AG375,"&gt;=31")+COUNTIF($AP375,"&lt;=15")+COUNTIF($AR375,"&gt;=19")+COUNTIF($BG375,"&gt;=11")+COUNTIF($BI375,"&lt;=21")+COUNTIF($BK375,"&gt;=17")+COUNTIF($BR375,"&gt;=24")+COUNTIF($CA375,"&lt;=11")</f>
        <v>5</v>
      </c>
      <c r="L375" s="140">
        <f>65-(+CH375+CI375+CJ375+CK375+CL375+CM375)</f>
        <v>13</v>
      </c>
      <c r="M375" s="159">
        <v>14</v>
      </c>
      <c r="N375" s="159">
        <v>24</v>
      </c>
      <c r="O375" s="159">
        <v>14</v>
      </c>
      <c r="P375" s="89">
        <v>11</v>
      </c>
      <c r="Q375" s="208">
        <v>11</v>
      </c>
      <c r="R375" s="208">
        <v>14</v>
      </c>
      <c r="S375" s="159">
        <v>12</v>
      </c>
      <c r="T375" s="159">
        <v>12</v>
      </c>
      <c r="U375" s="159">
        <v>12</v>
      </c>
      <c r="V375" s="159">
        <v>13</v>
      </c>
      <c r="W375" s="159">
        <v>12</v>
      </c>
      <c r="X375" s="159">
        <v>16</v>
      </c>
      <c r="Y375" s="159">
        <v>17</v>
      </c>
      <c r="Z375" s="208">
        <v>9</v>
      </c>
      <c r="AA375" s="208">
        <v>9</v>
      </c>
      <c r="AB375" s="159">
        <v>11</v>
      </c>
      <c r="AC375" s="159">
        <v>11</v>
      </c>
      <c r="AD375" s="159">
        <v>25</v>
      </c>
      <c r="AE375" s="159">
        <v>15</v>
      </c>
      <c r="AF375" s="159">
        <v>19</v>
      </c>
      <c r="AG375" s="159">
        <v>31</v>
      </c>
      <c r="AH375" s="208">
        <v>15</v>
      </c>
      <c r="AI375" s="208">
        <v>15</v>
      </c>
      <c r="AJ375" s="208">
        <v>17</v>
      </c>
      <c r="AK375" s="208">
        <v>17</v>
      </c>
      <c r="AL375" s="159">
        <v>12</v>
      </c>
      <c r="AM375" s="159">
        <v>11</v>
      </c>
      <c r="AN375" s="208">
        <v>19</v>
      </c>
      <c r="AO375" s="208">
        <v>24</v>
      </c>
      <c r="AP375" s="159">
        <v>15</v>
      </c>
      <c r="AQ375" s="159">
        <v>15</v>
      </c>
      <c r="AR375" s="159">
        <v>19</v>
      </c>
      <c r="AS375" s="159">
        <v>18</v>
      </c>
      <c r="AT375" s="208">
        <v>37</v>
      </c>
      <c r="AU375" s="208">
        <v>37</v>
      </c>
      <c r="AV375" s="159">
        <v>12</v>
      </c>
      <c r="AW375" s="159">
        <v>12</v>
      </c>
      <c r="AX375" s="159">
        <v>11</v>
      </c>
      <c r="AY375" s="159">
        <v>9</v>
      </c>
      <c r="AZ375" s="208">
        <v>15</v>
      </c>
      <c r="BA375" s="208">
        <v>16</v>
      </c>
      <c r="BB375" s="159">
        <v>8</v>
      </c>
      <c r="BC375" s="159">
        <v>10</v>
      </c>
      <c r="BD375" s="159">
        <v>10</v>
      </c>
      <c r="BE375" s="159">
        <v>8</v>
      </c>
      <c r="BF375" s="159">
        <v>11</v>
      </c>
      <c r="BG375" s="159">
        <v>11</v>
      </c>
      <c r="BH375" s="159">
        <v>12</v>
      </c>
      <c r="BI375" s="208">
        <v>23</v>
      </c>
      <c r="BJ375" s="208">
        <v>23</v>
      </c>
      <c r="BK375" s="159">
        <v>17</v>
      </c>
      <c r="BL375" s="159">
        <v>10</v>
      </c>
      <c r="BM375" s="159">
        <v>12</v>
      </c>
      <c r="BN375" s="159">
        <v>12</v>
      </c>
      <c r="BO375" s="159">
        <v>16</v>
      </c>
      <c r="BP375" s="159">
        <v>8</v>
      </c>
      <c r="BQ375" s="159">
        <v>12</v>
      </c>
      <c r="BR375" s="159">
        <v>22</v>
      </c>
      <c r="BS375" s="159">
        <v>20</v>
      </c>
      <c r="BT375" s="159">
        <v>13</v>
      </c>
      <c r="BU375" s="159">
        <v>12</v>
      </c>
      <c r="BV375" s="159">
        <v>11</v>
      </c>
      <c r="BW375" s="159">
        <v>13</v>
      </c>
      <c r="BX375" s="159">
        <v>11</v>
      </c>
      <c r="BY375" s="159">
        <v>11</v>
      </c>
      <c r="BZ375" s="159">
        <v>12</v>
      </c>
      <c r="CA375" s="159">
        <v>12</v>
      </c>
      <c r="CB375" s="149">
        <f>(2.71828^(-8.3291+4.4859*K375-2.1583*L375))/(1+(2.71828^(-8.3291+4.4859*K375-2.1583*L375)))</f>
        <v>8.6763780988253697E-7</v>
      </c>
      <c r="CC375" s="200"/>
      <c r="CD375" s="3" t="s">
        <v>225</v>
      </c>
      <c r="CE375" s="27" t="s">
        <v>1035</v>
      </c>
      <c r="CF375" s="59"/>
      <c r="CG375" s="59"/>
      <c r="CH375" s="59">
        <f>COUNTIF($M375,"=13")+COUNTIF($N375,"=24")+COUNTIF($O375,"=14")+COUNTIF($P375,"=11")+COUNTIF($Q375,"=11")+COUNTIF($R375,"=14")+COUNTIF($S375,"=12")+COUNTIF($T375,"=12")+COUNTIF($U375,"=12")+COUNTIF($V375,"=13")+COUNTIF($W375,"=13")+COUNTIF($X375,"=16")</f>
        <v>10</v>
      </c>
      <c r="CI375" s="59">
        <f>COUNTIF($Y375,"=18")+COUNTIF($Z375,"=9")+COUNTIF($AA375,"=10")+COUNTIF($AB375,"=11")+COUNTIF($AC375,"=11")+COUNTIF($AD375,"=25")+COUNTIF($AE375,"=15")+COUNTIF($AF375,"=19")+COUNTIF($AG375,"=31")+COUNTIF($AH375,"=15")+COUNTIF($AI375,"=15")+COUNTIF($AJ375,"=17")+COUNTIF($AK375,"=17")</f>
        <v>11</v>
      </c>
      <c r="CJ375" s="59">
        <f>COUNTIF($AL375,"=11")+COUNTIF($AM375,"=11")+COUNTIF($AN375,"=19")+COUNTIF($AO375,"=23")+COUNTIF($AP375,"=15")+COUNTIF($AQ375,"=15")+COUNTIF($AR375,"=19")+COUNTIF($AS375,"=17")+COUNTIF($AV375,"=12")+COUNTIF($AW375,"=12")</f>
        <v>7</v>
      </c>
      <c r="CK375" s="59">
        <f>COUNTIF($AX375,"=11")+COUNTIF($AY375,"=9")+COUNTIF($AZ375,"=15")+COUNTIF($BA375,"=16")+COUNTIF($BB375,"=8")+COUNTIF($BC375,"=10")+COUNTIF($BD375,"=10")+COUNTIF($BE375,"=8")+COUNTIF($BF375,"=10")+COUNTIF($BG375,"=11")</f>
        <v>9</v>
      </c>
      <c r="CL375" s="59">
        <f>COUNTIF($BH375,"=12")+COUNTIF($BI375,"=21")+COUNTIF($BJ375,"=23")+COUNTIF($BK375,"=16")+COUNTIF($BL375,"=10")+COUNTIF($BM375,"=12")+COUNTIF($BN375,"=12")+COUNTIF($BO375,"=15")+COUNTIF($BP375,"=8")+COUNTIF($BQ375,"=12")+COUNTIF($BR375,"=24")+COUNTIF($BS375,"=20")+COUNTIF($BT375,"=13")</f>
        <v>9</v>
      </c>
      <c r="CM375" s="59">
        <f>COUNTIF($BU375,"=12")+COUNTIF($BV375,"=11")+COUNTIF($BW375,"=13")+COUNTIF($BX375,"=11")+COUNTIF($BY375,"=11")+COUNTIF($BZ375,"=12")+COUNTIF($CA375,"=11")</f>
        <v>6</v>
      </c>
      <c r="CN375" s="192" t="s">
        <v>2</v>
      </c>
      <c r="CO375" s="192" t="s">
        <v>2</v>
      </c>
      <c r="CP375" s="192" t="s">
        <v>2</v>
      </c>
      <c r="CQ375" s="192" t="s">
        <v>2</v>
      </c>
      <c r="CR375" s="192" t="s">
        <v>2</v>
      </c>
      <c r="CS375" s="192" t="s">
        <v>2</v>
      </c>
      <c r="CT375" s="192" t="s">
        <v>2</v>
      </c>
      <c r="CU375" s="192" t="s">
        <v>2</v>
      </c>
      <c r="CV375" s="192" t="s">
        <v>2</v>
      </c>
      <c r="CW375" s="192" t="s">
        <v>2</v>
      </c>
      <c r="CX375" s="192" t="s">
        <v>2</v>
      </c>
      <c r="CY375" s="192" t="s">
        <v>2</v>
      </c>
      <c r="CZ375" s="192" t="s">
        <v>2</v>
      </c>
      <c r="DA375" s="192" t="s">
        <v>2</v>
      </c>
      <c r="DB375" s="192" t="s">
        <v>2</v>
      </c>
      <c r="DC375" s="192" t="s">
        <v>2</v>
      </c>
      <c r="DD375" s="192" t="s">
        <v>2</v>
      </c>
      <c r="DE375" s="192" t="s">
        <v>2</v>
      </c>
      <c r="DF375" s="192" t="s">
        <v>2</v>
      </c>
      <c r="DG375" s="192" t="s">
        <v>2</v>
      </c>
      <c r="DH375" s="192" t="s">
        <v>2</v>
      </c>
      <c r="DI375" s="192" t="s">
        <v>2</v>
      </c>
      <c r="DJ375" s="192" t="s">
        <v>2</v>
      </c>
      <c r="DK375" s="192" t="s">
        <v>2</v>
      </c>
      <c r="DL375" s="192" t="s">
        <v>2</v>
      </c>
      <c r="DM375" s="192" t="s">
        <v>2</v>
      </c>
      <c r="DN375" s="192" t="s">
        <v>2</v>
      </c>
      <c r="DO375" s="192" t="s">
        <v>2</v>
      </c>
      <c r="DP375" s="192" t="s">
        <v>2</v>
      </c>
      <c r="DQ375" s="192" t="s">
        <v>2</v>
      </c>
      <c r="DR375" s="192" t="s">
        <v>2</v>
      </c>
      <c r="DS375" s="192" t="s">
        <v>2</v>
      </c>
      <c r="DT375" s="192" t="s">
        <v>2</v>
      </c>
      <c r="DU375" s="192" t="s">
        <v>2</v>
      </c>
      <c r="DV375" s="192" t="s">
        <v>2</v>
      </c>
      <c r="DW375" s="192" t="s">
        <v>2</v>
      </c>
      <c r="DX375" s="192" t="s">
        <v>2</v>
      </c>
      <c r="DY375" s="192" t="s">
        <v>2</v>
      </c>
      <c r="DZ375" s="192" t="s">
        <v>2</v>
      </c>
      <c r="EA375" s="192" t="s">
        <v>2</v>
      </c>
      <c r="EB375" s="192" t="s">
        <v>2</v>
      </c>
      <c r="EC375" s="192" t="s">
        <v>2</v>
      </c>
      <c r="ED375" s="192" t="s">
        <v>2</v>
      </c>
      <c r="EE375" s="192" t="s">
        <v>2</v>
      </c>
    </row>
    <row r="376" spans="1:137" s="1" customFormat="1" ht="15" customHeight="1" x14ac:dyDescent="0.2">
      <c r="A376" s="174">
        <v>185152</v>
      </c>
      <c r="B376" s="190" t="s">
        <v>146</v>
      </c>
      <c r="C376" s="191" t="s">
        <v>2</v>
      </c>
      <c r="D376" s="194" t="s">
        <v>1036</v>
      </c>
      <c r="E376" s="3" t="s">
        <v>23</v>
      </c>
      <c r="F376" s="3" t="s">
        <v>146</v>
      </c>
      <c r="G376" s="87">
        <v>43961</v>
      </c>
      <c r="H376" s="3" t="s">
        <v>2</v>
      </c>
      <c r="I376" s="27" t="s">
        <v>1001</v>
      </c>
      <c r="J376" s="3" t="s">
        <v>998</v>
      </c>
      <c r="K376" s="143">
        <f>+COUNTIF($Y376,"&gt;=18")+COUNTIF($AG376,"&gt;=31")+COUNTIF($AP376,"&lt;=15")+COUNTIF($AR376,"&gt;=19")+COUNTIF($BG376,"&gt;=11")+COUNTIF($BI376,"&lt;=21")+COUNTIF($BK376,"&gt;=17")+COUNTIF($BR376,"&gt;=24")+COUNTIF($CA376,"&lt;=11")</f>
        <v>5</v>
      </c>
      <c r="L376" s="140">
        <f>65-(+CH376+CI376+CJ376+CK376+CL376+CM376)</f>
        <v>13</v>
      </c>
      <c r="M376" s="207">
        <v>13</v>
      </c>
      <c r="N376" s="207">
        <v>25</v>
      </c>
      <c r="O376" s="207">
        <v>14</v>
      </c>
      <c r="P376" s="196">
        <v>11</v>
      </c>
      <c r="Q376" s="208">
        <v>11</v>
      </c>
      <c r="R376" s="208">
        <v>13</v>
      </c>
      <c r="S376" s="207">
        <v>12</v>
      </c>
      <c r="T376" s="207">
        <v>12</v>
      </c>
      <c r="U376" s="207">
        <v>12</v>
      </c>
      <c r="V376" s="207">
        <v>13</v>
      </c>
      <c r="W376" s="207">
        <v>14</v>
      </c>
      <c r="X376" s="207">
        <v>16</v>
      </c>
      <c r="Y376" s="207">
        <v>17</v>
      </c>
      <c r="Z376" s="208">
        <v>9</v>
      </c>
      <c r="AA376" s="208">
        <v>10</v>
      </c>
      <c r="AB376" s="207">
        <v>11</v>
      </c>
      <c r="AC376" s="207">
        <v>11</v>
      </c>
      <c r="AD376" s="207">
        <v>25</v>
      </c>
      <c r="AE376" s="207">
        <v>15</v>
      </c>
      <c r="AF376" s="207">
        <v>18</v>
      </c>
      <c r="AG376" s="207">
        <v>30</v>
      </c>
      <c r="AH376" s="208">
        <v>14</v>
      </c>
      <c r="AI376" s="208">
        <v>16</v>
      </c>
      <c r="AJ376" s="208">
        <v>16</v>
      </c>
      <c r="AK376" s="208">
        <v>17</v>
      </c>
      <c r="AL376" s="207">
        <v>12</v>
      </c>
      <c r="AM376" s="207">
        <v>11</v>
      </c>
      <c r="AN376" s="197">
        <v>19</v>
      </c>
      <c r="AO376" s="197">
        <v>23</v>
      </c>
      <c r="AP376" s="196">
        <v>15</v>
      </c>
      <c r="AQ376" s="196">
        <v>15</v>
      </c>
      <c r="AR376" s="196">
        <v>19</v>
      </c>
      <c r="AS376" s="196">
        <v>17</v>
      </c>
      <c r="AT376" s="197">
        <v>36</v>
      </c>
      <c r="AU376" s="197">
        <v>40</v>
      </c>
      <c r="AV376" s="196">
        <v>12</v>
      </c>
      <c r="AW376" s="196">
        <v>12</v>
      </c>
      <c r="AX376" s="196">
        <v>11</v>
      </c>
      <c r="AY376" s="196">
        <v>9</v>
      </c>
      <c r="AZ376" s="197">
        <v>15</v>
      </c>
      <c r="BA376" s="197">
        <v>16</v>
      </c>
      <c r="BB376" s="207">
        <v>8</v>
      </c>
      <c r="BC376" s="207">
        <v>10</v>
      </c>
      <c r="BD376" s="207">
        <v>10</v>
      </c>
      <c r="BE376" s="207">
        <v>8</v>
      </c>
      <c r="BF376" s="207">
        <v>10</v>
      </c>
      <c r="BG376" s="207">
        <v>11</v>
      </c>
      <c r="BH376" s="207">
        <v>12</v>
      </c>
      <c r="BI376" s="208">
        <v>21</v>
      </c>
      <c r="BJ376" s="208">
        <v>23</v>
      </c>
      <c r="BK376" s="207">
        <v>16</v>
      </c>
      <c r="BL376" s="207">
        <v>10</v>
      </c>
      <c r="BM376" s="207">
        <v>12</v>
      </c>
      <c r="BN376" s="207">
        <v>12</v>
      </c>
      <c r="BO376" s="207">
        <v>16</v>
      </c>
      <c r="BP376" s="207">
        <v>8</v>
      </c>
      <c r="BQ376" s="207">
        <v>12</v>
      </c>
      <c r="BR376" s="207">
        <v>25</v>
      </c>
      <c r="BS376" s="207">
        <v>20</v>
      </c>
      <c r="BT376" s="207">
        <v>13</v>
      </c>
      <c r="BU376" s="207">
        <v>12</v>
      </c>
      <c r="BV376" s="207">
        <v>11</v>
      </c>
      <c r="BW376" s="207">
        <v>13</v>
      </c>
      <c r="BX376" s="207">
        <v>11</v>
      </c>
      <c r="BY376" s="207">
        <v>11</v>
      </c>
      <c r="BZ376" s="207">
        <v>12</v>
      </c>
      <c r="CA376" s="207">
        <v>12</v>
      </c>
      <c r="CB376" s="149">
        <f>(2.71828^(-8.3291+4.4859*K376-2.1583*L376))/(1+(2.71828^(-8.3291+4.4859*K376-2.1583*L376)))</f>
        <v>8.6763780988253697E-7</v>
      </c>
      <c r="CC376" s="200"/>
      <c r="CD376" s="3" t="s">
        <v>2</v>
      </c>
      <c r="CE376" s="3" t="s">
        <v>1037</v>
      </c>
      <c r="CF376" s="59"/>
      <c r="CG376" s="59"/>
      <c r="CH376" s="59">
        <f>COUNTIF($M376,"=13")+COUNTIF($N376,"=24")+COUNTIF($O376,"=14")+COUNTIF($P376,"=11")+COUNTIF($Q376,"=11")+COUNTIF($R376,"=14")+COUNTIF($S376,"=12")+COUNTIF($T376,"=12")+COUNTIF($U376,"=12")+COUNTIF($V376,"=13")+COUNTIF($W376,"=13")+COUNTIF($X376,"=16")</f>
        <v>9</v>
      </c>
      <c r="CI376" s="59">
        <f>COUNTIF($Y376,"=18")+COUNTIF($Z376,"=9")+COUNTIF($AA376,"=10")+COUNTIF($AB376,"=11")+COUNTIF($AC376,"=11")+COUNTIF($AD376,"=25")+COUNTIF($AE376,"=15")+COUNTIF($AF376,"=19")+COUNTIF($AG376,"=31")+COUNTIF($AH376,"=15")+COUNTIF($AI376,"=15")+COUNTIF($AJ376,"=17")+COUNTIF($AK376,"=17")</f>
        <v>7</v>
      </c>
      <c r="CJ376" s="59">
        <f>COUNTIF($AL376,"=11")+COUNTIF($AM376,"=11")+COUNTIF($AN376,"=19")+COUNTIF($AO376,"=23")+COUNTIF($AP376,"=15")+COUNTIF($AQ376,"=15")+COUNTIF($AR376,"=19")+COUNTIF($AS376,"=17")+COUNTIF($AV376,"=12")+COUNTIF($AW376,"=12")</f>
        <v>9</v>
      </c>
      <c r="CK376" s="59">
        <f>COUNTIF($AX376,"=11")+COUNTIF($AY376,"=9")+COUNTIF($AZ376,"=15")+COUNTIF($BA376,"=16")+COUNTIF($BB376,"=8")+COUNTIF($BC376,"=10")+COUNTIF($BD376,"=10")+COUNTIF($BE376,"=8")+COUNTIF($BF376,"=10")+COUNTIF($BG376,"=11")</f>
        <v>10</v>
      </c>
      <c r="CL376" s="59">
        <f>COUNTIF($BH376,"=12")+COUNTIF($BI376,"=21")+COUNTIF($BJ376,"=23")+COUNTIF($BK376,"=16")+COUNTIF($BL376,"=10")+COUNTIF($BM376,"=12")+COUNTIF($BN376,"=12")+COUNTIF($BO376,"=15")+COUNTIF($BP376,"=8")+COUNTIF($BQ376,"=12")+COUNTIF($BR376,"=24")+COUNTIF($BS376,"=20")+COUNTIF($BT376,"=13")</f>
        <v>11</v>
      </c>
      <c r="CM376" s="59">
        <f>COUNTIF($BU376,"=12")+COUNTIF($BV376,"=11")+COUNTIF($BW376,"=13")+COUNTIF($BX376,"=11")+COUNTIF($BY376,"=11")+COUNTIF($BZ376,"=12")+COUNTIF($CA376,"=11")</f>
        <v>6</v>
      </c>
      <c r="CN376" s="192" t="s">
        <v>2</v>
      </c>
      <c r="CO376" s="192" t="s">
        <v>2</v>
      </c>
      <c r="CP376" s="192" t="s">
        <v>2</v>
      </c>
      <c r="CQ376" s="192" t="s">
        <v>2</v>
      </c>
      <c r="CR376" s="192" t="s">
        <v>2</v>
      </c>
      <c r="CS376" s="192" t="s">
        <v>2</v>
      </c>
      <c r="CT376" s="192" t="s">
        <v>2</v>
      </c>
      <c r="CU376" s="192" t="s">
        <v>2</v>
      </c>
      <c r="CV376" s="192" t="s">
        <v>2</v>
      </c>
      <c r="CW376" s="192" t="s">
        <v>2</v>
      </c>
      <c r="CX376" s="192" t="s">
        <v>2</v>
      </c>
      <c r="CY376" s="192" t="s">
        <v>2</v>
      </c>
      <c r="CZ376" s="192" t="s">
        <v>2</v>
      </c>
      <c r="DA376" s="192" t="s">
        <v>2</v>
      </c>
      <c r="DB376" s="192" t="s">
        <v>2</v>
      </c>
      <c r="DC376" s="192" t="s">
        <v>2</v>
      </c>
      <c r="DD376" s="192" t="s">
        <v>2</v>
      </c>
      <c r="DE376" s="192" t="s">
        <v>2</v>
      </c>
      <c r="DF376" s="192" t="s">
        <v>2</v>
      </c>
      <c r="DG376" s="192" t="s">
        <v>2</v>
      </c>
      <c r="DH376" s="192" t="s">
        <v>2</v>
      </c>
      <c r="DI376" s="192" t="s">
        <v>2</v>
      </c>
      <c r="DJ376" s="192" t="s">
        <v>2</v>
      </c>
      <c r="DK376" s="192" t="s">
        <v>2</v>
      </c>
      <c r="DL376" s="192" t="s">
        <v>2</v>
      </c>
      <c r="DM376" s="192" t="s">
        <v>2</v>
      </c>
      <c r="DN376" s="192" t="s">
        <v>2</v>
      </c>
      <c r="DO376" s="192" t="s">
        <v>2</v>
      </c>
      <c r="DP376" s="192" t="s">
        <v>2</v>
      </c>
      <c r="DQ376" s="192" t="s">
        <v>2</v>
      </c>
      <c r="DR376" s="192" t="s">
        <v>2</v>
      </c>
      <c r="DS376" s="192" t="s">
        <v>2</v>
      </c>
      <c r="DT376" s="192" t="s">
        <v>2</v>
      </c>
      <c r="DU376" s="192" t="s">
        <v>2</v>
      </c>
      <c r="DV376" s="192" t="s">
        <v>2</v>
      </c>
      <c r="DW376" s="192" t="s">
        <v>2</v>
      </c>
      <c r="DX376" s="192" t="s">
        <v>2</v>
      </c>
      <c r="DY376" s="192" t="s">
        <v>2</v>
      </c>
      <c r="DZ376" s="192" t="s">
        <v>2</v>
      </c>
      <c r="EA376" s="192" t="s">
        <v>2</v>
      </c>
      <c r="EB376" s="192" t="s">
        <v>2</v>
      </c>
      <c r="EC376" s="192" t="s">
        <v>2</v>
      </c>
      <c r="ED376" s="192" t="s">
        <v>2</v>
      </c>
      <c r="EE376" s="192" t="s">
        <v>2</v>
      </c>
    </row>
    <row r="377" spans="1:137" s="1" customFormat="1" ht="15" customHeight="1" x14ac:dyDescent="0.2">
      <c r="A377" s="174">
        <v>448253</v>
      </c>
      <c r="B377" s="38" t="s">
        <v>257</v>
      </c>
      <c r="C377" s="191" t="s">
        <v>2</v>
      </c>
      <c r="D377" s="183" t="s">
        <v>78</v>
      </c>
      <c r="E377" s="3" t="s">
        <v>10</v>
      </c>
      <c r="F377" s="3" t="s">
        <v>257</v>
      </c>
      <c r="G377" s="87">
        <v>43961</v>
      </c>
      <c r="H377" s="3" t="s">
        <v>2</v>
      </c>
      <c r="I377" s="27" t="s">
        <v>1001</v>
      </c>
      <c r="J377" s="3" t="s">
        <v>998</v>
      </c>
      <c r="K377" s="143">
        <f>+COUNTIF($Y377,"&gt;=18")+COUNTIF($AG377,"&gt;=31")+COUNTIF($AP377,"&lt;=15")+COUNTIF($AR377,"&gt;=19")+COUNTIF($BG377,"&gt;=11")+COUNTIF($BI377,"&lt;=21")+COUNTIF($BK377,"&gt;=17")+COUNTIF($BR377,"&gt;=24")+COUNTIF($CA377,"&lt;=11")</f>
        <v>5</v>
      </c>
      <c r="L377" s="140">
        <f>65-(+CH377+CI377+CJ377+CK377+CL377+CM377)</f>
        <v>13</v>
      </c>
      <c r="M377" s="196">
        <v>13</v>
      </c>
      <c r="N377" s="196">
        <v>24</v>
      </c>
      <c r="O377" s="196">
        <v>14</v>
      </c>
      <c r="P377" s="196">
        <v>11</v>
      </c>
      <c r="Q377" s="197">
        <v>11</v>
      </c>
      <c r="R377" s="197">
        <v>14</v>
      </c>
      <c r="S377" s="196">
        <v>12</v>
      </c>
      <c r="T377" s="196">
        <v>12</v>
      </c>
      <c r="U377" s="196">
        <v>13</v>
      </c>
      <c r="V377" s="196">
        <v>13</v>
      </c>
      <c r="W377" s="196">
        <v>13</v>
      </c>
      <c r="X377" s="196">
        <v>16</v>
      </c>
      <c r="Y377" s="196">
        <v>19</v>
      </c>
      <c r="Z377" s="197">
        <v>10</v>
      </c>
      <c r="AA377" s="197">
        <v>10</v>
      </c>
      <c r="AB377" s="196">
        <v>11</v>
      </c>
      <c r="AC377" s="196">
        <v>11</v>
      </c>
      <c r="AD377" s="196">
        <v>23</v>
      </c>
      <c r="AE377" s="196">
        <v>15</v>
      </c>
      <c r="AF377" s="196">
        <v>19</v>
      </c>
      <c r="AG377" s="196">
        <v>32</v>
      </c>
      <c r="AH377" s="197">
        <v>15</v>
      </c>
      <c r="AI377" s="197">
        <v>15</v>
      </c>
      <c r="AJ377" s="197">
        <v>17</v>
      </c>
      <c r="AK377" s="197">
        <v>17</v>
      </c>
      <c r="AL377" s="196">
        <v>11</v>
      </c>
      <c r="AM377" s="196">
        <v>11</v>
      </c>
      <c r="AN377" s="197">
        <v>19</v>
      </c>
      <c r="AO377" s="197">
        <v>23</v>
      </c>
      <c r="AP377" s="196">
        <v>17</v>
      </c>
      <c r="AQ377" s="196">
        <v>15</v>
      </c>
      <c r="AR377" s="196">
        <v>19</v>
      </c>
      <c r="AS377" s="196">
        <v>17</v>
      </c>
      <c r="AT377" s="197">
        <v>38</v>
      </c>
      <c r="AU377" s="197">
        <v>39</v>
      </c>
      <c r="AV377" s="196">
        <v>12</v>
      </c>
      <c r="AW377" s="196">
        <v>12</v>
      </c>
      <c r="AX377" s="196">
        <v>11</v>
      </c>
      <c r="AY377" s="196">
        <v>9</v>
      </c>
      <c r="AZ377" s="197">
        <v>15</v>
      </c>
      <c r="BA377" s="197">
        <v>16</v>
      </c>
      <c r="BB377" s="196">
        <v>8</v>
      </c>
      <c r="BC377" s="196">
        <v>11</v>
      </c>
      <c r="BD377" s="196">
        <v>10</v>
      </c>
      <c r="BE377" s="196">
        <v>8</v>
      </c>
      <c r="BF377" s="196">
        <v>10</v>
      </c>
      <c r="BG377" s="196">
        <v>11</v>
      </c>
      <c r="BH377" s="196">
        <v>12</v>
      </c>
      <c r="BI377" s="197">
        <v>22</v>
      </c>
      <c r="BJ377" s="197">
        <v>23</v>
      </c>
      <c r="BK377" s="196">
        <v>17</v>
      </c>
      <c r="BL377" s="196">
        <v>10</v>
      </c>
      <c r="BM377" s="196">
        <v>12</v>
      </c>
      <c r="BN377" s="196">
        <v>12</v>
      </c>
      <c r="BO377" s="196">
        <v>16</v>
      </c>
      <c r="BP377" s="196">
        <v>8</v>
      </c>
      <c r="BQ377" s="196">
        <v>12</v>
      </c>
      <c r="BR377" s="196">
        <v>22</v>
      </c>
      <c r="BS377" s="196">
        <v>21</v>
      </c>
      <c r="BT377" s="196">
        <v>13</v>
      </c>
      <c r="BU377" s="196">
        <v>12</v>
      </c>
      <c r="BV377" s="196">
        <v>11</v>
      </c>
      <c r="BW377" s="196">
        <v>13</v>
      </c>
      <c r="BX377" s="196">
        <v>11</v>
      </c>
      <c r="BY377" s="196">
        <v>11</v>
      </c>
      <c r="BZ377" s="196">
        <v>12</v>
      </c>
      <c r="CA377" s="196">
        <v>12</v>
      </c>
      <c r="CB377" s="149">
        <f>(2.71828^(-8.3291+4.4859*K377-2.1583*L377))/(1+(2.71828^(-8.3291+4.4859*K377-2.1583*L377)))</f>
        <v>8.6763780988253697E-7</v>
      </c>
      <c r="CC377" s="200"/>
      <c r="CD377" s="3" t="s">
        <v>2</v>
      </c>
      <c r="CE377" s="3" t="s">
        <v>2</v>
      </c>
      <c r="CF377" s="59"/>
      <c r="CG377" s="59"/>
      <c r="CH377" s="59">
        <f>COUNTIF($M377,"=13")+COUNTIF($N377,"=24")+COUNTIF($O377,"=14")+COUNTIF($P377,"=11")+COUNTIF($Q377,"=11")+COUNTIF($R377,"=14")+COUNTIF($S377,"=12")+COUNTIF($T377,"=12")+COUNTIF($U377,"=12")+COUNTIF($V377,"=13")+COUNTIF($W377,"=13")+COUNTIF($X377,"=16")</f>
        <v>11</v>
      </c>
      <c r="CI377" s="59">
        <f>COUNTIF($Y377,"=18")+COUNTIF($Z377,"=9")+COUNTIF($AA377,"=10")+COUNTIF($AB377,"=11")+COUNTIF($AC377,"=11")+COUNTIF($AD377,"=25")+COUNTIF($AE377,"=15")+COUNTIF($AF377,"=19")+COUNTIF($AG377,"=31")+COUNTIF($AH377,"=15")+COUNTIF($AI377,"=15")+COUNTIF($AJ377,"=17")+COUNTIF($AK377,"=17")</f>
        <v>9</v>
      </c>
      <c r="CJ377" s="59">
        <f>COUNTIF($AL377,"=11")+COUNTIF($AM377,"=11")+COUNTIF($AN377,"=19")+COUNTIF($AO377,"=23")+COUNTIF($AP377,"=15")+COUNTIF($AQ377,"=15")+COUNTIF($AR377,"=19")+COUNTIF($AS377,"=17")+COUNTIF($AV377,"=12")+COUNTIF($AW377,"=12")</f>
        <v>9</v>
      </c>
      <c r="CK377" s="59">
        <f>COUNTIF($AX377,"=11")+COUNTIF($AY377,"=9")+COUNTIF($AZ377,"=15")+COUNTIF($BA377,"=16")+COUNTIF($BB377,"=8")+COUNTIF($BC377,"=10")+COUNTIF($BD377,"=10")+COUNTIF($BE377,"=8")+COUNTIF($BF377,"=10")+COUNTIF($BG377,"=11")</f>
        <v>9</v>
      </c>
      <c r="CL377" s="59">
        <f>COUNTIF($BH377,"=12")+COUNTIF($BI377,"=21")+COUNTIF($BJ377,"=23")+COUNTIF($BK377,"=16")+COUNTIF($BL377,"=10")+COUNTIF($BM377,"=12")+COUNTIF($BN377,"=12")+COUNTIF($BO377,"=15")+COUNTIF($BP377,"=8")+COUNTIF($BQ377,"=12")+COUNTIF($BR377,"=24")+COUNTIF($BS377,"=20")+COUNTIF($BT377,"=13")</f>
        <v>8</v>
      </c>
      <c r="CM377" s="59">
        <f>COUNTIF($BU377,"=12")+COUNTIF($BV377,"=11")+COUNTIF($BW377,"=13")+COUNTIF($BX377,"=11")+COUNTIF($BY377,"=11")+COUNTIF($BZ377,"=12")+COUNTIF($CA377,"=11")</f>
        <v>6</v>
      </c>
      <c r="CN377" s="192" t="s">
        <v>2</v>
      </c>
      <c r="CO377" s="192" t="s">
        <v>2</v>
      </c>
      <c r="CP377" s="192" t="s">
        <v>2</v>
      </c>
      <c r="CQ377" s="192" t="s">
        <v>2</v>
      </c>
      <c r="CR377" s="192" t="s">
        <v>2</v>
      </c>
      <c r="CS377" s="192" t="s">
        <v>2</v>
      </c>
      <c r="CT377" s="192" t="s">
        <v>2</v>
      </c>
      <c r="CU377" s="192" t="s">
        <v>2</v>
      </c>
      <c r="CV377" s="192" t="s">
        <v>2</v>
      </c>
      <c r="CW377" s="192" t="s">
        <v>2</v>
      </c>
      <c r="CX377" s="192" t="s">
        <v>2</v>
      </c>
      <c r="CY377" s="192" t="s">
        <v>2</v>
      </c>
      <c r="CZ377" s="192" t="s">
        <v>2</v>
      </c>
      <c r="DA377" s="192" t="s">
        <v>2</v>
      </c>
      <c r="DB377" s="192" t="s">
        <v>2</v>
      </c>
      <c r="DC377" s="192" t="s">
        <v>2</v>
      </c>
      <c r="DD377" s="192" t="s">
        <v>2</v>
      </c>
      <c r="DE377" s="192" t="s">
        <v>2</v>
      </c>
      <c r="DF377" s="192" t="s">
        <v>2</v>
      </c>
      <c r="DG377" s="192" t="s">
        <v>2</v>
      </c>
      <c r="DH377" s="192" t="s">
        <v>2</v>
      </c>
      <c r="DI377" s="192" t="s">
        <v>2</v>
      </c>
      <c r="DJ377" s="192" t="s">
        <v>2</v>
      </c>
      <c r="DK377" s="192" t="s">
        <v>2</v>
      </c>
      <c r="DL377" s="192" t="s">
        <v>2</v>
      </c>
      <c r="DM377" s="192" t="s">
        <v>2</v>
      </c>
      <c r="DN377" s="192" t="s">
        <v>2</v>
      </c>
      <c r="DO377" s="192" t="s">
        <v>2</v>
      </c>
      <c r="DP377" s="192" t="s">
        <v>2</v>
      </c>
      <c r="DQ377" s="192" t="s">
        <v>2</v>
      </c>
      <c r="DR377" s="192" t="s">
        <v>2</v>
      </c>
      <c r="DS377" s="192" t="s">
        <v>2</v>
      </c>
      <c r="DT377" s="192" t="s">
        <v>2</v>
      </c>
      <c r="DU377" s="192" t="s">
        <v>2</v>
      </c>
      <c r="DV377" s="192" t="s">
        <v>2</v>
      </c>
      <c r="DW377" s="192" t="s">
        <v>2</v>
      </c>
      <c r="DX377" s="192" t="s">
        <v>2</v>
      </c>
      <c r="DY377" s="192" t="s">
        <v>2</v>
      </c>
      <c r="DZ377" s="192" t="s">
        <v>2</v>
      </c>
      <c r="EA377" s="192" t="s">
        <v>2</v>
      </c>
      <c r="EB377" s="192" t="s">
        <v>2</v>
      </c>
      <c r="EC377" s="192" t="s">
        <v>2</v>
      </c>
      <c r="ED377" s="192" t="s">
        <v>2</v>
      </c>
      <c r="EE377" s="192" t="s">
        <v>2</v>
      </c>
    </row>
    <row r="378" spans="1:137" s="1" customFormat="1" ht="15" customHeight="1" x14ac:dyDescent="0.2">
      <c r="A378" s="174">
        <v>501970</v>
      </c>
      <c r="B378" s="206" t="s">
        <v>1040</v>
      </c>
      <c r="C378" s="191" t="s">
        <v>2</v>
      </c>
      <c r="D378" s="183" t="s">
        <v>78</v>
      </c>
      <c r="E378" s="3" t="s">
        <v>799</v>
      </c>
      <c r="F378" s="3" t="s">
        <v>1040</v>
      </c>
      <c r="G378" s="87">
        <v>43961</v>
      </c>
      <c r="H378" s="3" t="s">
        <v>2</v>
      </c>
      <c r="I378" s="27" t="s">
        <v>1001</v>
      </c>
      <c r="J378" s="3" t="s">
        <v>998</v>
      </c>
      <c r="K378" s="143">
        <f>+COUNTIF($Y378,"&gt;=18")+COUNTIF($AG378,"&gt;=31")+COUNTIF($AP378,"&lt;=15")+COUNTIF($AR378,"&gt;=19")+COUNTIF($BG378,"&gt;=11")+COUNTIF($BI378,"&lt;=21")+COUNTIF($BK378,"&gt;=17")+COUNTIF($BR378,"&gt;=24")+COUNTIF($CA378,"&lt;=11")</f>
        <v>5</v>
      </c>
      <c r="L378" s="140">
        <f>65-(+CH378+CI378+CJ378+CK378+CL378+CM378)</f>
        <v>13</v>
      </c>
      <c r="M378" s="196">
        <v>13</v>
      </c>
      <c r="N378" s="196">
        <v>24</v>
      </c>
      <c r="O378" s="196">
        <v>14</v>
      </c>
      <c r="P378" s="196">
        <v>11</v>
      </c>
      <c r="Q378" s="197">
        <v>11</v>
      </c>
      <c r="R378" s="197">
        <v>15</v>
      </c>
      <c r="S378" s="196">
        <v>12</v>
      </c>
      <c r="T378" s="196">
        <v>12</v>
      </c>
      <c r="U378" s="196">
        <v>11</v>
      </c>
      <c r="V378" s="196">
        <v>14</v>
      </c>
      <c r="W378" s="196">
        <v>13</v>
      </c>
      <c r="X378" s="196">
        <v>17</v>
      </c>
      <c r="Y378" s="196">
        <v>18</v>
      </c>
      <c r="Z378" s="197">
        <v>9</v>
      </c>
      <c r="AA378" s="197">
        <v>9</v>
      </c>
      <c r="AB378" s="196">
        <v>11</v>
      </c>
      <c r="AC378" s="196">
        <v>11</v>
      </c>
      <c r="AD378" s="196">
        <v>25</v>
      </c>
      <c r="AE378" s="196">
        <v>15</v>
      </c>
      <c r="AF378" s="196">
        <v>19</v>
      </c>
      <c r="AG378" s="196">
        <v>30</v>
      </c>
      <c r="AH378" s="197">
        <v>15</v>
      </c>
      <c r="AI378" s="197">
        <v>15</v>
      </c>
      <c r="AJ378" s="197">
        <v>16</v>
      </c>
      <c r="AK378" s="197">
        <v>17</v>
      </c>
      <c r="AL378" s="196">
        <v>11</v>
      </c>
      <c r="AM378" s="196">
        <v>11</v>
      </c>
      <c r="AN378" s="197">
        <v>19</v>
      </c>
      <c r="AO378" s="197">
        <v>23</v>
      </c>
      <c r="AP378" s="196">
        <v>15</v>
      </c>
      <c r="AQ378" s="196">
        <v>15</v>
      </c>
      <c r="AR378" s="196">
        <v>19</v>
      </c>
      <c r="AS378" s="196">
        <v>17</v>
      </c>
      <c r="AT378" s="197">
        <v>35</v>
      </c>
      <c r="AU378" s="197">
        <v>37</v>
      </c>
      <c r="AV378" s="196">
        <v>12</v>
      </c>
      <c r="AW378" s="196">
        <v>12</v>
      </c>
      <c r="AX378" s="196">
        <v>11</v>
      </c>
      <c r="AY378" s="196">
        <v>9</v>
      </c>
      <c r="AZ378" s="197">
        <v>15</v>
      </c>
      <c r="BA378" s="197">
        <v>16</v>
      </c>
      <c r="BB378" s="196">
        <v>8</v>
      </c>
      <c r="BC378" s="196">
        <v>10</v>
      </c>
      <c r="BD378" s="196">
        <v>10</v>
      </c>
      <c r="BE378" s="196">
        <v>8</v>
      </c>
      <c r="BF378" s="196">
        <v>10</v>
      </c>
      <c r="BG378" s="196">
        <v>10</v>
      </c>
      <c r="BH378" s="196">
        <v>12</v>
      </c>
      <c r="BI378" s="197">
        <v>21</v>
      </c>
      <c r="BJ378" s="197">
        <v>23</v>
      </c>
      <c r="BK378" s="196">
        <v>17</v>
      </c>
      <c r="BL378" s="196">
        <v>10</v>
      </c>
      <c r="BM378" s="196">
        <v>12</v>
      </c>
      <c r="BN378" s="196">
        <v>12</v>
      </c>
      <c r="BO378" s="196">
        <v>14</v>
      </c>
      <c r="BP378" s="196">
        <v>8</v>
      </c>
      <c r="BQ378" s="196">
        <v>12</v>
      </c>
      <c r="BR378" s="196">
        <v>23</v>
      </c>
      <c r="BS378" s="196">
        <v>20</v>
      </c>
      <c r="BT378" s="196">
        <v>14</v>
      </c>
      <c r="BU378" s="196">
        <v>12</v>
      </c>
      <c r="BV378" s="196">
        <v>11</v>
      </c>
      <c r="BW378" s="196">
        <v>13</v>
      </c>
      <c r="BX378" s="196">
        <v>11</v>
      </c>
      <c r="BY378" s="196">
        <v>11</v>
      </c>
      <c r="BZ378" s="196">
        <v>12</v>
      </c>
      <c r="CA378" s="196">
        <v>12</v>
      </c>
      <c r="CB378" s="149">
        <f>(2.71828^(-8.3291+4.4859*K378-2.1583*L378))/(1+(2.71828^(-8.3291+4.4859*K378-2.1583*L378)))</f>
        <v>8.6763780988253697E-7</v>
      </c>
      <c r="CC378" s="200"/>
      <c r="CD378" s="3" t="s">
        <v>2</v>
      </c>
      <c r="CE378" s="3" t="s">
        <v>1041</v>
      </c>
      <c r="CF378" s="59"/>
      <c r="CG378" s="59"/>
      <c r="CH378" s="59">
        <f>COUNTIF($M378,"=13")+COUNTIF($N378,"=24")+COUNTIF($O378,"=14")+COUNTIF($P378,"=11")+COUNTIF($Q378,"=11")+COUNTIF($R378,"=14")+COUNTIF($S378,"=12")+COUNTIF($T378,"=12")+COUNTIF($U378,"=12")+COUNTIF($V378,"=13")+COUNTIF($W378,"=13")+COUNTIF($X378,"=16")</f>
        <v>8</v>
      </c>
      <c r="CI378" s="59">
        <f>COUNTIF($Y378,"=18")+COUNTIF($Z378,"=9")+COUNTIF($AA378,"=10")+COUNTIF($AB378,"=11")+COUNTIF($AC378,"=11")+COUNTIF($AD378,"=25")+COUNTIF($AE378,"=15")+COUNTIF($AF378,"=19")+COUNTIF($AG378,"=31")+COUNTIF($AH378,"=15")+COUNTIF($AI378,"=15")+COUNTIF($AJ378,"=17")+COUNTIF($AK378,"=17")</f>
        <v>10</v>
      </c>
      <c r="CJ378" s="59">
        <f>COUNTIF($AL378,"=11")+COUNTIF($AM378,"=11")+COUNTIF($AN378,"=19")+COUNTIF($AO378,"=23")+COUNTIF($AP378,"=15")+COUNTIF($AQ378,"=15")+COUNTIF($AR378,"=19")+COUNTIF($AS378,"=17")+COUNTIF($AV378,"=12")+COUNTIF($AW378,"=12")</f>
        <v>10</v>
      </c>
      <c r="CK378" s="59">
        <f>COUNTIF($AX378,"=11")+COUNTIF($AY378,"=9")+COUNTIF($AZ378,"=15")+COUNTIF($BA378,"=16")+COUNTIF($BB378,"=8")+COUNTIF($BC378,"=10")+COUNTIF($BD378,"=10")+COUNTIF($BE378,"=8")+COUNTIF($BF378,"=10")+COUNTIF($BG378,"=11")</f>
        <v>9</v>
      </c>
      <c r="CL378" s="59">
        <f>COUNTIF($BH378,"=12")+COUNTIF($BI378,"=21")+COUNTIF($BJ378,"=23")+COUNTIF($BK378,"=16")+COUNTIF($BL378,"=10")+COUNTIF($BM378,"=12")+COUNTIF($BN378,"=12")+COUNTIF($BO378,"=15")+COUNTIF($BP378,"=8")+COUNTIF($BQ378,"=12")+COUNTIF($BR378,"=24")+COUNTIF($BS378,"=20")+COUNTIF($BT378,"=13")</f>
        <v>9</v>
      </c>
      <c r="CM378" s="59">
        <f>COUNTIF($BU378,"=12")+COUNTIF($BV378,"=11")+COUNTIF($BW378,"=13")+COUNTIF($BX378,"=11")+COUNTIF($BY378,"=11")+COUNTIF($BZ378,"=12")+COUNTIF($CA378,"=11")</f>
        <v>6</v>
      </c>
      <c r="CN378" s="192" t="s">
        <v>2</v>
      </c>
      <c r="CO378" s="192" t="s">
        <v>2</v>
      </c>
      <c r="CP378" s="192" t="s">
        <v>2</v>
      </c>
      <c r="CQ378" s="192" t="s">
        <v>2</v>
      </c>
      <c r="CR378" s="192" t="s">
        <v>2</v>
      </c>
      <c r="CS378" s="192" t="s">
        <v>2</v>
      </c>
      <c r="CT378" s="192" t="s">
        <v>2</v>
      </c>
      <c r="CU378" s="192" t="s">
        <v>2</v>
      </c>
      <c r="CV378" s="192" t="s">
        <v>2</v>
      </c>
      <c r="CW378" s="192" t="s">
        <v>2</v>
      </c>
      <c r="CX378" s="192" t="s">
        <v>2</v>
      </c>
      <c r="CY378" s="192" t="s">
        <v>2</v>
      </c>
      <c r="CZ378" s="192" t="s">
        <v>2</v>
      </c>
      <c r="DA378" s="192" t="s">
        <v>2</v>
      </c>
      <c r="DB378" s="192" t="s">
        <v>2</v>
      </c>
      <c r="DC378" s="192" t="s">
        <v>2</v>
      </c>
      <c r="DD378" s="192" t="s">
        <v>2</v>
      </c>
      <c r="DE378" s="192" t="s">
        <v>2</v>
      </c>
      <c r="DF378" s="192" t="s">
        <v>2</v>
      </c>
      <c r="DG378" s="192" t="s">
        <v>2</v>
      </c>
      <c r="DH378" s="192" t="s">
        <v>2</v>
      </c>
      <c r="DI378" s="192" t="s">
        <v>2</v>
      </c>
      <c r="DJ378" s="192" t="s">
        <v>2</v>
      </c>
      <c r="DK378" s="192" t="s">
        <v>2</v>
      </c>
      <c r="DL378" s="192" t="s">
        <v>2</v>
      </c>
      <c r="DM378" s="192" t="s">
        <v>2</v>
      </c>
      <c r="DN378" s="192" t="s">
        <v>2</v>
      </c>
      <c r="DO378" s="192" t="s">
        <v>2</v>
      </c>
      <c r="DP378" s="192" t="s">
        <v>2</v>
      </c>
      <c r="DQ378" s="192" t="s">
        <v>2</v>
      </c>
      <c r="DR378" s="192" t="s">
        <v>2</v>
      </c>
      <c r="DS378" s="192" t="s">
        <v>2</v>
      </c>
      <c r="DT378" s="192" t="s">
        <v>2</v>
      </c>
      <c r="DU378" s="192" t="s">
        <v>2</v>
      </c>
      <c r="DV378" s="192" t="s">
        <v>2</v>
      </c>
      <c r="DW378" s="192" t="s">
        <v>2</v>
      </c>
      <c r="DX378" s="192" t="s">
        <v>2</v>
      </c>
      <c r="DY378" s="192" t="s">
        <v>2</v>
      </c>
      <c r="DZ378" s="192" t="s">
        <v>2</v>
      </c>
      <c r="EA378" s="192" t="s">
        <v>2</v>
      </c>
      <c r="EB378" s="192" t="s">
        <v>2</v>
      </c>
      <c r="EC378" s="192" t="s">
        <v>2</v>
      </c>
      <c r="ED378" s="192" t="s">
        <v>2</v>
      </c>
      <c r="EE378" s="192" t="s">
        <v>2</v>
      </c>
    </row>
    <row r="379" spans="1:137" s="1" customFormat="1" ht="15" customHeight="1" x14ac:dyDescent="0.2">
      <c r="A379" s="193">
        <v>643424</v>
      </c>
      <c r="B379" s="206" t="s">
        <v>162</v>
      </c>
      <c r="C379" s="191" t="s">
        <v>2</v>
      </c>
      <c r="D379" s="183" t="s">
        <v>78</v>
      </c>
      <c r="E379" s="190" t="s">
        <v>799</v>
      </c>
      <c r="F379" s="190" t="s">
        <v>162</v>
      </c>
      <c r="G379" s="87">
        <v>43961</v>
      </c>
      <c r="H379" s="3" t="s">
        <v>2</v>
      </c>
      <c r="I379" s="27" t="s">
        <v>1001</v>
      </c>
      <c r="J379" s="27" t="s">
        <v>998</v>
      </c>
      <c r="K379" s="143">
        <f>+COUNTIF($Y379,"&gt;=18")+COUNTIF($AG379,"&gt;=31")+COUNTIF($AP379,"&lt;=15")+COUNTIF($AR379,"&gt;=19")+COUNTIF($BG379,"&gt;=11")+COUNTIF($BI379,"&lt;=21")+COUNTIF($BK379,"&gt;=17")+COUNTIF($BR379,"&gt;=24")+COUNTIF($CA379,"&lt;=11")</f>
        <v>5</v>
      </c>
      <c r="L379" s="140">
        <f>65-(+CH379+CI379+CJ379+CK379+CL379+CM379)</f>
        <v>13</v>
      </c>
      <c r="M379" s="196">
        <v>13</v>
      </c>
      <c r="N379" s="196">
        <v>24</v>
      </c>
      <c r="O379" s="196">
        <v>14</v>
      </c>
      <c r="P379" s="196">
        <v>11</v>
      </c>
      <c r="Q379" s="197">
        <v>11</v>
      </c>
      <c r="R379" s="197">
        <v>15</v>
      </c>
      <c r="S379" s="196">
        <v>12</v>
      </c>
      <c r="T379" s="196">
        <v>12</v>
      </c>
      <c r="U379" s="196">
        <v>12</v>
      </c>
      <c r="V379" s="196">
        <v>14</v>
      </c>
      <c r="W379" s="196">
        <v>13</v>
      </c>
      <c r="X379" s="196">
        <v>16</v>
      </c>
      <c r="Y379" s="196">
        <v>17</v>
      </c>
      <c r="Z379" s="197">
        <v>9</v>
      </c>
      <c r="AA379" s="197">
        <v>10</v>
      </c>
      <c r="AB379" s="196">
        <v>11</v>
      </c>
      <c r="AC379" s="196">
        <v>11</v>
      </c>
      <c r="AD379" s="196">
        <v>24</v>
      </c>
      <c r="AE379" s="196">
        <v>15</v>
      </c>
      <c r="AF379" s="196">
        <v>18</v>
      </c>
      <c r="AG379" s="196">
        <v>32</v>
      </c>
      <c r="AH379" s="197">
        <v>15</v>
      </c>
      <c r="AI379" s="197">
        <v>15</v>
      </c>
      <c r="AJ379" s="197">
        <v>16</v>
      </c>
      <c r="AK379" s="197">
        <v>17</v>
      </c>
      <c r="AL379" s="196">
        <v>11</v>
      </c>
      <c r="AM379" s="196">
        <v>11</v>
      </c>
      <c r="AN379" s="197">
        <v>19</v>
      </c>
      <c r="AO379" s="197">
        <v>23</v>
      </c>
      <c r="AP379" s="196">
        <v>15</v>
      </c>
      <c r="AQ379" s="196">
        <v>15</v>
      </c>
      <c r="AR379" s="196">
        <v>19</v>
      </c>
      <c r="AS379" s="196">
        <v>17</v>
      </c>
      <c r="AT379" s="197">
        <v>37</v>
      </c>
      <c r="AU379" s="197">
        <v>39</v>
      </c>
      <c r="AV379" s="196">
        <v>12</v>
      </c>
      <c r="AW379" s="196">
        <v>12</v>
      </c>
      <c r="AX379" s="196">
        <v>11</v>
      </c>
      <c r="AY379" s="196">
        <v>9</v>
      </c>
      <c r="AZ379" s="197">
        <v>15</v>
      </c>
      <c r="BA379" s="197">
        <v>16</v>
      </c>
      <c r="BB379" s="196">
        <v>8</v>
      </c>
      <c r="BC379" s="196">
        <v>10</v>
      </c>
      <c r="BD379" s="196">
        <v>10</v>
      </c>
      <c r="BE379" s="196">
        <v>8</v>
      </c>
      <c r="BF379" s="196">
        <v>10</v>
      </c>
      <c r="BG379" s="196">
        <v>10</v>
      </c>
      <c r="BH379" s="196">
        <v>12</v>
      </c>
      <c r="BI379" s="197">
        <v>23</v>
      </c>
      <c r="BJ379" s="197">
        <v>23</v>
      </c>
      <c r="BK379" s="196">
        <v>17</v>
      </c>
      <c r="BL379" s="196">
        <v>11</v>
      </c>
      <c r="BM379" s="196">
        <v>12</v>
      </c>
      <c r="BN379" s="196">
        <v>12</v>
      </c>
      <c r="BO379" s="196">
        <v>15</v>
      </c>
      <c r="BP379" s="196">
        <v>8</v>
      </c>
      <c r="BQ379" s="196">
        <v>13</v>
      </c>
      <c r="BR379" s="196">
        <v>24</v>
      </c>
      <c r="BS379" s="196">
        <v>20</v>
      </c>
      <c r="BT379" s="196">
        <v>13</v>
      </c>
      <c r="BU379" s="196">
        <v>12</v>
      </c>
      <c r="BV379" s="196">
        <v>11</v>
      </c>
      <c r="BW379" s="196">
        <v>13</v>
      </c>
      <c r="BX379" s="196">
        <v>11</v>
      </c>
      <c r="BY379" s="196">
        <v>11</v>
      </c>
      <c r="BZ379" s="196">
        <v>12</v>
      </c>
      <c r="CA379" s="196">
        <v>12</v>
      </c>
      <c r="CB379" s="149">
        <f>(2.71828^(-8.3291+4.4859*K379-2.1583*L379))/(1+(2.71828^(-8.3291+4.4859*K379-2.1583*L379)))</f>
        <v>8.6763780988253697E-7</v>
      </c>
      <c r="CC379" s="200"/>
      <c r="CD379" s="190" t="s">
        <v>162</v>
      </c>
      <c r="CE379" s="190" t="s">
        <v>1045</v>
      </c>
      <c r="CF379" s="59"/>
      <c r="CG379" s="59"/>
      <c r="CH379" s="59">
        <f>COUNTIF($M379,"=13")+COUNTIF($N379,"=24")+COUNTIF($O379,"=14")+COUNTIF($P379,"=11")+COUNTIF($Q379,"=11")+COUNTIF($R379,"=14")+COUNTIF($S379,"=12")+COUNTIF($T379,"=12")+COUNTIF($U379,"=12")+COUNTIF($V379,"=13")+COUNTIF($W379,"=13")+COUNTIF($X379,"=16")</f>
        <v>10</v>
      </c>
      <c r="CI379" s="59">
        <f>COUNTIF($Y379,"=18")+COUNTIF($Z379,"=9")+COUNTIF($AA379,"=10")+COUNTIF($AB379,"=11")+COUNTIF($AC379,"=11")+COUNTIF($AD379,"=25")+COUNTIF($AE379,"=15")+COUNTIF($AF379,"=19")+COUNTIF($AG379,"=31")+COUNTIF($AH379,"=15")+COUNTIF($AI379,"=15")+COUNTIF($AJ379,"=17")+COUNTIF($AK379,"=17")</f>
        <v>8</v>
      </c>
      <c r="CJ379" s="59">
        <f>COUNTIF($AL379,"=11")+COUNTIF($AM379,"=11")+COUNTIF($AN379,"=19")+COUNTIF($AO379,"=23")+COUNTIF($AP379,"=15")+COUNTIF($AQ379,"=15")+COUNTIF($AR379,"=19")+COUNTIF($AS379,"=17")+COUNTIF($AV379,"=12")+COUNTIF($AW379,"=12")</f>
        <v>10</v>
      </c>
      <c r="CK379" s="59">
        <f>COUNTIF($AX379,"=11")+COUNTIF($AY379,"=9")+COUNTIF($AZ379,"=15")+COUNTIF($BA379,"=16")+COUNTIF($BB379,"=8")+COUNTIF($BC379,"=10")+COUNTIF($BD379,"=10")+COUNTIF($BE379,"=8")+COUNTIF($BF379,"=10")+COUNTIF($BG379,"=11")</f>
        <v>9</v>
      </c>
      <c r="CL379" s="59">
        <f>COUNTIF($BH379,"=12")+COUNTIF($BI379,"=21")+COUNTIF($BJ379,"=23")+COUNTIF($BK379,"=16")+COUNTIF($BL379,"=10")+COUNTIF($BM379,"=12")+COUNTIF($BN379,"=12")+COUNTIF($BO379,"=15")+COUNTIF($BP379,"=8")+COUNTIF($BQ379,"=12")+COUNTIF($BR379,"=24")+COUNTIF($BS379,"=20")+COUNTIF($BT379,"=13")</f>
        <v>9</v>
      </c>
      <c r="CM379" s="59">
        <f>COUNTIF($BU379,"=12")+COUNTIF($BV379,"=11")+COUNTIF($BW379,"=13")+COUNTIF($BX379,"=11")+COUNTIF($BY379,"=11")+COUNTIF($BZ379,"=12")+COUNTIF($CA379,"=11")</f>
        <v>6</v>
      </c>
      <c r="CN379" s="192" t="s">
        <v>2</v>
      </c>
      <c r="CO379" s="192" t="s">
        <v>2</v>
      </c>
      <c r="CP379" s="192" t="s">
        <v>2</v>
      </c>
      <c r="CQ379" s="192" t="s">
        <v>2</v>
      </c>
      <c r="CR379" s="192" t="s">
        <v>2</v>
      </c>
      <c r="CS379" s="192" t="s">
        <v>2</v>
      </c>
      <c r="CT379" s="192" t="s">
        <v>2</v>
      </c>
      <c r="CU379" s="192" t="s">
        <v>2</v>
      </c>
      <c r="CV379" s="192" t="s">
        <v>2</v>
      </c>
      <c r="CW379" s="192" t="s">
        <v>2</v>
      </c>
      <c r="CX379" s="192" t="s">
        <v>2</v>
      </c>
      <c r="CY379" s="192" t="s">
        <v>2</v>
      </c>
      <c r="CZ379" s="192" t="s">
        <v>2</v>
      </c>
      <c r="DA379" s="192" t="s">
        <v>2</v>
      </c>
      <c r="DB379" s="192" t="s">
        <v>2</v>
      </c>
      <c r="DC379" s="192" t="s">
        <v>2</v>
      </c>
      <c r="DD379" s="192" t="s">
        <v>2</v>
      </c>
      <c r="DE379" s="192" t="s">
        <v>2</v>
      </c>
      <c r="DF379" s="192" t="s">
        <v>2</v>
      </c>
      <c r="DG379" s="192" t="s">
        <v>2</v>
      </c>
      <c r="DH379" s="192" t="s">
        <v>2</v>
      </c>
      <c r="DI379" s="192" t="s">
        <v>2</v>
      </c>
      <c r="DJ379" s="192" t="s">
        <v>2</v>
      </c>
      <c r="DK379" s="192" t="s">
        <v>2</v>
      </c>
      <c r="DL379" s="192" t="s">
        <v>2</v>
      </c>
      <c r="DM379" s="192" t="s">
        <v>2</v>
      </c>
      <c r="DN379" s="192" t="s">
        <v>2</v>
      </c>
      <c r="DO379" s="192" t="s">
        <v>2</v>
      </c>
      <c r="DP379" s="192" t="s">
        <v>2</v>
      </c>
      <c r="DQ379" s="192" t="s">
        <v>2</v>
      </c>
      <c r="DR379" s="192" t="s">
        <v>2</v>
      </c>
      <c r="DS379" s="192" t="s">
        <v>2</v>
      </c>
      <c r="DT379" s="192" t="s">
        <v>2</v>
      </c>
      <c r="DU379" s="192" t="s">
        <v>2</v>
      </c>
      <c r="DV379" s="192" t="s">
        <v>2</v>
      </c>
      <c r="DW379" s="192" t="s">
        <v>2</v>
      </c>
      <c r="DX379" s="192" t="s">
        <v>2</v>
      </c>
      <c r="DY379" s="192" t="s">
        <v>2</v>
      </c>
      <c r="DZ379" s="192" t="s">
        <v>2</v>
      </c>
      <c r="EA379" s="192" t="s">
        <v>2</v>
      </c>
      <c r="EB379" s="192" t="s">
        <v>2</v>
      </c>
      <c r="EC379" s="192" t="s">
        <v>2</v>
      </c>
      <c r="ED379" s="192" t="s">
        <v>2</v>
      </c>
      <c r="EE379" s="192" t="s">
        <v>2</v>
      </c>
    </row>
    <row r="380" spans="1:137" s="1" customFormat="1" ht="15" customHeight="1" x14ac:dyDescent="0.2">
      <c r="A380" s="174" t="s">
        <v>1049</v>
      </c>
      <c r="B380" s="27" t="s">
        <v>383</v>
      </c>
      <c r="C380" s="191" t="s">
        <v>2</v>
      </c>
      <c r="D380" s="183" t="s">
        <v>78</v>
      </c>
      <c r="E380" s="27" t="s">
        <v>20</v>
      </c>
      <c r="F380" s="27" t="s">
        <v>383</v>
      </c>
      <c r="G380" s="87">
        <v>43961</v>
      </c>
      <c r="H380" s="3" t="s">
        <v>2</v>
      </c>
      <c r="I380" s="27" t="s">
        <v>1001</v>
      </c>
      <c r="J380" s="27" t="s">
        <v>998</v>
      </c>
      <c r="K380" s="143">
        <f>+COUNTIF($Y380,"&gt;=18")+COUNTIF($AG380,"&gt;=31")+COUNTIF($AP380,"&lt;=15")+COUNTIF($AR380,"&gt;=19")+COUNTIF($BG380,"&gt;=11")+COUNTIF($BI380,"&lt;=21")+COUNTIF($BK380,"&gt;=17")+COUNTIF($BR380,"&gt;=24")+COUNTIF($CA380,"&lt;=11")</f>
        <v>5</v>
      </c>
      <c r="L380" s="140">
        <f>65-(+CH380+CI380+CJ380+CK380+CL380+CM380)</f>
        <v>13</v>
      </c>
      <c r="M380" s="89">
        <v>13</v>
      </c>
      <c r="N380" s="89">
        <v>24</v>
      </c>
      <c r="O380" s="89">
        <v>14</v>
      </c>
      <c r="P380" s="89">
        <v>11</v>
      </c>
      <c r="Q380" s="197">
        <v>11</v>
      </c>
      <c r="R380" s="197">
        <v>14</v>
      </c>
      <c r="S380" s="89">
        <v>12</v>
      </c>
      <c r="T380" s="89">
        <v>12</v>
      </c>
      <c r="U380" s="89">
        <v>13</v>
      </c>
      <c r="V380" s="89">
        <v>14</v>
      </c>
      <c r="W380" s="89">
        <v>13</v>
      </c>
      <c r="X380" s="89">
        <v>17</v>
      </c>
      <c r="Y380" s="89">
        <v>18</v>
      </c>
      <c r="Z380" s="197">
        <v>9</v>
      </c>
      <c r="AA380" s="197">
        <v>10</v>
      </c>
      <c r="AB380" s="89">
        <v>11</v>
      </c>
      <c r="AC380" s="89">
        <v>11</v>
      </c>
      <c r="AD380" s="89">
        <v>25</v>
      </c>
      <c r="AE380" s="89">
        <v>15</v>
      </c>
      <c r="AF380" s="89">
        <v>19</v>
      </c>
      <c r="AG380" s="89">
        <v>31</v>
      </c>
      <c r="AH380" s="197">
        <v>15</v>
      </c>
      <c r="AI380" s="197">
        <v>15</v>
      </c>
      <c r="AJ380" s="197">
        <v>16</v>
      </c>
      <c r="AK380" s="197">
        <v>16</v>
      </c>
      <c r="AL380" s="89">
        <v>10</v>
      </c>
      <c r="AM380" s="89">
        <v>11</v>
      </c>
      <c r="AN380" s="197">
        <v>19</v>
      </c>
      <c r="AO380" s="197">
        <v>23</v>
      </c>
      <c r="AP380" s="89">
        <v>15</v>
      </c>
      <c r="AQ380" s="89">
        <v>15</v>
      </c>
      <c r="AR380" s="89">
        <v>19</v>
      </c>
      <c r="AS380" s="89">
        <v>17</v>
      </c>
      <c r="AT380" s="197">
        <v>36</v>
      </c>
      <c r="AU380" s="197">
        <v>37</v>
      </c>
      <c r="AV380" s="89">
        <v>12</v>
      </c>
      <c r="AW380" s="89">
        <v>12</v>
      </c>
      <c r="AX380" s="89">
        <v>11</v>
      </c>
      <c r="AY380" s="89">
        <v>9</v>
      </c>
      <c r="AZ380" s="197">
        <v>15</v>
      </c>
      <c r="BA380" s="197">
        <v>16</v>
      </c>
      <c r="BB380" s="89">
        <v>8</v>
      </c>
      <c r="BC380" s="89">
        <v>10</v>
      </c>
      <c r="BD380" s="89">
        <v>10</v>
      </c>
      <c r="BE380" s="89">
        <v>8</v>
      </c>
      <c r="BF380" s="89">
        <v>10</v>
      </c>
      <c r="BG380" s="89">
        <v>10</v>
      </c>
      <c r="BH380" s="89">
        <v>12</v>
      </c>
      <c r="BI380" s="197">
        <v>23</v>
      </c>
      <c r="BJ380" s="197">
        <v>23</v>
      </c>
      <c r="BK380" s="89">
        <v>17</v>
      </c>
      <c r="BL380" s="89">
        <v>10</v>
      </c>
      <c r="BM380" s="89">
        <v>12</v>
      </c>
      <c r="BN380" s="89">
        <v>12</v>
      </c>
      <c r="BO380" s="89">
        <v>16</v>
      </c>
      <c r="BP380" s="89">
        <v>8</v>
      </c>
      <c r="BQ380" s="89">
        <v>11</v>
      </c>
      <c r="BR380" s="89">
        <v>22</v>
      </c>
      <c r="BS380" s="89">
        <v>20</v>
      </c>
      <c r="BT380" s="89">
        <v>13</v>
      </c>
      <c r="BU380" s="89">
        <v>12</v>
      </c>
      <c r="BV380" s="89">
        <v>11</v>
      </c>
      <c r="BW380" s="89">
        <v>13</v>
      </c>
      <c r="BX380" s="89">
        <v>11</v>
      </c>
      <c r="BY380" s="89">
        <v>11</v>
      </c>
      <c r="BZ380" s="89">
        <v>12</v>
      </c>
      <c r="CA380" s="89">
        <v>12</v>
      </c>
      <c r="CB380" s="149">
        <f>(2.71828^(-8.3291+4.4859*K380-2.1583*L380))/(1+(2.71828^(-8.3291+4.4859*K380-2.1583*L380)))</f>
        <v>8.6763780988253697E-7</v>
      </c>
      <c r="CC380" s="200"/>
      <c r="CD380" s="3" t="s">
        <v>2</v>
      </c>
      <c r="CE380" s="27" t="s">
        <v>383</v>
      </c>
      <c r="CF380" s="59"/>
      <c r="CG380" s="59"/>
      <c r="CH380" s="59">
        <f>COUNTIF($M380,"=13")+COUNTIF($N380,"=24")+COUNTIF($O380,"=14")+COUNTIF($P380,"=11")+COUNTIF($Q380,"=11")+COUNTIF($R380,"=14")+COUNTIF($S380,"=12")+COUNTIF($T380,"=12")+COUNTIF($U380,"=12")+COUNTIF($V380,"=13")+COUNTIF($W380,"=13")+COUNTIF($X380,"=16")</f>
        <v>9</v>
      </c>
      <c r="CI380" s="59">
        <f>COUNTIF($Y380,"=18")+COUNTIF($Z380,"=9")+COUNTIF($AA380,"=10")+COUNTIF($AB380,"=11")+COUNTIF($AC380,"=11")+COUNTIF($AD380,"=25")+COUNTIF($AE380,"=15")+COUNTIF($AF380,"=19")+COUNTIF($AG380,"=31")+COUNTIF($AH380,"=15")+COUNTIF($AI380,"=15")+COUNTIF($AJ380,"=17")+COUNTIF($AK380,"=17")</f>
        <v>11</v>
      </c>
      <c r="CJ380" s="59">
        <f>COUNTIF($AL380,"=11")+COUNTIF($AM380,"=11")+COUNTIF($AN380,"=19")+COUNTIF($AO380,"=23")+COUNTIF($AP380,"=15")+COUNTIF($AQ380,"=15")+COUNTIF($AR380,"=19")+COUNTIF($AS380,"=17")+COUNTIF($AV380,"=12")+COUNTIF($AW380,"=12")</f>
        <v>9</v>
      </c>
      <c r="CK380" s="59">
        <f>COUNTIF($AX380,"=11")+COUNTIF($AY380,"=9")+COUNTIF($AZ380,"=15")+COUNTIF($BA380,"=16")+COUNTIF($BB380,"=8")+COUNTIF($BC380,"=10")+COUNTIF($BD380,"=10")+COUNTIF($BE380,"=8")+COUNTIF($BF380,"=10")+COUNTIF($BG380,"=11")</f>
        <v>9</v>
      </c>
      <c r="CL380" s="59">
        <f>COUNTIF($BH380,"=12")+COUNTIF($BI380,"=21")+COUNTIF($BJ380,"=23")+COUNTIF($BK380,"=16")+COUNTIF($BL380,"=10")+COUNTIF($BM380,"=12")+COUNTIF($BN380,"=12")+COUNTIF($BO380,"=15")+COUNTIF($BP380,"=8")+COUNTIF($BQ380,"=12")+COUNTIF($BR380,"=24")+COUNTIF($BS380,"=20")+COUNTIF($BT380,"=13")</f>
        <v>8</v>
      </c>
      <c r="CM380" s="59">
        <f>COUNTIF($BU380,"=12")+COUNTIF($BV380,"=11")+COUNTIF($BW380,"=13")+COUNTIF($BX380,"=11")+COUNTIF($BY380,"=11")+COUNTIF($BZ380,"=12")+COUNTIF($CA380,"=11")</f>
        <v>6</v>
      </c>
      <c r="CN380" s="192" t="s">
        <v>2</v>
      </c>
      <c r="CO380" s="192" t="s">
        <v>2</v>
      </c>
      <c r="CP380" s="192" t="s">
        <v>2</v>
      </c>
      <c r="CQ380" s="192" t="s">
        <v>2</v>
      </c>
      <c r="CR380" s="192" t="s">
        <v>2</v>
      </c>
      <c r="CS380" s="192" t="s">
        <v>2</v>
      </c>
      <c r="CT380" s="192" t="s">
        <v>2</v>
      </c>
      <c r="CU380" s="192" t="s">
        <v>2</v>
      </c>
      <c r="CV380" s="192" t="s">
        <v>2</v>
      </c>
      <c r="CW380" s="192" t="s">
        <v>2</v>
      </c>
      <c r="CX380" s="192" t="s">
        <v>2</v>
      </c>
      <c r="CY380" s="192" t="s">
        <v>2</v>
      </c>
      <c r="CZ380" s="192" t="s">
        <v>2</v>
      </c>
      <c r="DA380" s="192" t="s">
        <v>2</v>
      </c>
      <c r="DB380" s="192" t="s">
        <v>2</v>
      </c>
      <c r="DC380" s="192" t="s">
        <v>2</v>
      </c>
      <c r="DD380" s="192" t="s">
        <v>2</v>
      </c>
      <c r="DE380" s="192" t="s">
        <v>2</v>
      </c>
      <c r="DF380" s="192" t="s">
        <v>2</v>
      </c>
      <c r="DG380" s="192" t="s">
        <v>2</v>
      </c>
      <c r="DH380" s="192" t="s">
        <v>2</v>
      </c>
      <c r="DI380" s="192" t="s">
        <v>2</v>
      </c>
      <c r="DJ380" s="192" t="s">
        <v>2</v>
      </c>
      <c r="DK380" s="192" t="s">
        <v>2</v>
      </c>
      <c r="DL380" s="192" t="s">
        <v>2</v>
      </c>
      <c r="DM380" s="192" t="s">
        <v>2</v>
      </c>
      <c r="DN380" s="192" t="s">
        <v>2</v>
      </c>
      <c r="DO380" s="192" t="s">
        <v>2</v>
      </c>
      <c r="DP380" s="192" t="s">
        <v>2</v>
      </c>
      <c r="DQ380" s="192" t="s">
        <v>2</v>
      </c>
      <c r="DR380" s="192" t="s">
        <v>2</v>
      </c>
      <c r="DS380" s="192" t="s">
        <v>2</v>
      </c>
      <c r="DT380" s="192" t="s">
        <v>2</v>
      </c>
      <c r="DU380" s="192" t="s">
        <v>2</v>
      </c>
      <c r="DV380" s="192" t="s">
        <v>2</v>
      </c>
      <c r="DW380" s="192" t="s">
        <v>2</v>
      </c>
      <c r="DX380" s="192" t="s">
        <v>2</v>
      </c>
      <c r="DY380" s="192" t="s">
        <v>2</v>
      </c>
      <c r="DZ380" s="192" t="s">
        <v>2</v>
      </c>
      <c r="EA380" s="192" t="s">
        <v>2</v>
      </c>
      <c r="EB380" s="192" t="s">
        <v>2</v>
      </c>
      <c r="EC380" s="192" t="s">
        <v>2</v>
      </c>
      <c r="ED380" s="192" t="s">
        <v>2</v>
      </c>
      <c r="EE380" s="192" t="s">
        <v>2</v>
      </c>
    </row>
    <row r="381" spans="1:137" s="1" customFormat="1" ht="15" customHeight="1" x14ac:dyDescent="0.2">
      <c r="A381" s="174" t="s">
        <v>1052</v>
      </c>
      <c r="B381" s="3" t="s">
        <v>1053</v>
      </c>
      <c r="C381" s="191" t="s">
        <v>2</v>
      </c>
      <c r="D381" s="194" t="s">
        <v>78</v>
      </c>
      <c r="E381" s="3" t="s">
        <v>798</v>
      </c>
      <c r="F381" s="3" t="s">
        <v>1053</v>
      </c>
      <c r="G381" s="87">
        <v>43961</v>
      </c>
      <c r="H381" s="3" t="s">
        <v>2</v>
      </c>
      <c r="I381" s="27" t="s">
        <v>1001</v>
      </c>
      <c r="J381" s="3" t="s">
        <v>998</v>
      </c>
      <c r="K381" s="143">
        <f>+COUNTIF($Y381,"&gt;=18")+COUNTIF($AG381,"&gt;=31")+COUNTIF($AP381,"&lt;=15")+COUNTIF($AR381,"&gt;=19")+COUNTIF($BG381,"&gt;=11")+COUNTIF($BI381,"&lt;=21")+COUNTIF($BK381,"&gt;=17")+COUNTIF($BR381,"&gt;=24")+COUNTIF($CA381,"&lt;=11")</f>
        <v>5</v>
      </c>
      <c r="L381" s="140">
        <f>65-(+CH381+CI381+CJ381+CK381+CL381+CM381)</f>
        <v>13</v>
      </c>
      <c r="M381" s="196">
        <v>13</v>
      </c>
      <c r="N381" s="196">
        <v>24</v>
      </c>
      <c r="O381" s="196">
        <v>13</v>
      </c>
      <c r="P381" s="196">
        <v>11</v>
      </c>
      <c r="Q381" s="197">
        <v>11</v>
      </c>
      <c r="R381" s="197">
        <v>14</v>
      </c>
      <c r="S381" s="196">
        <v>12</v>
      </c>
      <c r="T381" s="196">
        <v>12</v>
      </c>
      <c r="U381" s="196">
        <v>13</v>
      </c>
      <c r="V381" s="196">
        <v>13</v>
      </c>
      <c r="W381" s="196">
        <v>13</v>
      </c>
      <c r="X381" s="196">
        <v>17</v>
      </c>
      <c r="Y381" s="196">
        <v>16</v>
      </c>
      <c r="Z381" s="197">
        <v>9</v>
      </c>
      <c r="AA381" s="197">
        <v>10</v>
      </c>
      <c r="AB381" s="196">
        <v>11</v>
      </c>
      <c r="AC381" s="196">
        <v>11</v>
      </c>
      <c r="AD381" s="196">
        <v>25</v>
      </c>
      <c r="AE381" s="196">
        <v>15</v>
      </c>
      <c r="AF381" s="196">
        <v>19</v>
      </c>
      <c r="AG381" s="196">
        <v>29</v>
      </c>
      <c r="AH381" s="197">
        <v>15</v>
      </c>
      <c r="AI381" s="197">
        <v>15</v>
      </c>
      <c r="AJ381" s="197">
        <v>16</v>
      </c>
      <c r="AK381" s="197">
        <v>17</v>
      </c>
      <c r="AL381" s="196">
        <v>10</v>
      </c>
      <c r="AM381" s="196">
        <v>11</v>
      </c>
      <c r="AN381" s="197">
        <v>19</v>
      </c>
      <c r="AO381" s="197">
        <v>23</v>
      </c>
      <c r="AP381" s="196">
        <v>15</v>
      </c>
      <c r="AQ381" s="196">
        <v>15</v>
      </c>
      <c r="AR381" s="196">
        <v>20</v>
      </c>
      <c r="AS381" s="196">
        <v>18</v>
      </c>
      <c r="AT381" s="197">
        <v>36</v>
      </c>
      <c r="AU381" s="197">
        <v>37</v>
      </c>
      <c r="AV381" s="196">
        <v>12</v>
      </c>
      <c r="AW381" s="196">
        <v>12</v>
      </c>
      <c r="AX381" s="196">
        <v>11</v>
      </c>
      <c r="AY381" s="196">
        <v>9</v>
      </c>
      <c r="AZ381" s="197">
        <v>15</v>
      </c>
      <c r="BA381" s="197">
        <v>16</v>
      </c>
      <c r="BB381" s="196">
        <v>8</v>
      </c>
      <c r="BC381" s="196">
        <v>10</v>
      </c>
      <c r="BD381" s="196">
        <v>10</v>
      </c>
      <c r="BE381" s="196">
        <v>8</v>
      </c>
      <c r="BF381" s="196">
        <v>10</v>
      </c>
      <c r="BG381" s="196">
        <v>11</v>
      </c>
      <c r="BH381" s="196">
        <v>12</v>
      </c>
      <c r="BI381" s="197">
        <v>23</v>
      </c>
      <c r="BJ381" s="197">
        <v>23</v>
      </c>
      <c r="BK381" s="196">
        <v>17</v>
      </c>
      <c r="BL381" s="196">
        <v>10</v>
      </c>
      <c r="BM381" s="196">
        <v>12</v>
      </c>
      <c r="BN381" s="196">
        <v>12</v>
      </c>
      <c r="BO381" s="196">
        <v>14</v>
      </c>
      <c r="BP381" s="196">
        <v>8</v>
      </c>
      <c r="BQ381" s="196">
        <v>12</v>
      </c>
      <c r="BR381" s="196">
        <v>24</v>
      </c>
      <c r="BS381" s="196">
        <v>20</v>
      </c>
      <c r="BT381" s="196">
        <v>13</v>
      </c>
      <c r="BU381" s="196">
        <v>12</v>
      </c>
      <c r="BV381" s="196">
        <v>11</v>
      </c>
      <c r="BW381" s="196">
        <v>13</v>
      </c>
      <c r="BX381" s="196">
        <v>11</v>
      </c>
      <c r="BY381" s="196">
        <v>11</v>
      </c>
      <c r="BZ381" s="196">
        <v>12</v>
      </c>
      <c r="CA381" s="196">
        <v>12</v>
      </c>
      <c r="CB381" s="149">
        <f>(2.71828^(-8.3291+4.4859*K381-2.1583*L381))/(1+(2.71828^(-8.3291+4.4859*K381-2.1583*L381)))</f>
        <v>8.6763780988253697E-7</v>
      </c>
      <c r="CC381" s="200"/>
      <c r="CD381" s="3" t="s">
        <v>1053</v>
      </c>
      <c r="CE381" s="3" t="s">
        <v>1054</v>
      </c>
      <c r="CF381" s="59"/>
      <c r="CG381" s="59"/>
      <c r="CH381" s="59">
        <f>COUNTIF($M381,"=13")+COUNTIF($N381,"=24")+COUNTIF($O381,"=14")+COUNTIF($P381,"=11")+COUNTIF($Q381,"=11")+COUNTIF($R381,"=14")+COUNTIF($S381,"=12")+COUNTIF($T381,"=12")+COUNTIF($U381,"=12")+COUNTIF($V381,"=13")+COUNTIF($W381,"=13")+COUNTIF($X381,"=16")</f>
        <v>9</v>
      </c>
      <c r="CI381" s="59">
        <f>COUNTIF($Y381,"=18")+COUNTIF($Z381,"=9")+COUNTIF($AA381,"=10")+COUNTIF($AB381,"=11")+COUNTIF($AC381,"=11")+COUNTIF($AD381,"=25")+COUNTIF($AE381,"=15")+COUNTIF($AF381,"=19")+COUNTIF($AG381,"=31")+COUNTIF($AH381,"=15")+COUNTIF($AI381,"=15")+COUNTIF($AJ381,"=17")+COUNTIF($AK381,"=17")</f>
        <v>10</v>
      </c>
      <c r="CJ381" s="59">
        <f>COUNTIF($AL381,"=11")+COUNTIF($AM381,"=11")+COUNTIF($AN381,"=19")+COUNTIF($AO381,"=23")+COUNTIF($AP381,"=15")+COUNTIF($AQ381,"=15")+COUNTIF($AR381,"=19")+COUNTIF($AS381,"=17")+COUNTIF($AV381,"=12")+COUNTIF($AW381,"=12")</f>
        <v>7</v>
      </c>
      <c r="CK381" s="59">
        <f>COUNTIF($AX381,"=11")+COUNTIF($AY381,"=9")+COUNTIF($AZ381,"=15")+COUNTIF($BA381,"=16")+COUNTIF($BB381,"=8")+COUNTIF($BC381,"=10")+COUNTIF($BD381,"=10")+COUNTIF($BE381,"=8")+COUNTIF($BF381,"=10")+COUNTIF($BG381,"=11")</f>
        <v>10</v>
      </c>
      <c r="CL381" s="59">
        <f>COUNTIF($BH381,"=12")+COUNTIF($BI381,"=21")+COUNTIF($BJ381,"=23")+COUNTIF($BK381,"=16")+COUNTIF($BL381,"=10")+COUNTIF($BM381,"=12")+COUNTIF($BN381,"=12")+COUNTIF($BO381,"=15")+COUNTIF($BP381,"=8")+COUNTIF($BQ381,"=12")+COUNTIF($BR381,"=24")+COUNTIF($BS381,"=20")+COUNTIF($BT381,"=13")</f>
        <v>10</v>
      </c>
      <c r="CM381" s="59">
        <f>COUNTIF($BU381,"=12")+COUNTIF($BV381,"=11")+COUNTIF($BW381,"=13")+COUNTIF($BX381,"=11")+COUNTIF($BY381,"=11")+COUNTIF($BZ381,"=12")+COUNTIF($CA381,"=11")</f>
        <v>6</v>
      </c>
      <c r="CN381" s="192" t="s">
        <v>2</v>
      </c>
      <c r="CO381" s="192" t="s">
        <v>2</v>
      </c>
      <c r="CP381" s="192" t="s">
        <v>2</v>
      </c>
      <c r="CQ381" s="192" t="s">
        <v>2</v>
      </c>
      <c r="CR381" s="192" t="s">
        <v>2</v>
      </c>
      <c r="CS381" s="192" t="s">
        <v>2</v>
      </c>
      <c r="CT381" s="192" t="s">
        <v>2</v>
      </c>
      <c r="CU381" s="192" t="s">
        <v>2</v>
      </c>
      <c r="CV381" s="192" t="s">
        <v>2</v>
      </c>
      <c r="CW381" s="192" t="s">
        <v>2</v>
      </c>
      <c r="CX381" s="192" t="s">
        <v>2</v>
      </c>
      <c r="CY381" s="192" t="s">
        <v>2</v>
      </c>
      <c r="CZ381" s="192" t="s">
        <v>2</v>
      </c>
      <c r="DA381" s="192" t="s">
        <v>2</v>
      </c>
      <c r="DB381" s="192" t="s">
        <v>2</v>
      </c>
      <c r="DC381" s="192" t="s">
        <v>2</v>
      </c>
      <c r="DD381" s="192" t="s">
        <v>2</v>
      </c>
      <c r="DE381" s="192" t="s">
        <v>2</v>
      </c>
      <c r="DF381" s="192" t="s">
        <v>2</v>
      </c>
      <c r="DG381" s="192" t="s">
        <v>2</v>
      </c>
      <c r="DH381" s="192" t="s">
        <v>2</v>
      </c>
      <c r="DI381" s="192" t="s">
        <v>2</v>
      </c>
      <c r="DJ381" s="192" t="s">
        <v>2</v>
      </c>
      <c r="DK381" s="192" t="s">
        <v>2</v>
      </c>
      <c r="DL381" s="192" t="s">
        <v>2</v>
      </c>
      <c r="DM381" s="192" t="s">
        <v>2</v>
      </c>
      <c r="DN381" s="192" t="s">
        <v>2</v>
      </c>
      <c r="DO381" s="192" t="s">
        <v>2</v>
      </c>
      <c r="DP381" s="192" t="s">
        <v>2</v>
      </c>
      <c r="DQ381" s="192" t="s">
        <v>2</v>
      </c>
      <c r="DR381" s="192" t="s">
        <v>2</v>
      </c>
      <c r="DS381" s="192" t="s">
        <v>2</v>
      </c>
      <c r="DT381" s="192" t="s">
        <v>2</v>
      </c>
      <c r="DU381" s="192" t="s">
        <v>2</v>
      </c>
      <c r="DV381" s="192" t="s">
        <v>2</v>
      </c>
      <c r="DW381" s="192" t="s">
        <v>2</v>
      </c>
      <c r="DX381" s="192" t="s">
        <v>2</v>
      </c>
      <c r="DY381" s="192" t="s">
        <v>2</v>
      </c>
      <c r="DZ381" s="192" t="s">
        <v>2</v>
      </c>
      <c r="EA381" s="192" t="s">
        <v>2</v>
      </c>
      <c r="EB381" s="192" t="s">
        <v>2</v>
      </c>
      <c r="EC381" s="192" t="s">
        <v>2</v>
      </c>
      <c r="ED381" s="192" t="s">
        <v>2</v>
      </c>
      <c r="EE381" s="192" t="s">
        <v>2</v>
      </c>
    </row>
    <row r="382" spans="1:137" s="1" customFormat="1" ht="15" customHeight="1" x14ac:dyDescent="0.2">
      <c r="A382" s="163">
        <v>10091</v>
      </c>
      <c r="B382" s="10" t="s">
        <v>227</v>
      </c>
      <c r="C382" s="86" t="s">
        <v>2</v>
      </c>
      <c r="D382" s="138" t="s">
        <v>78</v>
      </c>
      <c r="E382" s="91" t="s">
        <v>314</v>
      </c>
      <c r="F382" s="91" t="s">
        <v>45</v>
      </c>
      <c r="G382" s="16">
        <v>41616</v>
      </c>
      <c r="H382" s="88" t="s">
        <v>2</v>
      </c>
      <c r="I382" s="88" t="s">
        <v>779</v>
      </c>
      <c r="J382" s="87">
        <v>41277.888888888891</v>
      </c>
      <c r="K382" s="143">
        <f>+COUNTIF($Y382,"&gt;=18")+COUNTIF($AG382,"&gt;=31")+COUNTIF($AP382,"&lt;=15")+COUNTIF($AR382,"&gt;=19")+COUNTIF($BG382,"&gt;=11")+COUNTIF($BI382,"&lt;=21")+COUNTIF($BK382,"&gt;=17")+COUNTIF($BR382,"&gt;=24")+COUNTIF($CA382,"&lt;=11")</f>
        <v>5</v>
      </c>
      <c r="L382" s="140">
        <f>65-(+CH382+CI382+CJ382+CK382+CL382+CM382)</f>
        <v>13</v>
      </c>
      <c r="M382" s="114">
        <v>13</v>
      </c>
      <c r="N382" s="114">
        <v>24</v>
      </c>
      <c r="O382" s="114">
        <v>14</v>
      </c>
      <c r="P382" s="114">
        <v>12</v>
      </c>
      <c r="Q382" s="114">
        <v>11</v>
      </c>
      <c r="R382" s="114">
        <v>14</v>
      </c>
      <c r="S382" s="114">
        <v>12</v>
      </c>
      <c r="T382" s="114">
        <v>12</v>
      </c>
      <c r="U382" s="114">
        <v>11</v>
      </c>
      <c r="V382" s="114">
        <v>13</v>
      </c>
      <c r="W382" s="114">
        <v>13</v>
      </c>
      <c r="X382" s="114">
        <v>17</v>
      </c>
      <c r="Y382" s="114">
        <v>18</v>
      </c>
      <c r="Z382" s="62">
        <v>9</v>
      </c>
      <c r="AA382" s="62">
        <v>10</v>
      </c>
      <c r="AB382" s="114">
        <v>11</v>
      </c>
      <c r="AC382" s="114">
        <v>11</v>
      </c>
      <c r="AD382" s="114">
        <v>25</v>
      </c>
      <c r="AE382" s="114">
        <v>14</v>
      </c>
      <c r="AF382" s="114">
        <v>19</v>
      </c>
      <c r="AG382" s="114">
        <v>29</v>
      </c>
      <c r="AH382" s="62">
        <v>15</v>
      </c>
      <c r="AI382" s="62">
        <v>15</v>
      </c>
      <c r="AJ382" s="62">
        <v>17</v>
      </c>
      <c r="AK382" s="62">
        <v>17</v>
      </c>
      <c r="AL382" s="114">
        <v>10</v>
      </c>
      <c r="AM382" s="114">
        <v>11</v>
      </c>
      <c r="AN382" s="114">
        <v>19</v>
      </c>
      <c r="AO382" s="114">
        <v>23</v>
      </c>
      <c r="AP382" s="114">
        <v>15</v>
      </c>
      <c r="AQ382" s="114">
        <v>15</v>
      </c>
      <c r="AR382" s="114">
        <v>19</v>
      </c>
      <c r="AS382" s="114">
        <v>17</v>
      </c>
      <c r="AT382" s="62">
        <v>37</v>
      </c>
      <c r="AU382" s="114">
        <v>38</v>
      </c>
      <c r="AV382" s="114">
        <v>11</v>
      </c>
      <c r="AW382" s="114">
        <v>12</v>
      </c>
      <c r="AX382" s="114">
        <v>11</v>
      </c>
      <c r="AY382" s="114">
        <v>9</v>
      </c>
      <c r="AZ382" s="114">
        <v>15</v>
      </c>
      <c r="BA382" s="114">
        <v>16</v>
      </c>
      <c r="BB382" s="114">
        <v>8</v>
      </c>
      <c r="BC382" s="114">
        <v>10</v>
      </c>
      <c r="BD382" s="114">
        <v>10</v>
      </c>
      <c r="BE382" s="114">
        <v>8</v>
      </c>
      <c r="BF382" s="114">
        <v>10</v>
      </c>
      <c r="BG382" s="114">
        <v>10</v>
      </c>
      <c r="BH382" s="114">
        <v>12</v>
      </c>
      <c r="BI382" s="114">
        <v>22</v>
      </c>
      <c r="BJ382" s="114">
        <v>23</v>
      </c>
      <c r="BK382" s="114">
        <v>17</v>
      </c>
      <c r="BL382" s="114">
        <v>10</v>
      </c>
      <c r="BM382" s="114">
        <v>12</v>
      </c>
      <c r="BN382" s="114">
        <v>12</v>
      </c>
      <c r="BO382" s="114">
        <v>16</v>
      </c>
      <c r="BP382" s="114">
        <v>8</v>
      </c>
      <c r="BQ382" s="114">
        <v>12</v>
      </c>
      <c r="BR382" s="114">
        <v>22</v>
      </c>
      <c r="BS382" s="114">
        <v>20</v>
      </c>
      <c r="BT382" s="114">
        <v>13</v>
      </c>
      <c r="BU382" s="114">
        <v>13</v>
      </c>
      <c r="BV382" s="114">
        <v>11</v>
      </c>
      <c r="BW382" s="114">
        <v>13</v>
      </c>
      <c r="BX382" s="114">
        <v>11</v>
      </c>
      <c r="BY382" s="114">
        <v>11</v>
      </c>
      <c r="BZ382" s="114">
        <v>12</v>
      </c>
      <c r="CA382" s="114">
        <v>11</v>
      </c>
      <c r="CB382" s="149">
        <f>(2.71828^(-8.3291+4.4859*K382-2.1583*L382))/(1+(2.71828^(-8.3291+4.4859*K382-2.1583*L382)))</f>
        <v>8.6763780988253697E-7</v>
      </c>
      <c r="CC382" s="107" t="s">
        <v>781</v>
      </c>
      <c r="CD382" s="9" t="s">
        <v>53</v>
      </c>
      <c r="CE382" s="91" t="s">
        <v>490</v>
      </c>
      <c r="CF382" s="9" t="s">
        <v>45</v>
      </c>
      <c r="CG382" s="9"/>
      <c r="CH382" s="59">
        <f>COUNTIF($M382,"=13")+COUNTIF($N382,"=24")+COUNTIF($O382,"=14")+COUNTIF($P382,"=11")+COUNTIF($Q382,"=11")+COUNTIF($R382,"=14")+COUNTIF($S382,"=12")+COUNTIF($T382,"=12")+COUNTIF($U382,"=12")+COUNTIF($V382,"=13")+COUNTIF($W382,"=13")+COUNTIF($X382,"=16")</f>
        <v>9</v>
      </c>
      <c r="CI382" s="59">
        <f>COUNTIF($Y382,"=18")+COUNTIF($Z382,"=9")+COUNTIF($AA382,"=10")+COUNTIF($AB382,"=11")+COUNTIF($AC382,"=11")+COUNTIF($AD382,"=25")+COUNTIF($AE382,"=15")+COUNTIF($AF382,"=19")+COUNTIF($AG382,"=31")+COUNTIF($AH382,"=15")+COUNTIF($AI382,"=15")+COUNTIF($AJ382,"=17")+COUNTIF($AK382,"=17")</f>
        <v>11</v>
      </c>
      <c r="CJ382" s="59">
        <f>COUNTIF($AL382,"=11")+COUNTIF($AM382,"=11")+COUNTIF($AN382,"=19")+COUNTIF($AO382,"=23")+COUNTIF($AP382,"=15")+COUNTIF($AQ382,"=15")+COUNTIF($AR382,"=19")+COUNTIF($AS382,"=17")+COUNTIF($AV382,"=12")+COUNTIF($AW382,"=12")</f>
        <v>8</v>
      </c>
      <c r="CK382" s="59">
        <f>COUNTIF($AX382,"=11")+COUNTIF($AY382,"=9")+COUNTIF($AZ382,"=15")+COUNTIF($BA382,"=16")+COUNTIF($BB382,"=8")+COUNTIF($BC382,"=10")+COUNTIF($BD382,"=10")+COUNTIF($BE382,"=8")+COUNTIF($BF382,"=10")+COUNTIF($BG382,"=11")</f>
        <v>9</v>
      </c>
      <c r="CL382" s="59">
        <f>COUNTIF($BH382,"=12")+COUNTIF($BI382,"=21")+COUNTIF($BJ382,"=23")+COUNTIF($BK382,"=16")+COUNTIF($BL382,"=10")+COUNTIF($BM382,"=12")+COUNTIF($BN382,"=12")+COUNTIF($BO382,"=15")+COUNTIF($BP382,"=8")+COUNTIF($BQ382,"=12")+COUNTIF($BR382,"=24")+COUNTIF($BS382,"=20")+COUNTIF($BT382,"=13")</f>
        <v>9</v>
      </c>
      <c r="CM382" s="59">
        <f>COUNTIF($BU382,"=12")+COUNTIF($BV382,"=11")+COUNTIF($BW382,"=13")+COUNTIF($BX382,"=11")+COUNTIF($BY382,"=11")+COUNTIF($BZ382,"=12")+COUNTIF($CA382,"=11")</f>
        <v>6</v>
      </c>
      <c r="CN382" s="86"/>
      <c r="CO382" s="86"/>
      <c r="CP382" s="86"/>
      <c r="CQ382" s="86"/>
      <c r="CR382" s="86"/>
      <c r="CS382" s="86"/>
      <c r="CT382" s="86"/>
      <c r="CU382" s="86"/>
      <c r="CV382" s="86"/>
      <c r="CW382" s="86"/>
      <c r="CX382" s="86"/>
      <c r="CY382" s="86"/>
      <c r="CZ382" s="86"/>
      <c r="DA382" s="86"/>
      <c r="DB382" s="86"/>
      <c r="DC382" s="86"/>
      <c r="DD382" s="86"/>
      <c r="DE382" s="86"/>
      <c r="DF382" s="86"/>
      <c r="DG382" s="86"/>
      <c r="DH382" s="86"/>
      <c r="DI382" s="86"/>
      <c r="DJ382" s="86"/>
      <c r="DK382" s="86"/>
      <c r="DL382" s="86"/>
      <c r="DM382" s="86"/>
      <c r="DN382" s="86"/>
      <c r="DO382" s="86"/>
      <c r="DP382" s="86"/>
      <c r="DQ382" s="86"/>
      <c r="DR382" s="86"/>
      <c r="DS382" s="86"/>
      <c r="DT382" s="86"/>
      <c r="DU382" s="86"/>
      <c r="DV382" s="86"/>
      <c r="DW382" s="86"/>
      <c r="DX382" s="86"/>
      <c r="DY382" s="86"/>
      <c r="DZ382" s="86"/>
      <c r="EA382" s="88"/>
      <c r="EB382" s="88"/>
      <c r="EC382" s="88"/>
      <c r="ED382" s="88"/>
      <c r="EE382" s="88"/>
    </row>
    <row r="383" spans="1:137" s="1" customFormat="1" ht="15" customHeight="1" x14ac:dyDescent="0.2">
      <c r="A383" s="164">
        <v>10964</v>
      </c>
      <c r="B383" s="3" t="s">
        <v>485</v>
      </c>
      <c r="C383" s="86" t="s">
        <v>2</v>
      </c>
      <c r="D383" s="138" t="s">
        <v>78</v>
      </c>
      <c r="E383" s="3" t="s">
        <v>314</v>
      </c>
      <c r="F383" s="3" t="s">
        <v>356</v>
      </c>
      <c r="G383" s="7">
        <v>41634</v>
      </c>
      <c r="H383" s="88" t="s">
        <v>2</v>
      </c>
      <c r="I383" s="88" t="s">
        <v>779</v>
      </c>
      <c r="J383" s="87">
        <v>41277.888888888891</v>
      </c>
      <c r="K383" s="143">
        <f>+COUNTIF($Y383,"&gt;=18")+COUNTIF($AG383,"&gt;=31")+COUNTIF($AP383,"&lt;=15")+COUNTIF($AR383,"&gt;=19")+COUNTIF($BG383,"&gt;=11")+COUNTIF($BI383,"&lt;=21")+COUNTIF($BK383,"&gt;=17")+COUNTIF($BR383,"&gt;=24")+COUNTIF($CA383,"&lt;=11")</f>
        <v>5</v>
      </c>
      <c r="L383" s="140">
        <f>65-(+CH383+CI383+CJ383+CK383+CL383+CM383)</f>
        <v>13</v>
      </c>
      <c r="M383" s="68">
        <v>13</v>
      </c>
      <c r="N383" s="68">
        <v>25</v>
      </c>
      <c r="O383" s="68">
        <v>14</v>
      </c>
      <c r="P383" s="68">
        <v>11</v>
      </c>
      <c r="Q383" s="68">
        <v>11</v>
      </c>
      <c r="R383" s="68">
        <v>14</v>
      </c>
      <c r="S383" s="68">
        <v>12</v>
      </c>
      <c r="T383" s="68">
        <v>12</v>
      </c>
      <c r="U383" s="68">
        <v>12</v>
      </c>
      <c r="V383" s="68">
        <v>14</v>
      </c>
      <c r="W383" s="68">
        <v>13</v>
      </c>
      <c r="X383" s="68">
        <v>16</v>
      </c>
      <c r="Y383" s="68">
        <v>16</v>
      </c>
      <c r="Z383" s="100">
        <v>9</v>
      </c>
      <c r="AA383" s="100">
        <v>10</v>
      </c>
      <c r="AB383" s="68">
        <v>11</v>
      </c>
      <c r="AC383" s="68">
        <v>11</v>
      </c>
      <c r="AD383" s="68">
        <v>24</v>
      </c>
      <c r="AE383" s="68">
        <v>14</v>
      </c>
      <c r="AF383" s="68">
        <v>19</v>
      </c>
      <c r="AG383" s="68">
        <v>31</v>
      </c>
      <c r="AH383" s="68">
        <v>14</v>
      </c>
      <c r="AI383" s="68">
        <v>14</v>
      </c>
      <c r="AJ383" s="100">
        <v>15</v>
      </c>
      <c r="AK383" s="100">
        <v>16</v>
      </c>
      <c r="AL383" s="68">
        <v>11</v>
      </c>
      <c r="AM383" s="68">
        <v>11</v>
      </c>
      <c r="AN383" s="68">
        <v>19</v>
      </c>
      <c r="AO383" s="68">
        <v>22</v>
      </c>
      <c r="AP383" s="68">
        <v>16</v>
      </c>
      <c r="AQ383" s="68">
        <v>15</v>
      </c>
      <c r="AR383" s="68">
        <v>19</v>
      </c>
      <c r="AS383" s="68">
        <v>17</v>
      </c>
      <c r="AT383" s="100">
        <v>36</v>
      </c>
      <c r="AU383" s="68">
        <v>37</v>
      </c>
      <c r="AV383" s="68">
        <v>11</v>
      </c>
      <c r="AW383" s="68">
        <v>12</v>
      </c>
      <c r="AX383" s="68">
        <v>11</v>
      </c>
      <c r="AY383" s="68">
        <v>9</v>
      </c>
      <c r="AZ383" s="68">
        <v>15</v>
      </c>
      <c r="BA383" s="68">
        <v>16</v>
      </c>
      <c r="BB383" s="68">
        <v>8</v>
      </c>
      <c r="BC383" s="68">
        <v>10</v>
      </c>
      <c r="BD383" s="68">
        <v>10</v>
      </c>
      <c r="BE383" s="68">
        <v>8</v>
      </c>
      <c r="BF383" s="68">
        <v>10</v>
      </c>
      <c r="BG383" s="68">
        <v>10</v>
      </c>
      <c r="BH383" s="68">
        <v>12</v>
      </c>
      <c r="BI383" s="68">
        <v>21</v>
      </c>
      <c r="BJ383" s="68">
        <v>23</v>
      </c>
      <c r="BK383" s="68">
        <v>16</v>
      </c>
      <c r="BL383" s="68">
        <v>10</v>
      </c>
      <c r="BM383" s="68">
        <v>12</v>
      </c>
      <c r="BN383" s="68">
        <v>12</v>
      </c>
      <c r="BO383" s="68">
        <v>15</v>
      </c>
      <c r="BP383" s="68">
        <v>8</v>
      </c>
      <c r="BQ383" s="68">
        <v>12</v>
      </c>
      <c r="BR383" s="68">
        <v>24</v>
      </c>
      <c r="BS383" s="68">
        <v>20</v>
      </c>
      <c r="BT383" s="68">
        <v>13</v>
      </c>
      <c r="BU383" s="68">
        <v>12</v>
      </c>
      <c r="BV383" s="68">
        <v>11</v>
      </c>
      <c r="BW383" s="68">
        <v>13</v>
      </c>
      <c r="BX383" s="68">
        <v>11</v>
      </c>
      <c r="BY383" s="68">
        <v>11</v>
      </c>
      <c r="BZ383" s="68">
        <v>12</v>
      </c>
      <c r="CA383" s="68">
        <v>11</v>
      </c>
      <c r="CB383" s="149">
        <f>(2.71828^(-8.3291+4.4859*K383-2.1583*L383))/(1+(2.71828^(-8.3291+4.4859*K383-2.1583*L383)))</f>
        <v>8.6763780988253697E-7</v>
      </c>
      <c r="CC383" s="107" t="s">
        <v>781</v>
      </c>
      <c r="CD383" s="86" t="s">
        <v>53</v>
      </c>
      <c r="CE383" s="3" t="s">
        <v>506</v>
      </c>
      <c r="CF383" s="86" t="s">
        <v>50</v>
      </c>
      <c r="CG383" s="86"/>
      <c r="CH383" s="59">
        <f>COUNTIF($M383,"=13")+COUNTIF($N383,"=24")+COUNTIF($O383,"=14")+COUNTIF($P383,"=11")+COUNTIF($Q383,"=11")+COUNTIF($R383,"=14")+COUNTIF($S383,"=12")+COUNTIF($T383,"=12")+COUNTIF($U383,"=12")+COUNTIF($V383,"=13")+COUNTIF($W383,"=13")+COUNTIF($X383,"=16")</f>
        <v>10</v>
      </c>
      <c r="CI383" s="59">
        <f>COUNTIF($Y383,"=18")+COUNTIF($Z383,"=9")+COUNTIF($AA383,"=10")+COUNTIF($AB383,"=11")+COUNTIF($AC383,"=11")+COUNTIF($AD383,"=25")+COUNTIF($AE383,"=15")+COUNTIF($AF383,"=19")+COUNTIF($AG383,"=31")+COUNTIF($AH383,"=15")+COUNTIF($AI383,"=15")+COUNTIF($AJ383,"=17")+COUNTIF($AK383,"=17")</f>
        <v>6</v>
      </c>
      <c r="CJ383" s="59">
        <f>COUNTIF($AL383,"=11")+COUNTIF($AM383,"=11")+COUNTIF($AN383,"=19")+COUNTIF($AO383,"=23")+COUNTIF($AP383,"=15")+COUNTIF($AQ383,"=15")+COUNTIF($AR383,"=19")+COUNTIF($AS383,"=17")+COUNTIF($AV383,"=12")+COUNTIF($AW383,"=12")</f>
        <v>7</v>
      </c>
      <c r="CK383" s="59">
        <f>COUNTIF($AX383,"=11")+COUNTIF($AY383,"=9")+COUNTIF($AZ383,"=15")+COUNTIF($BA383,"=16")+COUNTIF($BB383,"=8")+COUNTIF($BC383,"=10")+COUNTIF($BD383,"=10")+COUNTIF($BE383,"=8")+COUNTIF($BF383,"=10")+COUNTIF($BG383,"=11")</f>
        <v>9</v>
      </c>
      <c r="CL383" s="59">
        <f>COUNTIF($BH383,"=12")+COUNTIF($BI383,"=21")+COUNTIF($BJ383,"=23")+COUNTIF($BK383,"=16")+COUNTIF($BL383,"=10")+COUNTIF($BM383,"=12")+COUNTIF($BN383,"=12")+COUNTIF($BO383,"=15")+COUNTIF($BP383,"=8")+COUNTIF($BQ383,"=12")+COUNTIF($BR383,"=24")+COUNTIF($BS383,"=20")+COUNTIF($BT383,"=13")</f>
        <v>13</v>
      </c>
      <c r="CM383" s="59">
        <f>COUNTIF($BU383,"=12")+COUNTIF($BV383,"=11")+COUNTIF($BW383,"=13")+COUNTIF($BX383,"=11")+COUNTIF($BY383,"=11")+COUNTIF($BZ383,"=12")+COUNTIF($CA383,"=11")</f>
        <v>7</v>
      </c>
      <c r="CN383" s="86"/>
      <c r="CO383" s="86"/>
      <c r="CP383" s="86"/>
      <c r="CQ383" s="86"/>
      <c r="CR383" s="86"/>
      <c r="CS383" s="86"/>
      <c r="CT383" s="86"/>
      <c r="CU383" s="86"/>
      <c r="CV383" s="86"/>
      <c r="CW383" s="86"/>
      <c r="CX383" s="86"/>
      <c r="CY383" s="86"/>
      <c r="CZ383" s="86"/>
      <c r="DA383" s="86"/>
      <c r="DB383" s="86"/>
      <c r="DC383" s="86"/>
      <c r="DD383" s="86"/>
      <c r="DE383" s="86"/>
      <c r="DF383" s="86"/>
      <c r="DG383" s="86"/>
      <c r="DH383" s="86"/>
      <c r="DI383" s="86"/>
      <c r="DJ383" s="86"/>
      <c r="DK383" s="86"/>
      <c r="DL383" s="86"/>
      <c r="DM383" s="86"/>
      <c r="DN383" s="86"/>
      <c r="DO383" s="86"/>
      <c r="DP383" s="86"/>
      <c r="DQ383" s="86"/>
      <c r="DR383" s="86"/>
      <c r="DS383" s="86"/>
      <c r="DT383" s="86"/>
      <c r="DU383" s="86"/>
      <c r="DV383" s="86"/>
      <c r="DW383" s="86"/>
      <c r="DX383" s="86"/>
      <c r="DY383" s="86"/>
      <c r="DZ383" s="86"/>
      <c r="EA383" s="88"/>
      <c r="EB383" s="88"/>
      <c r="EC383" s="88"/>
      <c r="ED383" s="88"/>
      <c r="EE383" s="88"/>
    </row>
    <row r="384" spans="1:137" s="1" customFormat="1" ht="15" customHeight="1" x14ac:dyDescent="0.2">
      <c r="A384" s="164">
        <v>24002</v>
      </c>
      <c r="B384" s="3" t="s">
        <v>50</v>
      </c>
      <c r="C384" s="86" t="s">
        <v>2</v>
      </c>
      <c r="D384" s="138" t="s">
        <v>78</v>
      </c>
      <c r="E384" s="3" t="s">
        <v>96</v>
      </c>
      <c r="F384" s="3" t="s">
        <v>163</v>
      </c>
      <c r="G384" s="7">
        <v>41615</v>
      </c>
      <c r="H384" s="88" t="s">
        <v>2</v>
      </c>
      <c r="I384" s="88" t="s">
        <v>779</v>
      </c>
      <c r="J384" s="87">
        <v>41277.888888888891</v>
      </c>
      <c r="K384" s="143">
        <f>+COUNTIF($Y384,"&gt;=18")+COUNTIF($AG384,"&gt;=31")+COUNTIF($AP384,"&lt;=15")+COUNTIF($AR384,"&gt;=19")+COUNTIF($BG384,"&gt;=11")+COUNTIF($BI384,"&lt;=21")+COUNTIF($BK384,"&gt;=17")+COUNTIF($BR384,"&gt;=24")+COUNTIF($CA384,"&lt;=11")</f>
        <v>5</v>
      </c>
      <c r="L384" s="140">
        <f>65-(+CH384+CI384+CJ384+CK384+CL384+CM384)</f>
        <v>13</v>
      </c>
      <c r="M384" s="68">
        <v>13</v>
      </c>
      <c r="N384" s="68">
        <v>24</v>
      </c>
      <c r="O384" s="68">
        <v>14</v>
      </c>
      <c r="P384" s="68">
        <v>11</v>
      </c>
      <c r="Q384" s="68">
        <v>11</v>
      </c>
      <c r="R384" s="68">
        <v>15</v>
      </c>
      <c r="S384" s="68">
        <v>12</v>
      </c>
      <c r="T384" s="68">
        <v>12</v>
      </c>
      <c r="U384" s="68">
        <v>12</v>
      </c>
      <c r="V384" s="68">
        <v>14</v>
      </c>
      <c r="W384" s="68">
        <v>13</v>
      </c>
      <c r="X384" s="68">
        <v>16</v>
      </c>
      <c r="Y384" s="68">
        <v>17</v>
      </c>
      <c r="Z384" s="100">
        <v>9</v>
      </c>
      <c r="AA384" s="100">
        <v>10</v>
      </c>
      <c r="AB384" s="68">
        <v>11</v>
      </c>
      <c r="AC384" s="68">
        <v>11</v>
      </c>
      <c r="AD384" s="68">
        <v>24</v>
      </c>
      <c r="AE384" s="68">
        <v>15</v>
      </c>
      <c r="AF384" s="68">
        <v>18</v>
      </c>
      <c r="AG384" s="68">
        <v>32</v>
      </c>
      <c r="AH384" s="100">
        <v>15</v>
      </c>
      <c r="AI384" s="100">
        <v>15</v>
      </c>
      <c r="AJ384" s="100">
        <v>16</v>
      </c>
      <c r="AK384" s="100">
        <v>17</v>
      </c>
      <c r="AL384" s="68">
        <v>11</v>
      </c>
      <c r="AM384" s="68">
        <v>11</v>
      </c>
      <c r="AN384" s="68">
        <v>19</v>
      </c>
      <c r="AO384" s="68">
        <v>23</v>
      </c>
      <c r="AP384" s="68">
        <v>15</v>
      </c>
      <c r="AQ384" s="68">
        <v>15</v>
      </c>
      <c r="AR384" s="68">
        <v>19</v>
      </c>
      <c r="AS384" s="68">
        <v>17</v>
      </c>
      <c r="AT384" s="68">
        <v>37</v>
      </c>
      <c r="AU384" s="100">
        <v>39</v>
      </c>
      <c r="AV384" s="68">
        <v>12</v>
      </c>
      <c r="AW384" s="68">
        <v>12</v>
      </c>
      <c r="AX384" s="68">
        <v>11</v>
      </c>
      <c r="AY384" s="68">
        <v>9</v>
      </c>
      <c r="AZ384" s="68">
        <v>15</v>
      </c>
      <c r="BA384" s="68">
        <v>16</v>
      </c>
      <c r="BB384" s="68">
        <v>8</v>
      </c>
      <c r="BC384" s="68">
        <v>10</v>
      </c>
      <c r="BD384" s="68">
        <v>10</v>
      </c>
      <c r="BE384" s="68">
        <v>8</v>
      </c>
      <c r="BF384" s="68">
        <v>10</v>
      </c>
      <c r="BG384" s="68">
        <v>10</v>
      </c>
      <c r="BH384" s="68">
        <v>12</v>
      </c>
      <c r="BI384" s="68">
        <v>23</v>
      </c>
      <c r="BJ384" s="68">
        <v>23</v>
      </c>
      <c r="BK384" s="68">
        <v>17</v>
      </c>
      <c r="BL384" s="68">
        <v>11</v>
      </c>
      <c r="BM384" s="68">
        <v>12</v>
      </c>
      <c r="BN384" s="68">
        <v>12</v>
      </c>
      <c r="BO384" s="68">
        <v>15</v>
      </c>
      <c r="BP384" s="68">
        <v>8</v>
      </c>
      <c r="BQ384" s="68">
        <v>13</v>
      </c>
      <c r="BR384" s="68">
        <v>24</v>
      </c>
      <c r="BS384" s="68">
        <v>20</v>
      </c>
      <c r="BT384" s="68">
        <v>13</v>
      </c>
      <c r="BU384" s="68">
        <v>12</v>
      </c>
      <c r="BV384" s="68">
        <v>11</v>
      </c>
      <c r="BW384" s="68">
        <v>13</v>
      </c>
      <c r="BX384" s="68">
        <v>11</v>
      </c>
      <c r="BY384" s="68">
        <v>11</v>
      </c>
      <c r="BZ384" s="68">
        <v>12</v>
      </c>
      <c r="CA384" s="68">
        <v>12</v>
      </c>
      <c r="CB384" s="149">
        <f>(2.71828^(-8.3291+4.4859*K384-2.1583*L384))/(1+(2.71828^(-8.3291+4.4859*K384-2.1583*L384)))</f>
        <v>8.6763780988253697E-7</v>
      </c>
      <c r="CC384" s="107" t="s">
        <v>781</v>
      </c>
      <c r="CD384" s="86" t="s">
        <v>53</v>
      </c>
      <c r="CE384" s="3" t="s">
        <v>608</v>
      </c>
      <c r="CF384" s="86" t="s">
        <v>50</v>
      </c>
      <c r="CG384" s="86"/>
      <c r="CH384" s="59">
        <f>COUNTIF($M384,"=13")+COUNTIF($N384,"=24")+COUNTIF($O384,"=14")+COUNTIF($P384,"=11")+COUNTIF($Q384,"=11")+COUNTIF($R384,"=14")+COUNTIF($S384,"=12")+COUNTIF($T384,"=12")+COUNTIF($U384,"=12")+COUNTIF($V384,"=13")+COUNTIF($W384,"=13")+COUNTIF($X384,"=16")</f>
        <v>10</v>
      </c>
      <c r="CI384" s="59">
        <f>COUNTIF($Y384,"=18")+COUNTIF($Z384,"=9")+COUNTIF($AA384,"=10")+COUNTIF($AB384,"=11")+COUNTIF($AC384,"=11")+COUNTIF($AD384,"=25")+COUNTIF($AE384,"=15")+COUNTIF($AF384,"=19")+COUNTIF($AG384,"=31")+COUNTIF($AH384,"=15")+COUNTIF($AI384,"=15")+COUNTIF($AJ384,"=17")+COUNTIF($AK384,"=17")</f>
        <v>8</v>
      </c>
      <c r="CJ384" s="59">
        <f>COUNTIF($AL384,"=11")+COUNTIF($AM384,"=11")+COUNTIF($AN384,"=19")+COUNTIF($AO384,"=23")+COUNTIF($AP384,"=15")+COUNTIF($AQ384,"=15")+COUNTIF($AR384,"=19")+COUNTIF($AS384,"=17")+COUNTIF($AV384,"=12")+COUNTIF($AW384,"=12")</f>
        <v>10</v>
      </c>
      <c r="CK384" s="59">
        <f>COUNTIF($AX384,"=11")+COUNTIF($AY384,"=9")+COUNTIF($AZ384,"=15")+COUNTIF($BA384,"=16")+COUNTIF($BB384,"=8")+COUNTIF($BC384,"=10")+COUNTIF($BD384,"=10")+COUNTIF($BE384,"=8")+COUNTIF($BF384,"=10")+COUNTIF($BG384,"=11")</f>
        <v>9</v>
      </c>
      <c r="CL384" s="59">
        <f>COUNTIF($BH384,"=12")+COUNTIF($BI384,"=21")+COUNTIF($BJ384,"=23")+COUNTIF($BK384,"=16")+COUNTIF($BL384,"=10")+COUNTIF($BM384,"=12")+COUNTIF($BN384,"=12")+COUNTIF($BO384,"=15")+COUNTIF($BP384,"=8")+COUNTIF($BQ384,"=12")+COUNTIF($BR384,"=24")+COUNTIF($BS384,"=20")+COUNTIF($BT384,"=13")</f>
        <v>9</v>
      </c>
      <c r="CM384" s="59">
        <f>COUNTIF($BU384,"=12")+COUNTIF($BV384,"=11")+COUNTIF($BW384,"=13")+COUNTIF($BX384,"=11")+COUNTIF($BY384,"=11")+COUNTIF($BZ384,"=12")+COUNTIF($CA384,"=11")</f>
        <v>6</v>
      </c>
      <c r="CN384" s="86"/>
      <c r="CO384" s="86"/>
      <c r="CP384" s="86"/>
      <c r="CQ384" s="86"/>
      <c r="CR384" s="86"/>
      <c r="CS384" s="86"/>
      <c r="CT384" s="86"/>
      <c r="CU384" s="86"/>
      <c r="CV384" s="86"/>
      <c r="CW384" s="86"/>
      <c r="CX384" s="86"/>
      <c r="CY384" s="86"/>
      <c r="CZ384" s="86"/>
      <c r="DA384" s="86"/>
      <c r="DB384" s="86"/>
      <c r="DC384" s="86"/>
      <c r="DD384" s="86"/>
      <c r="DE384" s="86"/>
      <c r="DF384" s="86"/>
      <c r="DG384" s="86"/>
      <c r="DH384" s="86"/>
      <c r="DI384" s="86"/>
      <c r="DJ384" s="86"/>
      <c r="DK384" s="86"/>
      <c r="DL384" s="86"/>
      <c r="DM384" s="86"/>
      <c r="DN384" s="86"/>
      <c r="DO384" s="86"/>
      <c r="DP384" s="86"/>
      <c r="DQ384" s="86"/>
      <c r="DR384" s="86"/>
      <c r="DS384" s="86"/>
      <c r="DT384" s="86"/>
      <c r="DU384" s="86"/>
      <c r="DV384" s="86"/>
      <c r="DW384" s="86"/>
      <c r="DX384" s="86"/>
      <c r="DY384" s="86"/>
      <c r="DZ384" s="86"/>
      <c r="EA384" s="86"/>
      <c r="EB384" s="86"/>
      <c r="EC384" s="86"/>
      <c r="ED384" s="86"/>
      <c r="EE384" s="86"/>
    </row>
    <row r="385" spans="1:135" s="1" customFormat="1" ht="15" customHeight="1" x14ac:dyDescent="0.2">
      <c r="A385" s="164">
        <v>26512</v>
      </c>
      <c r="B385" s="38" t="s">
        <v>621</v>
      </c>
      <c r="C385" s="86" t="s">
        <v>2</v>
      </c>
      <c r="D385" s="138" t="s">
        <v>78</v>
      </c>
      <c r="E385" s="3" t="s">
        <v>9</v>
      </c>
      <c r="F385" s="38" t="s">
        <v>441</v>
      </c>
      <c r="G385" s="7">
        <v>41628</v>
      </c>
      <c r="H385" s="88" t="s">
        <v>2</v>
      </c>
      <c r="I385" s="88" t="s">
        <v>779</v>
      </c>
      <c r="J385" s="87">
        <v>41277.888888888891</v>
      </c>
      <c r="K385" s="143">
        <f>+COUNTIF($Y385,"&gt;=18")+COUNTIF($AG385,"&gt;=31")+COUNTIF($AP385,"&lt;=15")+COUNTIF($AR385,"&gt;=19")+COUNTIF($BG385,"&gt;=11")+COUNTIF($BI385,"&lt;=21")+COUNTIF($BK385,"&gt;=17")+COUNTIF($BR385,"&gt;=24")+COUNTIF($CA385,"&lt;=11")</f>
        <v>5</v>
      </c>
      <c r="L385" s="140">
        <f>65-(+CH385+CI385+CJ385+CK385+CL385+CM385)</f>
        <v>13</v>
      </c>
      <c r="M385" s="68">
        <v>13</v>
      </c>
      <c r="N385" s="100">
        <v>24</v>
      </c>
      <c r="O385" s="68">
        <v>14</v>
      </c>
      <c r="P385" s="68">
        <v>11</v>
      </c>
      <c r="Q385" s="68">
        <v>11</v>
      </c>
      <c r="R385" s="68">
        <v>15</v>
      </c>
      <c r="S385" s="68">
        <v>12</v>
      </c>
      <c r="T385" s="68">
        <v>12</v>
      </c>
      <c r="U385" s="100">
        <v>12</v>
      </c>
      <c r="V385" s="68">
        <v>14</v>
      </c>
      <c r="W385" s="68">
        <v>13</v>
      </c>
      <c r="X385" s="68">
        <v>16</v>
      </c>
      <c r="Y385" s="68">
        <v>17</v>
      </c>
      <c r="Z385" s="100">
        <v>9</v>
      </c>
      <c r="AA385" s="100">
        <v>10</v>
      </c>
      <c r="AB385" s="68">
        <v>11</v>
      </c>
      <c r="AC385" s="68">
        <v>11</v>
      </c>
      <c r="AD385" s="100">
        <v>24</v>
      </c>
      <c r="AE385" s="68">
        <v>15</v>
      </c>
      <c r="AF385" s="68">
        <v>18</v>
      </c>
      <c r="AG385" s="68">
        <v>32</v>
      </c>
      <c r="AH385" s="100">
        <v>15</v>
      </c>
      <c r="AI385" s="100">
        <v>15</v>
      </c>
      <c r="AJ385" s="100">
        <v>17</v>
      </c>
      <c r="AK385" s="100">
        <v>17</v>
      </c>
      <c r="AL385" s="68">
        <v>12</v>
      </c>
      <c r="AM385" s="68">
        <v>11</v>
      </c>
      <c r="AN385" s="68">
        <v>23</v>
      </c>
      <c r="AO385" s="68">
        <v>23</v>
      </c>
      <c r="AP385" s="68">
        <v>15</v>
      </c>
      <c r="AQ385" s="68">
        <v>15</v>
      </c>
      <c r="AR385" s="68">
        <v>19</v>
      </c>
      <c r="AS385" s="68">
        <v>17</v>
      </c>
      <c r="AT385" s="68">
        <v>36</v>
      </c>
      <c r="AU385" s="68">
        <v>41</v>
      </c>
      <c r="AV385" s="68">
        <v>12</v>
      </c>
      <c r="AW385" s="68">
        <v>12</v>
      </c>
      <c r="AX385" s="68">
        <v>11</v>
      </c>
      <c r="AY385" s="68">
        <v>9</v>
      </c>
      <c r="AZ385" s="68">
        <v>15</v>
      </c>
      <c r="BA385" s="68">
        <v>16</v>
      </c>
      <c r="BB385" s="68">
        <v>8</v>
      </c>
      <c r="BC385" s="68">
        <v>10</v>
      </c>
      <c r="BD385" s="68">
        <v>10</v>
      </c>
      <c r="BE385" s="68">
        <v>8</v>
      </c>
      <c r="BF385" s="68">
        <v>10</v>
      </c>
      <c r="BG385" s="68">
        <v>10</v>
      </c>
      <c r="BH385" s="68">
        <v>12</v>
      </c>
      <c r="BI385" s="68">
        <v>23</v>
      </c>
      <c r="BJ385" s="100">
        <v>23</v>
      </c>
      <c r="BK385" s="68">
        <v>17</v>
      </c>
      <c r="BL385" s="68">
        <v>10</v>
      </c>
      <c r="BM385" s="68">
        <v>12</v>
      </c>
      <c r="BN385" s="68">
        <v>12</v>
      </c>
      <c r="BO385" s="68">
        <v>15</v>
      </c>
      <c r="BP385" s="68">
        <v>8</v>
      </c>
      <c r="BQ385" s="100">
        <v>13</v>
      </c>
      <c r="BR385" s="68">
        <v>24</v>
      </c>
      <c r="BS385" s="68">
        <v>20</v>
      </c>
      <c r="BT385" s="68">
        <v>13</v>
      </c>
      <c r="BU385" s="68">
        <v>12</v>
      </c>
      <c r="BV385" s="68">
        <v>11</v>
      </c>
      <c r="BW385" s="68">
        <v>13</v>
      </c>
      <c r="BX385" s="68">
        <v>11</v>
      </c>
      <c r="BY385" s="68">
        <v>11</v>
      </c>
      <c r="BZ385" s="68">
        <v>12</v>
      </c>
      <c r="CA385" s="68">
        <v>12</v>
      </c>
      <c r="CB385" s="149">
        <f>(2.71828^(-8.3291+4.4859*K385-2.1583*L385))/(1+(2.71828^(-8.3291+4.4859*K385-2.1583*L385)))</f>
        <v>8.6763780988253697E-7</v>
      </c>
      <c r="CC385" s="107" t="s">
        <v>781</v>
      </c>
      <c r="CD385" s="86" t="s">
        <v>58</v>
      </c>
      <c r="CE385" s="3" t="s">
        <v>622</v>
      </c>
      <c r="CF385" s="86" t="s">
        <v>621</v>
      </c>
      <c r="CG385" s="86"/>
      <c r="CH385" s="59">
        <f>COUNTIF($M385,"=13")+COUNTIF($N385,"=24")+COUNTIF($O385,"=14")+COUNTIF($P385,"=11")+COUNTIF($Q385,"=11")+COUNTIF($R385,"=14")+COUNTIF($S385,"=12")+COUNTIF($T385,"=12")+COUNTIF($U385,"=12")+COUNTIF($V385,"=13")+COUNTIF($W385,"=13")+COUNTIF($X385,"=16")</f>
        <v>10</v>
      </c>
      <c r="CI385" s="59">
        <f>COUNTIF($Y385,"=18")+COUNTIF($Z385,"=9")+COUNTIF($AA385,"=10")+COUNTIF($AB385,"=11")+COUNTIF($AC385,"=11")+COUNTIF($AD385,"=25")+COUNTIF($AE385,"=15")+COUNTIF($AF385,"=19")+COUNTIF($AG385,"=31")+COUNTIF($AH385,"=15")+COUNTIF($AI385,"=15")+COUNTIF($AJ385,"=17")+COUNTIF($AK385,"=17")</f>
        <v>9</v>
      </c>
      <c r="CJ385" s="59">
        <f>COUNTIF($AL385,"=11")+COUNTIF($AM385,"=11")+COUNTIF($AN385,"=19")+COUNTIF($AO385,"=23")+COUNTIF($AP385,"=15")+COUNTIF($AQ385,"=15")+COUNTIF($AR385,"=19")+COUNTIF($AS385,"=17")+COUNTIF($AV385,"=12")+COUNTIF($AW385,"=12")</f>
        <v>8</v>
      </c>
      <c r="CK385" s="59">
        <f>COUNTIF($AX385,"=11")+COUNTIF($AY385,"=9")+COUNTIF($AZ385,"=15")+COUNTIF($BA385,"=16")+COUNTIF($BB385,"=8")+COUNTIF($BC385,"=10")+COUNTIF($BD385,"=10")+COUNTIF($BE385,"=8")+COUNTIF($BF385,"=10")+COUNTIF($BG385,"=11")</f>
        <v>9</v>
      </c>
      <c r="CL385" s="59">
        <f>COUNTIF($BH385,"=12")+COUNTIF($BI385,"=21")+COUNTIF($BJ385,"=23")+COUNTIF($BK385,"=16")+COUNTIF($BL385,"=10")+COUNTIF($BM385,"=12")+COUNTIF($BN385,"=12")+COUNTIF($BO385,"=15")+COUNTIF($BP385,"=8")+COUNTIF($BQ385,"=12")+COUNTIF($BR385,"=24")+COUNTIF($BS385,"=20")+COUNTIF($BT385,"=13")</f>
        <v>10</v>
      </c>
      <c r="CM385" s="59">
        <f>COUNTIF($BU385,"=12")+COUNTIF($BV385,"=11")+COUNTIF($BW385,"=13")+COUNTIF($BX385,"=11")+COUNTIF($BY385,"=11")+COUNTIF($BZ385,"=12")+COUNTIF($CA385,"=11")</f>
        <v>6</v>
      </c>
      <c r="CN385" s="86"/>
      <c r="CO385" s="86"/>
      <c r="CP385" s="86"/>
      <c r="CQ385" s="86"/>
      <c r="CR385" s="86"/>
      <c r="CS385" s="86"/>
      <c r="CT385" s="86"/>
      <c r="CU385" s="86"/>
      <c r="CV385" s="86"/>
      <c r="CW385" s="86"/>
      <c r="CX385" s="86"/>
      <c r="CY385" s="86"/>
      <c r="CZ385" s="86"/>
      <c r="DA385" s="86"/>
      <c r="DB385" s="86"/>
      <c r="DC385" s="86"/>
      <c r="DD385" s="86"/>
      <c r="DE385" s="86"/>
      <c r="DF385" s="86"/>
      <c r="DG385" s="86"/>
      <c r="DH385" s="86"/>
      <c r="DI385" s="86"/>
      <c r="DJ385" s="86"/>
      <c r="DK385" s="86"/>
      <c r="DL385" s="86"/>
      <c r="DM385" s="86"/>
      <c r="DN385" s="86"/>
      <c r="DO385" s="86"/>
      <c r="DP385" s="86"/>
      <c r="DQ385" s="86"/>
      <c r="DR385" s="86"/>
      <c r="DS385" s="86"/>
      <c r="DT385" s="86"/>
      <c r="DU385" s="86"/>
      <c r="DV385" s="86"/>
      <c r="DW385" s="86"/>
      <c r="DX385" s="86"/>
      <c r="DY385" s="86"/>
      <c r="DZ385" s="86"/>
      <c r="EA385" s="86"/>
      <c r="EB385" s="86"/>
      <c r="EC385" s="86"/>
      <c r="ED385" s="86"/>
      <c r="EE385" s="86"/>
    </row>
    <row r="386" spans="1:135" s="1" customFormat="1" ht="15" customHeight="1" x14ac:dyDescent="0.2">
      <c r="A386" s="164">
        <v>34109</v>
      </c>
      <c r="B386" s="3" t="s">
        <v>352</v>
      </c>
      <c r="C386" s="86" t="s">
        <v>2</v>
      </c>
      <c r="D386" s="138" t="s">
        <v>78</v>
      </c>
      <c r="E386" s="3" t="s">
        <v>8</v>
      </c>
      <c r="F386" s="3" t="s">
        <v>352</v>
      </c>
      <c r="G386" s="7">
        <v>41425.082638888889</v>
      </c>
      <c r="H386" s="88" t="s">
        <v>2</v>
      </c>
      <c r="I386" s="88" t="s">
        <v>779</v>
      </c>
      <c r="J386" s="87">
        <v>41277.888888888891</v>
      </c>
      <c r="K386" s="143">
        <f>+COUNTIF($Y386,"&gt;=18")+COUNTIF($AG386,"&gt;=31")+COUNTIF($AP386,"&lt;=15")+COUNTIF($AR386,"&gt;=19")+COUNTIF($BG386,"&gt;=11")+COUNTIF($BI386,"&lt;=21")+COUNTIF($BK386,"&gt;=17")+COUNTIF($BR386,"&gt;=24")+COUNTIF($CA386,"&lt;=11")</f>
        <v>5</v>
      </c>
      <c r="L386" s="140">
        <f>65-(+CH386+CI386+CJ386+CK386+CL386+CM386)</f>
        <v>13</v>
      </c>
      <c r="M386" s="100">
        <v>13</v>
      </c>
      <c r="N386" s="100">
        <v>24</v>
      </c>
      <c r="O386" s="100">
        <v>14</v>
      </c>
      <c r="P386" s="68">
        <v>12</v>
      </c>
      <c r="Q386" s="100">
        <v>14</v>
      </c>
      <c r="R386" s="100">
        <v>14</v>
      </c>
      <c r="S386" s="100">
        <v>12</v>
      </c>
      <c r="T386" s="100">
        <v>12</v>
      </c>
      <c r="U386" s="100">
        <v>12</v>
      </c>
      <c r="V386" s="100">
        <v>13</v>
      </c>
      <c r="W386" s="100">
        <v>13</v>
      </c>
      <c r="X386" s="100">
        <v>16</v>
      </c>
      <c r="Y386" s="100">
        <v>18</v>
      </c>
      <c r="Z386" s="100">
        <v>9</v>
      </c>
      <c r="AA386" s="100">
        <v>10</v>
      </c>
      <c r="AB386" s="100">
        <v>11</v>
      </c>
      <c r="AC386" s="100">
        <v>11</v>
      </c>
      <c r="AD386" s="100">
        <v>25</v>
      </c>
      <c r="AE386" s="100">
        <v>15</v>
      </c>
      <c r="AF386" s="100">
        <v>19</v>
      </c>
      <c r="AG386" s="100">
        <v>29</v>
      </c>
      <c r="AH386" s="100">
        <v>15</v>
      </c>
      <c r="AI386" s="100">
        <v>15</v>
      </c>
      <c r="AJ386" s="100">
        <v>17</v>
      </c>
      <c r="AK386" s="100">
        <v>17</v>
      </c>
      <c r="AL386" s="100">
        <v>10</v>
      </c>
      <c r="AM386" s="68">
        <v>11</v>
      </c>
      <c r="AN386" s="68">
        <v>19</v>
      </c>
      <c r="AO386" s="68">
        <v>19</v>
      </c>
      <c r="AP386" s="68">
        <v>16</v>
      </c>
      <c r="AQ386" s="68">
        <v>15</v>
      </c>
      <c r="AR386" s="68">
        <v>19</v>
      </c>
      <c r="AS386" s="68">
        <v>18</v>
      </c>
      <c r="AT386" s="68">
        <v>35</v>
      </c>
      <c r="AU386" s="68">
        <v>38</v>
      </c>
      <c r="AV386" s="68">
        <v>13</v>
      </c>
      <c r="AW386" s="68">
        <v>12</v>
      </c>
      <c r="AX386" s="68">
        <v>11</v>
      </c>
      <c r="AY386" s="68">
        <v>9</v>
      </c>
      <c r="AZ386" s="68">
        <v>15</v>
      </c>
      <c r="BA386" s="68">
        <v>16</v>
      </c>
      <c r="BB386" s="100">
        <v>8</v>
      </c>
      <c r="BC386" s="100">
        <v>10</v>
      </c>
      <c r="BD386" s="100">
        <v>10</v>
      </c>
      <c r="BE386" s="100">
        <v>8</v>
      </c>
      <c r="BF386" s="100">
        <v>10</v>
      </c>
      <c r="BG386" s="100">
        <v>11</v>
      </c>
      <c r="BH386" s="100">
        <v>12</v>
      </c>
      <c r="BI386" s="100">
        <v>23</v>
      </c>
      <c r="BJ386" s="100">
        <v>23</v>
      </c>
      <c r="BK386" s="100">
        <v>17</v>
      </c>
      <c r="BL386" s="100">
        <v>10</v>
      </c>
      <c r="BM386" s="100">
        <v>12</v>
      </c>
      <c r="BN386" s="100">
        <v>12</v>
      </c>
      <c r="BO386" s="100">
        <v>14</v>
      </c>
      <c r="BP386" s="100">
        <v>8</v>
      </c>
      <c r="BQ386" s="100">
        <v>11</v>
      </c>
      <c r="BR386" s="100">
        <v>24</v>
      </c>
      <c r="BS386" s="100">
        <v>20</v>
      </c>
      <c r="BT386" s="100">
        <v>13</v>
      </c>
      <c r="BU386" s="100">
        <v>12</v>
      </c>
      <c r="BV386" s="100">
        <v>11</v>
      </c>
      <c r="BW386" s="100">
        <v>13</v>
      </c>
      <c r="BX386" s="100">
        <v>11</v>
      </c>
      <c r="BY386" s="100">
        <v>11</v>
      </c>
      <c r="BZ386" s="100">
        <v>12</v>
      </c>
      <c r="CA386" s="100">
        <v>12</v>
      </c>
      <c r="CB386" s="149">
        <f>(2.71828^(-8.3291+4.4859*K386-2.1583*L386))/(1+(2.71828^(-8.3291+4.4859*K386-2.1583*L386)))</f>
        <v>8.6763780988253697E-7</v>
      </c>
      <c r="CC386" s="107" t="s">
        <v>781</v>
      </c>
      <c r="CD386" s="86" t="s">
        <v>53</v>
      </c>
      <c r="CE386" s="38" t="s">
        <v>2</v>
      </c>
      <c r="CF386" s="86" t="s">
        <v>352</v>
      </c>
      <c r="CG386" s="86"/>
      <c r="CH386" s="59">
        <f>COUNTIF($M386,"=13")+COUNTIF($N386,"=24")+COUNTIF($O386,"=14")+COUNTIF($P386,"=11")+COUNTIF($Q386,"=11")+COUNTIF($R386,"=14")+COUNTIF($S386,"=12")+COUNTIF($T386,"=12")+COUNTIF($U386,"=12")+COUNTIF($V386,"=13")+COUNTIF($W386,"=13")+COUNTIF($X386,"=16")</f>
        <v>10</v>
      </c>
      <c r="CI386" s="59">
        <f>COUNTIF($Y386,"=18")+COUNTIF($Z386,"=9")+COUNTIF($AA386,"=10")+COUNTIF($AB386,"=11")+COUNTIF($AC386,"=11")+COUNTIF($AD386,"=25")+COUNTIF($AE386,"=15")+COUNTIF($AF386,"=19")+COUNTIF($AG386,"=31")+COUNTIF($AH386,"=15")+COUNTIF($AI386,"=15")+COUNTIF($AJ386,"=17")+COUNTIF($AK386,"=17")</f>
        <v>12</v>
      </c>
      <c r="CJ386" s="59">
        <f>COUNTIF($AL386,"=11")+COUNTIF($AM386,"=11")+COUNTIF($AN386,"=19")+COUNTIF($AO386,"=23")+COUNTIF($AP386,"=15")+COUNTIF($AQ386,"=15")+COUNTIF($AR386,"=19")+COUNTIF($AS386,"=17")+COUNTIF($AV386,"=12")+COUNTIF($AW386,"=12")</f>
        <v>5</v>
      </c>
      <c r="CK386" s="59">
        <f>COUNTIF($AX386,"=11")+COUNTIF($AY386,"=9")+COUNTIF($AZ386,"=15")+COUNTIF($BA386,"=16")+COUNTIF($BB386,"=8")+COUNTIF($BC386,"=10")+COUNTIF($BD386,"=10")+COUNTIF($BE386,"=8")+COUNTIF($BF386,"=10")+COUNTIF($BG386,"=11")</f>
        <v>10</v>
      </c>
      <c r="CL386" s="59">
        <f>COUNTIF($BH386,"=12")+COUNTIF($BI386,"=21")+COUNTIF($BJ386,"=23")+COUNTIF($BK386,"=16")+COUNTIF($BL386,"=10")+COUNTIF($BM386,"=12")+COUNTIF($BN386,"=12")+COUNTIF($BO386,"=15")+COUNTIF($BP386,"=8")+COUNTIF($BQ386,"=12")+COUNTIF($BR386,"=24")+COUNTIF($BS386,"=20")+COUNTIF($BT386,"=13")</f>
        <v>9</v>
      </c>
      <c r="CM386" s="59">
        <f>COUNTIF($BU386,"=12")+COUNTIF($BV386,"=11")+COUNTIF($BW386,"=13")+COUNTIF($BX386,"=11")+COUNTIF($BY386,"=11")+COUNTIF($BZ386,"=12")+COUNTIF($CA386,"=11")</f>
        <v>6</v>
      </c>
      <c r="CN386" s="86"/>
      <c r="CO386" s="86"/>
      <c r="CP386" s="86"/>
      <c r="CQ386" s="86"/>
      <c r="CR386" s="86"/>
      <c r="CS386" s="86"/>
      <c r="CT386" s="86"/>
      <c r="CU386" s="86"/>
      <c r="CV386" s="86"/>
      <c r="CW386" s="86"/>
      <c r="CX386" s="86"/>
      <c r="CY386" s="86"/>
      <c r="CZ386" s="86"/>
      <c r="DA386" s="86"/>
      <c r="DB386" s="86"/>
      <c r="DC386" s="86"/>
      <c r="DD386" s="86"/>
      <c r="DE386" s="86"/>
      <c r="DF386" s="86"/>
      <c r="DG386" s="86"/>
      <c r="DH386" s="86"/>
      <c r="DI386" s="86"/>
      <c r="DJ386" s="86"/>
      <c r="DK386" s="86"/>
      <c r="DL386" s="86"/>
      <c r="DM386" s="86"/>
      <c r="DN386" s="86"/>
      <c r="DO386" s="86"/>
      <c r="DP386" s="86"/>
      <c r="DQ386" s="86"/>
      <c r="DR386" s="86"/>
      <c r="DS386" s="86"/>
      <c r="DT386" s="86"/>
      <c r="DU386" s="86"/>
      <c r="DV386" s="86"/>
      <c r="DW386" s="86"/>
      <c r="DX386" s="86"/>
      <c r="DY386" s="86"/>
      <c r="DZ386" s="86"/>
      <c r="EA386" s="86"/>
      <c r="EB386" s="86"/>
      <c r="EC386" s="86"/>
      <c r="ED386" s="86"/>
      <c r="EE386" s="86"/>
    </row>
    <row r="387" spans="1:135" s="1" customFormat="1" ht="15" customHeight="1" x14ac:dyDescent="0.2">
      <c r="A387" s="168">
        <v>42480</v>
      </c>
      <c r="B387" s="24" t="s">
        <v>302</v>
      </c>
      <c r="C387" s="86" t="s">
        <v>2</v>
      </c>
      <c r="D387" s="138" t="s">
        <v>78</v>
      </c>
      <c r="E387" s="10" t="s">
        <v>314</v>
      </c>
      <c r="F387" s="3" t="s">
        <v>313</v>
      </c>
      <c r="G387" s="74">
        <v>41634</v>
      </c>
      <c r="H387" s="88" t="s">
        <v>2</v>
      </c>
      <c r="I387" s="88" t="s">
        <v>779</v>
      </c>
      <c r="J387" s="75">
        <v>41277.888888888891</v>
      </c>
      <c r="K387" s="143">
        <f>+COUNTIF($Y387,"&gt;=18")+COUNTIF($AG387,"&gt;=31")+COUNTIF($AP387,"&lt;=15")+COUNTIF($AR387,"&gt;=19")+COUNTIF($BG387,"&gt;=11")+COUNTIF($BI387,"&lt;=21")+COUNTIF($BK387,"&gt;=17")+COUNTIF($BR387,"&gt;=24")+COUNTIF($CA387,"&lt;=11")</f>
        <v>5</v>
      </c>
      <c r="L387" s="140">
        <f>65-(+CH387+CI387+CJ387+CK387+CL387+CM387)</f>
        <v>13</v>
      </c>
      <c r="M387" s="34">
        <v>13</v>
      </c>
      <c r="N387" s="34">
        <v>24</v>
      </c>
      <c r="O387" s="34">
        <v>14</v>
      </c>
      <c r="P387" s="43">
        <v>11</v>
      </c>
      <c r="Q387" s="35">
        <v>11</v>
      </c>
      <c r="R387" s="34">
        <v>14</v>
      </c>
      <c r="S387" s="34">
        <v>12</v>
      </c>
      <c r="T387" s="34">
        <v>12</v>
      </c>
      <c r="U387" s="34">
        <v>12</v>
      </c>
      <c r="V387" s="34">
        <v>13</v>
      </c>
      <c r="W387" s="34">
        <v>13</v>
      </c>
      <c r="X387" s="34">
        <v>16</v>
      </c>
      <c r="Y387" s="35">
        <v>18</v>
      </c>
      <c r="Z387" s="34">
        <v>9</v>
      </c>
      <c r="AA387" s="34">
        <v>10</v>
      </c>
      <c r="AB387" s="34">
        <v>11</v>
      </c>
      <c r="AC387" s="34">
        <v>11</v>
      </c>
      <c r="AD387" s="34">
        <v>24</v>
      </c>
      <c r="AE387" s="34">
        <v>15</v>
      </c>
      <c r="AF387" s="35">
        <v>19</v>
      </c>
      <c r="AG387" s="34">
        <v>30</v>
      </c>
      <c r="AH387" s="34">
        <v>14</v>
      </c>
      <c r="AI387" s="35">
        <v>14</v>
      </c>
      <c r="AJ387" s="34">
        <v>16</v>
      </c>
      <c r="AK387" s="34">
        <v>17</v>
      </c>
      <c r="AL387" s="34">
        <v>11</v>
      </c>
      <c r="AM387" s="35">
        <v>11</v>
      </c>
      <c r="AN387" s="34">
        <v>19</v>
      </c>
      <c r="AO387" s="34">
        <v>23</v>
      </c>
      <c r="AP387" s="34">
        <v>15</v>
      </c>
      <c r="AQ387" s="34">
        <v>15</v>
      </c>
      <c r="AR387" s="35">
        <v>20</v>
      </c>
      <c r="AS387" s="34">
        <v>17</v>
      </c>
      <c r="AT387" s="34">
        <v>39</v>
      </c>
      <c r="AU387" s="34">
        <v>39</v>
      </c>
      <c r="AV387" s="34">
        <v>14</v>
      </c>
      <c r="AW387" s="34">
        <v>12</v>
      </c>
      <c r="AX387" s="34">
        <v>11</v>
      </c>
      <c r="AY387" s="34">
        <v>9</v>
      </c>
      <c r="AZ387" s="35">
        <v>15</v>
      </c>
      <c r="BA387" s="34">
        <v>16</v>
      </c>
      <c r="BB387" s="34">
        <v>8</v>
      </c>
      <c r="BC387" s="34">
        <v>10</v>
      </c>
      <c r="BD387" s="34">
        <v>10</v>
      </c>
      <c r="BE387" s="34">
        <v>8</v>
      </c>
      <c r="BF387" s="34">
        <v>10</v>
      </c>
      <c r="BG387" s="34">
        <v>11</v>
      </c>
      <c r="BH387" s="34">
        <v>12</v>
      </c>
      <c r="BI387" s="34">
        <v>23</v>
      </c>
      <c r="BJ387" s="34">
        <v>23</v>
      </c>
      <c r="BK387" s="34">
        <v>17</v>
      </c>
      <c r="BL387" s="34">
        <v>10</v>
      </c>
      <c r="BM387" s="34">
        <v>12</v>
      </c>
      <c r="BN387" s="34">
        <v>12</v>
      </c>
      <c r="BO387" s="34">
        <v>15</v>
      </c>
      <c r="BP387" s="34">
        <v>8</v>
      </c>
      <c r="BQ387" s="34">
        <v>12</v>
      </c>
      <c r="BR387" s="34">
        <v>22</v>
      </c>
      <c r="BS387" s="34">
        <v>20</v>
      </c>
      <c r="BT387" s="34">
        <v>13</v>
      </c>
      <c r="BU387" s="34">
        <v>12</v>
      </c>
      <c r="BV387" s="34">
        <v>12</v>
      </c>
      <c r="BW387" s="34">
        <v>12</v>
      </c>
      <c r="BX387" s="34">
        <v>11</v>
      </c>
      <c r="BY387" s="34">
        <v>11</v>
      </c>
      <c r="BZ387" s="34">
        <v>12</v>
      </c>
      <c r="CA387" s="34">
        <v>12</v>
      </c>
      <c r="CB387" s="149">
        <f>(2.71828^(-8.3291+4.4859*K387-2.1583*L387))/(1+(2.71828^(-8.3291+4.4859*K387-2.1583*L387)))</f>
        <v>8.6763780988253697E-7</v>
      </c>
      <c r="CC387" s="107" t="s">
        <v>781</v>
      </c>
      <c r="CD387" s="86" t="s">
        <v>53</v>
      </c>
      <c r="CE387" s="10" t="s">
        <v>2</v>
      </c>
      <c r="CF387" s="86" t="s">
        <v>313</v>
      </c>
      <c r="CG387" s="11"/>
      <c r="CH387" s="59">
        <f>COUNTIF($M387,"=13")+COUNTIF($N387,"=24")+COUNTIF($O387,"=14")+COUNTIF($P387,"=11")+COUNTIF($Q387,"=11")+COUNTIF($R387,"=14")+COUNTIF($S387,"=12")+COUNTIF($T387,"=12")+COUNTIF($U387,"=12")+COUNTIF($V387,"=13")+COUNTIF($W387,"=13")+COUNTIF($X387,"=16")</f>
        <v>12</v>
      </c>
      <c r="CI387" s="59">
        <f>COUNTIF($Y387,"=18")+COUNTIF($Z387,"=9")+COUNTIF($AA387,"=10")+COUNTIF($AB387,"=11")+COUNTIF($AC387,"=11")+COUNTIF($AD387,"=25")+COUNTIF($AE387,"=15")+COUNTIF($AF387,"=19")+COUNTIF($AG387,"=31")+COUNTIF($AH387,"=15")+COUNTIF($AI387,"=15")+COUNTIF($AJ387,"=17")+COUNTIF($AK387,"=17")</f>
        <v>8</v>
      </c>
      <c r="CJ387" s="59">
        <f>COUNTIF($AL387,"=11")+COUNTIF($AM387,"=11")+COUNTIF($AN387,"=19")+COUNTIF($AO387,"=23")+COUNTIF($AP387,"=15")+COUNTIF($AQ387,"=15")+COUNTIF($AR387,"=19")+COUNTIF($AS387,"=17")+COUNTIF($AV387,"=12")+COUNTIF($AW387,"=12")</f>
        <v>8</v>
      </c>
      <c r="CK387" s="59">
        <f>COUNTIF($AX387,"=11")+COUNTIF($AY387,"=9")+COUNTIF($AZ387,"=15")+COUNTIF($BA387,"=16")+COUNTIF($BB387,"=8")+COUNTIF($BC387,"=10")+COUNTIF($BD387,"=10")+COUNTIF($BE387,"=8")+COUNTIF($BF387,"=10")+COUNTIF($BG387,"=11")</f>
        <v>10</v>
      </c>
      <c r="CL387" s="59">
        <f>COUNTIF($BH387,"=12")+COUNTIF($BI387,"=21")+COUNTIF($BJ387,"=23")+COUNTIF($BK387,"=16")+COUNTIF($BL387,"=10")+COUNTIF($BM387,"=12")+COUNTIF($BN387,"=12")+COUNTIF($BO387,"=15")+COUNTIF($BP387,"=8")+COUNTIF($BQ387,"=12")+COUNTIF($BR387,"=24")+COUNTIF($BS387,"=20")+COUNTIF($BT387,"=13")</f>
        <v>10</v>
      </c>
      <c r="CM387" s="59">
        <f>COUNTIF($BU387,"=12")+COUNTIF($BV387,"=11")+COUNTIF($BW387,"=13")+COUNTIF($BX387,"=11")+COUNTIF($BY387,"=11")+COUNTIF($BZ387,"=12")+COUNTIF($CA387,"=11")</f>
        <v>4</v>
      </c>
      <c r="CN387" s="86"/>
      <c r="CO387" s="86"/>
      <c r="CP387" s="86"/>
      <c r="CQ387" s="86"/>
      <c r="CR387" s="86"/>
      <c r="CS387" s="86"/>
      <c r="CT387" s="86"/>
      <c r="CU387" s="86"/>
      <c r="CV387" s="86"/>
      <c r="CW387" s="86"/>
      <c r="CX387" s="86"/>
      <c r="CY387" s="86"/>
      <c r="CZ387" s="86"/>
      <c r="DA387" s="86"/>
      <c r="DB387" s="86"/>
      <c r="DC387" s="86"/>
      <c r="DD387" s="86"/>
      <c r="DE387" s="86"/>
      <c r="DF387" s="86"/>
      <c r="DG387" s="86"/>
      <c r="DH387" s="86"/>
      <c r="DI387" s="86"/>
      <c r="DJ387" s="86"/>
      <c r="DK387" s="86"/>
      <c r="DL387" s="86"/>
      <c r="DM387" s="86"/>
      <c r="DN387" s="86"/>
      <c r="DO387" s="86"/>
      <c r="DP387" s="86"/>
      <c r="DQ387" s="86"/>
      <c r="DR387" s="86"/>
      <c r="DS387" s="86"/>
      <c r="DT387" s="86"/>
      <c r="DU387" s="86"/>
      <c r="DV387" s="86"/>
      <c r="DW387" s="86"/>
      <c r="DX387" s="86"/>
      <c r="DY387" s="86"/>
      <c r="DZ387" s="86"/>
      <c r="EA387" s="86"/>
      <c r="EB387" s="86"/>
      <c r="EC387" s="86"/>
      <c r="ED387" s="86"/>
      <c r="EE387" s="86"/>
    </row>
    <row r="388" spans="1:135" s="1" customFormat="1" ht="15" customHeight="1" x14ac:dyDescent="0.2">
      <c r="A388" s="163">
        <v>53435</v>
      </c>
      <c r="B388" s="23" t="s">
        <v>128</v>
      </c>
      <c r="C388" s="86" t="s">
        <v>2</v>
      </c>
      <c r="D388" s="138" t="s">
        <v>78</v>
      </c>
      <c r="E388" s="23" t="s">
        <v>314</v>
      </c>
      <c r="F388" s="23" t="s">
        <v>128</v>
      </c>
      <c r="G388" s="16">
        <v>41622</v>
      </c>
      <c r="H388" s="88" t="s">
        <v>2</v>
      </c>
      <c r="I388" s="88" t="s">
        <v>779</v>
      </c>
      <c r="J388" s="87">
        <v>41277.888888888891</v>
      </c>
      <c r="K388" s="143">
        <f>+COUNTIF($Y388,"&gt;=18")+COUNTIF($AG388,"&gt;=31")+COUNTIF($AP388,"&lt;=15")+COUNTIF($AR388,"&gt;=19")+COUNTIF($BG388,"&gt;=11")+COUNTIF($BI388,"&lt;=21")+COUNTIF($BK388,"&gt;=17")+COUNTIF($BR388,"&gt;=24")+COUNTIF($CA388,"&lt;=11")</f>
        <v>5</v>
      </c>
      <c r="L388" s="140">
        <f>65-(+CH388+CI388+CJ388+CK388+CL388+CM388)</f>
        <v>13</v>
      </c>
      <c r="M388" s="114">
        <v>13</v>
      </c>
      <c r="N388" s="114">
        <v>25</v>
      </c>
      <c r="O388" s="114">
        <v>14</v>
      </c>
      <c r="P388" s="114">
        <v>11</v>
      </c>
      <c r="Q388" s="114">
        <v>11</v>
      </c>
      <c r="R388" s="114">
        <v>13</v>
      </c>
      <c r="S388" s="114">
        <v>12</v>
      </c>
      <c r="T388" s="114">
        <v>12</v>
      </c>
      <c r="U388" s="114">
        <v>12</v>
      </c>
      <c r="V388" s="114">
        <v>13</v>
      </c>
      <c r="W388" s="114">
        <v>13</v>
      </c>
      <c r="X388" s="114">
        <v>16</v>
      </c>
      <c r="Y388" s="114">
        <v>17</v>
      </c>
      <c r="Z388" s="62">
        <v>9</v>
      </c>
      <c r="AA388" s="62">
        <v>10</v>
      </c>
      <c r="AB388" s="114">
        <v>11</v>
      </c>
      <c r="AC388" s="114">
        <v>11</v>
      </c>
      <c r="AD388" s="114">
        <v>25</v>
      </c>
      <c r="AE388" s="114">
        <v>16</v>
      </c>
      <c r="AF388" s="114">
        <v>18</v>
      </c>
      <c r="AG388" s="114">
        <v>31</v>
      </c>
      <c r="AH388" s="62">
        <v>15</v>
      </c>
      <c r="AI388" s="62">
        <v>16</v>
      </c>
      <c r="AJ388" s="62">
        <v>16</v>
      </c>
      <c r="AK388" s="62">
        <v>17</v>
      </c>
      <c r="AL388" s="114">
        <v>11</v>
      </c>
      <c r="AM388" s="114">
        <v>11</v>
      </c>
      <c r="AN388" s="114">
        <v>19</v>
      </c>
      <c r="AO388" s="114">
        <v>22</v>
      </c>
      <c r="AP388" s="114">
        <v>16</v>
      </c>
      <c r="AQ388" s="114">
        <v>16</v>
      </c>
      <c r="AR388" s="114">
        <v>19</v>
      </c>
      <c r="AS388" s="114">
        <v>17</v>
      </c>
      <c r="AT388" s="62">
        <v>38</v>
      </c>
      <c r="AU388" s="62">
        <v>39</v>
      </c>
      <c r="AV388" s="114">
        <v>12</v>
      </c>
      <c r="AW388" s="114">
        <v>12</v>
      </c>
      <c r="AX388" s="114">
        <v>11</v>
      </c>
      <c r="AY388" s="114">
        <v>9</v>
      </c>
      <c r="AZ388" s="114">
        <v>15</v>
      </c>
      <c r="BA388" s="114">
        <v>16</v>
      </c>
      <c r="BB388" s="114">
        <v>8</v>
      </c>
      <c r="BC388" s="114">
        <v>10</v>
      </c>
      <c r="BD388" s="114">
        <v>10</v>
      </c>
      <c r="BE388" s="114">
        <v>8</v>
      </c>
      <c r="BF388" s="114">
        <v>10</v>
      </c>
      <c r="BG388" s="114">
        <v>11</v>
      </c>
      <c r="BH388" s="114">
        <v>12</v>
      </c>
      <c r="BI388" s="114">
        <v>21</v>
      </c>
      <c r="BJ388" s="114">
        <v>23</v>
      </c>
      <c r="BK388" s="114">
        <v>16</v>
      </c>
      <c r="BL388" s="114">
        <v>10</v>
      </c>
      <c r="BM388" s="114">
        <v>12</v>
      </c>
      <c r="BN388" s="114">
        <v>12</v>
      </c>
      <c r="BO388" s="114">
        <v>16</v>
      </c>
      <c r="BP388" s="114">
        <v>8</v>
      </c>
      <c r="BQ388" s="114">
        <v>12</v>
      </c>
      <c r="BR388" s="114">
        <v>25</v>
      </c>
      <c r="BS388" s="114">
        <v>20</v>
      </c>
      <c r="BT388" s="114">
        <v>13</v>
      </c>
      <c r="BU388" s="114">
        <v>12</v>
      </c>
      <c r="BV388" s="114">
        <v>11</v>
      </c>
      <c r="BW388" s="114">
        <v>13</v>
      </c>
      <c r="BX388" s="114">
        <v>11</v>
      </c>
      <c r="BY388" s="114">
        <v>11</v>
      </c>
      <c r="BZ388" s="114">
        <v>12</v>
      </c>
      <c r="CA388" s="114">
        <v>12</v>
      </c>
      <c r="CB388" s="149">
        <f>(2.71828^(-8.3291+4.4859*K388-2.1583*L388))/(1+(2.71828^(-8.3291+4.4859*K388-2.1583*L388)))</f>
        <v>8.6763780988253697E-7</v>
      </c>
      <c r="CC388" s="107" t="s">
        <v>781</v>
      </c>
      <c r="CD388" s="9" t="s">
        <v>53</v>
      </c>
      <c r="CE388" s="23" t="s">
        <v>657</v>
      </c>
      <c r="CF388" s="9" t="s">
        <v>128</v>
      </c>
      <c r="CG388" s="9"/>
      <c r="CH388" s="59">
        <f>COUNTIF($M388,"=13")+COUNTIF($N388,"=24")+COUNTIF($O388,"=14")+COUNTIF($P388,"=11")+COUNTIF($Q388,"=11")+COUNTIF($R388,"=14")+COUNTIF($S388,"=12")+COUNTIF($T388,"=12")+COUNTIF($U388,"=12")+COUNTIF($V388,"=13")+COUNTIF($W388,"=13")+COUNTIF($X388,"=16")</f>
        <v>10</v>
      </c>
      <c r="CI388" s="59">
        <f>COUNTIF($Y388,"=18")+COUNTIF($Z388,"=9")+COUNTIF($AA388,"=10")+COUNTIF($AB388,"=11")+COUNTIF($AC388,"=11")+COUNTIF($AD388,"=25")+COUNTIF($AE388,"=15")+COUNTIF($AF388,"=19")+COUNTIF($AG388,"=31")+COUNTIF($AH388,"=15")+COUNTIF($AI388,"=15")+COUNTIF($AJ388,"=17")+COUNTIF($AK388,"=17")</f>
        <v>8</v>
      </c>
      <c r="CJ388" s="59">
        <f>COUNTIF($AL388,"=11")+COUNTIF($AM388,"=11")+COUNTIF($AN388,"=19")+COUNTIF($AO388,"=23")+COUNTIF($AP388,"=15")+COUNTIF($AQ388,"=15")+COUNTIF($AR388,"=19")+COUNTIF($AS388,"=17")+COUNTIF($AV388,"=12")+COUNTIF($AW388,"=12")</f>
        <v>7</v>
      </c>
      <c r="CK388" s="59">
        <f>COUNTIF($AX388,"=11")+COUNTIF($AY388,"=9")+COUNTIF($AZ388,"=15")+COUNTIF($BA388,"=16")+COUNTIF($BB388,"=8")+COUNTIF($BC388,"=10")+COUNTIF($BD388,"=10")+COUNTIF($BE388,"=8")+COUNTIF($BF388,"=10")+COUNTIF($BG388,"=11")</f>
        <v>10</v>
      </c>
      <c r="CL388" s="59">
        <f>COUNTIF($BH388,"=12")+COUNTIF($BI388,"=21")+COUNTIF($BJ388,"=23")+COUNTIF($BK388,"=16")+COUNTIF($BL388,"=10")+COUNTIF($BM388,"=12")+COUNTIF($BN388,"=12")+COUNTIF($BO388,"=15")+COUNTIF($BP388,"=8")+COUNTIF($BQ388,"=12")+COUNTIF($BR388,"=24")+COUNTIF($BS388,"=20")+COUNTIF($BT388,"=13")</f>
        <v>11</v>
      </c>
      <c r="CM388" s="59">
        <f>COUNTIF($BU388,"=12")+COUNTIF($BV388,"=11")+COUNTIF($BW388,"=13")+COUNTIF($BX388,"=11")+COUNTIF($BY388,"=11")+COUNTIF($BZ388,"=12")+COUNTIF($CA388,"=11")</f>
        <v>6</v>
      </c>
      <c r="CN388" s="3"/>
      <c r="CO388" s="3"/>
      <c r="CP388" s="3"/>
      <c r="CQ388" s="3"/>
      <c r="CR388" s="86"/>
      <c r="CS388" s="3"/>
      <c r="CT388" s="3"/>
      <c r="CU388" s="3"/>
      <c r="CV388" s="3"/>
      <c r="CW388" s="3"/>
      <c r="CX388" s="3"/>
      <c r="CY388" s="3"/>
      <c r="CZ388" s="3"/>
      <c r="DA388" s="3"/>
      <c r="DB388" s="3"/>
      <c r="DC388" s="3"/>
      <c r="DD388" s="3"/>
      <c r="DE388" s="3"/>
      <c r="DF388" s="3"/>
      <c r="DG388" s="3"/>
      <c r="DH388" s="3"/>
      <c r="DI388" s="3"/>
      <c r="DJ388" s="3"/>
      <c r="DK388" s="3"/>
      <c r="DL388" s="3"/>
      <c r="DM388" s="3"/>
      <c r="DN388" s="3"/>
      <c r="DO388" s="3"/>
      <c r="DP388" s="3"/>
      <c r="DQ388" s="3"/>
      <c r="DR388" s="3"/>
      <c r="DS388" s="3"/>
      <c r="DT388" s="3"/>
      <c r="DU388" s="3"/>
      <c r="DV388" s="3"/>
      <c r="DW388" s="3"/>
      <c r="DX388" s="3"/>
      <c r="DY388" s="3"/>
      <c r="DZ388" s="3"/>
      <c r="EA388" s="9"/>
      <c r="EB388" s="9"/>
      <c r="EC388" s="9"/>
      <c r="ED388" s="9"/>
      <c r="EE388" s="9"/>
    </row>
    <row r="389" spans="1:135" s="1" customFormat="1" ht="15" customHeight="1" x14ac:dyDescent="0.2">
      <c r="A389" s="168">
        <v>56769</v>
      </c>
      <c r="B389" s="10" t="s">
        <v>207</v>
      </c>
      <c r="C389" s="86" t="s">
        <v>2</v>
      </c>
      <c r="D389" s="138" t="s">
        <v>78</v>
      </c>
      <c r="E389" s="10" t="s">
        <v>314</v>
      </c>
      <c r="F389" s="10" t="s">
        <v>207</v>
      </c>
      <c r="G389" s="7">
        <v>41504.945138888892</v>
      </c>
      <c r="H389" s="88" t="s">
        <v>2</v>
      </c>
      <c r="I389" s="88" t="s">
        <v>779</v>
      </c>
      <c r="J389" s="87">
        <v>41277.888888888891</v>
      </c>
      <c r="K389" s="143">
        <f>+COUNTIF($Y389,"&gt;=18")+COUNTIF($AG389,"&gt;=31")+COUNTIF($AP389,"&lt;=15")+COUNTIF($AR389,"&gt;=19")+COUNTIF($BG389,"&gt;=11")+COUNTIF($BI389,"&lt;=21")+COUNTIF($BK389,"&gt;=17")+COUNTIF($BR389,"&gt;=24")+COUNTIF($CA389,"&lt;=11")</f>
        <v>5</v>
      </c>
      <c r="L389" s="140">
        <f>65-(+CH389+CI389+CJ389+CK389+CL389+CM389)</f>
        <v>13</v>
      </c>
      <c r="M389" s="43">
        <v>13</v>
      </c>
      <c r="N389" s="43">
        <v>24</v>
      </c>
      <c r="O389" s="43">
        <v>14</v>
      </c>
      <c r="P389" s="43">
        <v>11</v>
      </c>
      <c r="Q389" s="43">
        <v>11</v>
      </c>
      <c r="R389" s="43">
        <v>14</v>
      </c>
      <c r="S389" s="43">
        <v>12</v>
      </c>
      <c r="T389" s="43">
        <v>12</v>
      </c>
      <c r="U389" s="43">
        <v>12</v>
      </c>
      <c r="V389" s="43">
        <v>13</v>
      </c>
      <c r="W389" s="43">
        <v>13</v>
      </c>
      <c r="X389" s="43">
        <v>16</v>
      </c>
      <c r="Y389" s="43">
        <v>19</v>
      </c>
      <c r="Z389" s="34">
        <v>10</v>
      </c>
      <c r="AA389" s="34">
        <v>10</v>
      </c>
      <c r="AB389" s="43">
        <v>11</v>
      </c>
      <c r="AC389" s="43">
        <v>11</v>
      </c>
      <c r="AD389" s="43">
        <v>23</v>
      </c>
      <c r="AE389" s="43">
        <v>15</v>
      </c>
      <c r="AF389" s="43">
        <v>19</v>
      </c>
      <c r="AG389" s="43">
        <v>32</v>
      </c>
      <c r="AH389" s="34">
        <v>15</v>
      </c>
      <c r="AI389" s="34">
        <v>15</v>
      </c>
      <c r="AJ389" s="34">
        <v>17</v>
      </c>
      <c r="AK389" s="34">
        <v>17</v>
      </c>
      <c r="AL389" s="43">
        <v>11</v>
      </c>
      <c r="AM389" s="43">
        <v>11</v>
      </c>
      <c r="AN389" s="43">
        <v>19</v>
      </c>
      <c r="AO389" s="43">
        <v>23</v>
      </c>
      <c r="AP389" s="43">
        <v>17</v>
      </c>
      <c r="AQ389" s="43">
        <v>15</v>
      </c>
      <c r="AR389" s="43">
        <v>20</v>
      </c>
      <c r="AS389" s="43">
        <v>17</v>
      </c>
      <c r="AT389" s="34">
        <v>38</v>
      </c>
      <c r="AU389" s="34">
        <v>38</v>
      </c>
      <c r="AV389" s="43">
        <v>12</v>
      </c>
      <c r="AW389" s="43">
        <v>12</v>
      </c>
      <c r="AX389" s="43">
        <v>11</v>
      </c>
      <c r="AY389" s="43">
        <v>9</v>
      </c>
      <c r="AZ389" s="43">
        <v>15</v>
      </c>
      <c r="BA389" s="43">
        <v>16</v>
      </c>
      <c r="BB389" s="43">
        <v>8</v>
      </c>
      <c r="BC389" s="43">
        <v>11</v>
      </c>
      <c r="BD389" s="43">
        <v>10</v>
      </c>
      <c r="BE389" s="43">
        <v>8</v>
      </c>
      <c r="BF389" s="43">
        <v>10</v>
      </c>
      <c r="BG389" s="43">
        <v>11</v>
      </c>
      <c r="BH389" s="43">
        <v>12</v>
      </c>
      <c r="BI389" s="43">
        <v>23</v>
      </c>
      <c r="BJ389" s="43">
        <v>23</v>
      </c>
      <c r="BK389" s="43">
        <v>17</v>
      </c>
      <c r="BL389" s="43">
        <v>10</v>
      </c>
      <c r="BM389" s="43">
        <v>12</v>
      </c>
      <c r="BN389" s="43">
        <v>12</v>
      </c>
      <c r="BO389" s="43">
        <v>16</v>
      </c>
      <c r="BP389" s="43">
        <v>8</v>
      </c>
      <c r="BQ389" s="43">
        <v>12</v>
      </c>
      <c r="BR389" s="43">
        <v>22</v>
      </c>
      <c r="BS389" s="43">
        <v>21</v>
      </c>
      <c r="BT389" s="43">
        <v>13</v>
      </c>
      <c r="BU389" s="43">
        <v>12</v>
      </c>
      <c r="BV389" s="43">
        <v>11</v>
      </c>
      <c r="BW389" s="43">
        <v>13</v>
      </c>
      <c r="BX389" s="43">
        <v>11</v>
      </c>
      <c r="BY389" s="43">
        <v>11</v>
      </c>
      <c r="BZ389" s="43">
        <v>12</v>
      </c>
      <c r="CA389" s="43">
        <v>12</v>
      </c>
      <c r="CB389" s="149">
        <f>(2.71828^(-8.3291+4.4859*K389-2.1583*L389))/(1+(2.71828^(-8.3291+4.4859*K389-2.1583*L389)))</f>
        <v>8.6763780988253697E-7</v>
      </c>
      <c r="CC389" s="107" t="s">
        <v>781</v>
      </c>
      <c r="CD389" s="18" t="s">
        <v>53</v>
      </c>
      <c r="CE389" s="10" t="s">
        <v>662</v>
      </c>
      <c r="CF389" s="18" t="s">
        <v>207</v>
      </c>
      <c r="CG389" s="39"/>
      <c r="CH389" s="59">
        <f>COUNTIF($M389,"=13")+COUNTIF($N389,"=24")+COUNTIF($O389,"=14")+COUNTIF($P389,"=11")+COUNTIF($Q389,"=11")+COUNTIF($R389,"=14")+COUNTIF($S389,"=12")+COUNTIF($T389,"=12")+COUNTIF($U389,"=12")+COUNTIF($V389,"=13")+COUNTIF($W389,"=13")+COUNTIF($X389,"=16")</f>
        <v>12</v>
      </c>
      <c r="CI389" s="59">
        <f>COUNTIF($Y389,"=18")+COUNTIF($Z389,"=9")+COUNTIF($AA389,"=10")+COUNTIF($AB389,"=11")+COUNTIF($AC389,"=11")+COUNTIF($AD389,"=25")+COUNTIF($AE389,"=15")+COUNTIF($AF389,"=19")+COUNTIF($AG389,"=31")+COUNTIF($AH389,"=15")+COUNTIF($AI389,"=15")+COUNTIF($AJ389,"=17")+COUNTIF($AK389,"=17")</f>
        <v>9</v>
      </c>
      <c r="CJ389" s="59">
        <f>COUNTIF($AL389,"=11")+COUNTIF($AM389,"=11")+COUNTIF($AN389,"=19")+COUNTIF($AO389,"=23")+COUNTIF($AP389,"=15")+COUNTIF($AQ389,"=15")+COUNTIF($AR389,"=19")+COUNTIF($AS389,"=17")+COUNTIF($AV389,"=12")+COUNTIF($AW389,"=12")</f>
        <v>8</v>
      </c>
      <c r="CK389" s="59">
        <f>COUNTIF($AX389,"=11")+COUNTIF($AY389,"=9")+COUNTIF($AZ389,"=15")+COUNTIF($BA389,"=16")+COUNTIF($BB389,"=8")+COUNTIF($BC389,"=10")+COUNTIF($BD389,"=10")+COUNTIF($BE389,"=8")+COUNTIF($BF389,"=10")+COUNTIF($BG389,"=11")</f>
        <v>9</v>
      </c>
      <c r="CL389" s="59">
        <f>COUNTIF($BH389,"=12")+COUNTIF($BI389,"=21")+COUNTIF($BJ389,"=23")+COUNTIF($BK389,"=16")+COUNTIF($BL389,"=10")+COUNTIF($BM389,"=12")+COUNTIF($BN389,"=12")+COUNTIF($BO389,"=15")+COUNTIF($BP389,"=8")+COUNTIF($BQ389,"=12")+COUNTIF($BR389,"=24")+COUNTIF($BS389,"=20")+COUNTIF($BT389,"=13")</f>
        <v>8</v>
      </c>
      <c r="CM389" s="59">
        <f>COUNTIF($BU389,"=12")+COUNTIF($BV389,"=11")+COUNTIF($BW389,"=13")+COUNTIF($BX389,"=11")+COUNTIF($BY389,"=11")+COUNTIF($BZ389,"=12")+COUNTIF($CA389,"=11")</f>
        <v>6</v>
      </c>
      <c r="CN389" s="86"/>
      <c r="CO389" s="86"/>
      <c r="CP389" s="86"/>
      <c r="CQ389" s="86"/>
      <c r="CR389" s="86"/>
      <c r="CS389" s="86"/>
      <c r="CT389" s="86"/>
      <c r="CU389" s="86"/>
      <c r="CV389" s="86"/>
      <c r="CW389" s="86"/>
      <c r="CX389" s="86"/>
      <c r="CY389" s="86"/>
      <c r="CZ389" s="86"/>
      <c r="DA389" s="86"/>
      <c r="DB389" s="86"/>
      <c r="DC389" s="86"/>
      <c r="DD389" s="86"/>
      <c r="DE389" s="86"/>
      <c r="DF389" s="86"/>
      <c r="DG389" s="86"/>
      <c r="DH389" s="86"/>
      <c r="DI389" s="86"/>
      <c r="DJ389" s="86"/>
      <c r="DK389" s="86"/>
      <c r="DL389" s="86"/>
      <c r="DM389" s="86"/>
      <c r="DN389" s="86"/>
      <c r="DO389" s="86"/>
      <c r="DP389" s="86"/>
      <c r="DQ389" s="86"/>
      <c r="DR389" s="86"/>
      <c r="DS389" s="86"/>
      <c r="DT389" s="86"/>
      <c r="DU389" s="86"/>
      <c r="DV389" s="86"/>
      <c r="DW389" s="86"/>
      <c r="DX389" s="86"/>
      <c r="DY389" s="86"/>
      <c r="DZ389" s="86"/>
      <c r="EA389" s="86"/>
      <c r="EB389" s="86"/>
      <c r="EC389" s="86"/>
      <c r="ED389" s="86"/>
      <c r="EE389" s="86"/>
    </row>
    <row r="390" spans="1:135" s="1" customFormat="1" ht="15" customHeight="1" x14ac:dyDescent="0.2">
      <c r="A390" s="175">
        <v>67364</v>
      </c>
      <c r="B390" s="8" t="s">
        <v>306</v>
      </c>
      <c r="C390" s="86" t="s">
        <v>2</v>
      </c>
      <c r="D390" s="138" t="s">
        <v>78</v>
      </c>
      <c r="E390" s="8" t="s">
        <v>20</v>
      </c>
      <c r="F390" s="91" t="s">
        <v>306</v>
      </c>
      <c r="G390" s="16">
        <v>41627</v>
      </c>
      <c r="H390" s="88" t="s">
        <v>2</v>
      </c>
      <c r="I390" s="88" t="s">
        <v>779</v>
      </c>
      <c r="J390" s="87">
        <v>41277.888888888891</v>
      </c>
      <c r="K390" s="143">
        <f>+COUNTIF($Y390,"&gt;=18")+COUNTIF($AG390,"&gt;=31")+COUNTIF($AP390,"&lt;=15")+COUNTIF($AR390,"&gt;=19")+COUNTIF($BG390,"&gt;=11")+COUNTIF($BI390,"&lt;=21")+COUNTIF($BK390,"&gt;=17")+COUNTIF($BR390,"&gt;=24")+COUNTIF($CA390,"&lt;=11")</f>
        <v>5</v>
      </c>
      <c r="L390" s="140">
        <f>65-(+CH390+CI390+CJ390+CK390+CL390+CM390)</f>
        <v>13</v>
      </c>
      <c r="M390" s="62">
        <v>13</v>
      </c>
      <c r="N390" s="62">
        <v>24</v>
      </c>
      <c r="O390" s="62">
        <v>14</v>
      </c>
      <c r="P390" s="62">
        <v>11</v>
      </c>
      <c r="Q390" s="62">
        <v>11</v>
      </c>
      <c r="R390" s="62">
        <v>15</v>
      </c>
      <c r="S390" s="62">
        <v>12</v>
      </c>
      <c r="T390" s="62">
        <v>12</v>
      </c>
      <c r="U390" s="62">
        <v>12</v>
      </c>
      <c r="V390" s="62">
        <v>13</v>
      </c>
      <c r="W390" s="62">
        <v>12</v>
      </c>
      <c r="X390" s="62">
        <v>16</v>
      </c>
      <c r="Y390" s="62">
        <v>19</v>
      </c>
      <c r="Z390" s="62">
        <v>9</v>
      </c>
      <c r="AA390" s="62">
        <v>10</v>
      </c>
      <c r="AB390" s="62">
        <v>11</v>
      </c>
      <c r="AC390" s="62">
        <v>11</v>
      </c>
      <c r="AD390" s="62">
        <v>25</v>
      </c>
      <c r="AE390" s="62">
        <v>15</v>
      </c>
      <c r="AF390" s="62">
        <v>18</v>
      </c>
      <c r="AG390" s="62">
        <v>29</v>
      </c>
      <c r="AH390" s="62">
        <v>15</v>
      </c>
      <c r="AI390" s="62">
        <v>15</v>
      </c>
      <c r="AJ390" s="62">
        <v>17</v>
      </c>
      <c r="AK390" s="62">
        <v>17</v>
      </c>
      <c r="AL390" s="62">
        <v>11</v>
      </c>
      <c r="AM390" s="114">
        <v>11</v>
      </c>
      <c r="AN390" s="62">
        <v>17</v>
      </c>
      <c r="AO390" s="62">
        <v>23</v>
      </c>
      <c r="AP390" s="62">
        <v>15</v>
      </c>
      <c r="AQ390" s="62">
        <v>14</v>
      </c>
      <c r="AR390" s="62">
        <v>18</v>
      </c>
      <c r="AS390" s="62">
        <v>16</v>
      </c>
      <c r="AT390" s="62">
        <v>35</v>
      </c>
      <c r="AU390" s="62">
        <v>39</v>
      </c>
      <c r="AV390" s="114">
        <v>13</v>
      </c>
      <c r="AW390" s="62">
        <v>12</v>
      </c>
      <c r="AX390" s="62">
        <v>11</v>
      </c>
      <c r="AY390" s="62">
        <v>9</v>
      </c>
      <c r="AZ390" s="62">
        <v>15</v>
      </c>
      <c r="BA390" s="62">
        <v>16</v>
      </c>
      <c r="BB390" s="62">
        <v>8</v>
      </c>
      <c r="BC390" s="62">
        <v>10</v>
      </c>
      <c r="BD390" s="62">
        <v>10</v>
      </c>
      <c r="BE390" s="62">
        <v>8</v>
      </c>
      <c r="BF390" s="62">
        <v>10</v>
      </c>
      <c r="BG390" s="62">
        <v>11</v>
      </c>
      <c r="BH390" s="62">
        <v>12</v>
      </c>
      <c r="BI390" s="62">
        <v>21</v>
      </c>
      <c r="BJ390" s="62">
        <v>23</v>
      </c>
      <c r="BK390" s="62">
        <v>16</v>
      </c>
      <c r="BL390" s="62">
        <v>10</v>
      </c>
      <c r="BM390" s="62">
        <v>12</v>
      </c>
      <c r="BN390" s="62">
        <v>12</v>
      </c>
      <c r="BO390" s="62">
        <v>15</v>
      </c>
      <c r="BP390" s="62">
        <v>8</v>
      </c>
      <c r="BQ390" s="62">
        <v>12</v>
      </c>
      <c r="BR390" s="62">
        <v>25</v>
      </c>
      <c r="BS390" s="62">
        <v>20</v>
      </c>
      <c r="BT390" s="62">
        <v>12</v>
      </c>
      <c r="BU390" s="62">
        <v>12</v>
      </c>
      <c r="BV390" s="62">
        <v>11</v>
      </c>
      <c r="BW390" s="62">
        <v>13</v>
      </c>
      <c r="BX390" s="62">
        <v>11</v>
      </c>
      <c r="BY390" s="62">
        <v>11</v>
      </c>
      <c r="BZ390" s="62">
        <v>12</v>
      </c>
      <c r="CA390" s="62">
        <v>12</v>
      </c>
      <c r="CB390" s="149">
        <f>(2.71828^(-8.3291+4.4859*K390-2.1583*L390))/(1+(2.71828^(-8.3291+4.4859*K390-2.1583*L390)))</f>
        <v>8.6763780988253697E-7</v>
      </c>
      <c r="CC390" s="107" t="s">
        <v>781</v>
      </c>
      <c r="CD390" s="9" t="s">
        <v>53</v>
      </c>
      <c r="CE390" s="91" t="s">
        <v>667</v>
      </c>
      <c r="CF390" s="9" t="s">
        <v>306</v>
      </c>
      <c r="CG390" s="9"/>
      <c r="CH390" s="59">
        <f>COUNTIF($M390,"=13")+COUNTIF($N390,"=24")+COUNTIF($O390,"=14")+COUNTIF($P390,"=11")+COUNTIF($Q390,"=11")+COUNTIF($R390,"=14")+COUNTIF($S390,"=12")+COUNTIF($T390,"=12")+COUNTIF($U390,"=12")+COUNTIF($V390,"=13")+COUNTIF($W390,"=13")+COUNTIF($X390,"=16")</f>
        <v>10</v>
      </c>
      <c r="CI390" s="59">
        <f>COUNTIF($Y390,"=18")+COUNTIF($Z390,"=9")+COUNTIF($AA390,"=10")+COUNTIF($AB390,"=11")+COUNTIF($AC390,"=11")+COUNTIF($AD390,"=25")+COUNTIF($AE390,"=15")+COUNTIF($AF390,"=19")+COUNTIF($AG390,"=31")+COUNTIF($AH390,"=15")+COUNTIF($AI390,"=15")+COUNTIF($AJ390,"=17")+COUNTIF($AK390,"=17")</f>
        <v>10</v>
      </c>
      <c r="CJ390" s="59">
        <f>COUNTIF($AL390,"=11")+COUNTIF($AM390,"=11")+COUNTIF($AN390,"=19")+COUNTIF($AO390,"=23")+COUNTIF($AP390,"=15")+COUNTIF($AQ390,"=15")+COUNTIF($AR390,"=19")+COUNTIF($AS390,"=17")+COUNTIF($AV390,"=12")+COUNTIF($AW390,"=12")</f>
        <v>5</v>
      </c>
      <c r="CK390" s="59">
        <f>COUNTIF($AX390,"=11")+COUNTIF($AY390,"=9")+COUNTIF($AZ390,"=15")+COUNTIF($BA390,"=16")+COUNTIF($BB390,"=8")+COUNTIF($BC390,"=10")+COUNTIF($BD390,"=10")+COUNTIF($BE390,"=8")+COUNTIF($BF390,"=10")+COUNTIF($BG390,"=11")</f>
        <v>10</v>
      </c>
      <c r="CL390" s="59">
        <f>COUNTIF($BH390,"=12")+COUNTIF($BI390,"=21")+COUNTIF($BJ390,"=23")+COUNTIF($BK390,"=16")+COUNTIF($BL390,"=10")+COUNTIF($BM390,"=12")+COUNTIF($BN390,"=12")+COUNTIF($BO390,"=15")+COUNTIF($BP390,"=8")+COUNTIF($BQ390,"=12")+COUNTIF($BR390,"=24")+COUNTIF($BS390,"=20")+COUNTIF($BT390,"=13")</f>
        <v>11</v>
      </c>
      <c r="CM390" s="59">
        <f>COUNTIF($BU390,"=12")+COUNTIF($BV390,"=11")+COUNTIF($BW390,"=13")+COUNTIF($BX390,"=11")+COUNTIF($BY390,"=11")+COUNTIF($BZ390,"=12")+COUNTIF($CA390,"=11")</f>
        <v>6</v>
      </c>
      <c r="CN390" s="86"/>
      <c r="CO390" s="86"/>
      <c r="CP390" s="86"/>
      <c r="CQ390" s="86"/>
      <c r="CR390" s="86"/>
      <c r="CS390" s="86"/>
      <c r="CT390" s="86"/>
      <c r="CU390" s="86"/>
      <c r="CV390" s="86"/>
      <c r="CW390" s="86"/>
      <c r="CX390" s="86"/>
      <c r="CY390" s="86"/>
      <c r="CZ390" s="86"/>
      <c r="DA390" s="86"/>
      <c r="DB390" s="86"/>
      <c r="DC390" s="86"/>
      <c r="DD390" s="86"/>
      <c r="DE390" s="86"/>
      <c r="DF390" s="86"/>
      <c r="DG390" s="86"/>
      <c r="DH390" s="86"/>
      <c r="DI390" s="86"/>
      <c r="DJ390" s="86"/>
      <c r="DK390" s="86"/>
      <c r="DL390" s="86"/>
      <c r="DM390" s="86"/>
      <c r="DN390" s="86"/>
      <c r="DO390" s="86"/>
      <c r="DP390" s="86"/>
      <c r="DQ390" s="86"/>
      <c r="DR390" s="86"/>
      <c r="DS390" s="86"/>
      <c r="DT390" s="86"/>
      <c r="DU390" s="86"/>
      <c r="DV390" s="86"/>
      <c r="DW390" s="86"/>
      <c r="DX390" s="86"/>
      <c r="DY390" s="86"/>
      <c r="DZ390" s="86"/>
      <c r="EA390" s="86"/>
      <c r="EB390" s="86"/>
      <c r="EC390" s="86"/>
      <c r="ED390" s="86"/>
      <c r="EE390" s="86"/>
    </row>
    <row r="391" spans="1:135" s="1" customFormat="1" ht="15" customHeight="1" x14ac:dyDescent="0.25">
      <c r="A391" s="173">
        <v>71459</v>
      </c>
      <c r="B391" s="49" t="s">
        <v>333</v>
      </c>
      <c r="C391" s="86" t="s">
        <v>2</v>
      </c>
      <c r="D391" s="138" t="s">
        <v>78</v>
      </c>
      <c r="E391" s="49" t="s">
        <v>314</v>
      </c>
      <c r="F391" s="49" t="s">
        <v>333</v>
      </c>
      <c r="G391" s="87">
        <v>42401.245138888888</v>
      </c>
      <c r="H391" s="88" t="s">
        <v>2</v>
      </c>
      <c r="I391" s="88" t="s">
        <v>779</v>
      </c>
      <c r="J391" s="87">
        <v>41277.888888888891</v>
      </c>
      <c r="K391" s="143">
        <f>+COUNTIF($Y391,"&gt;=18")+COUNTIF($AG391,"&gt;=31")+COUNTIF($AP391,"&lt;=15")+COUNTIF($AR391,"&gt;=19")+COUNTIF($BG391,"&gt;=11")+COUNTIF($BI391,"&lt;=21")+COUNTIF($BK391,"&gt;=17")+COUNTIF($BR391,"&gt;=24")+COUNTIF($CA391,"&lt;=11")</f>
        <v>5</v>
      </c>
      <c r="L391" s="140">
        <f>65-(+CH391+CI391+CJ391+CK391+CL391+CM391)</f>
        <v>13</v>
      </c>
      <c r="M391" s="100">
        <v>13</v>
      </c>
      <c r="N391" s="100">
        <v>24</v>
      </c>
      <c r="O391" s="100">
        <v>15</v>
      </c>
      <c r="P391" s="100">
        <v>11</v>
      </c>
      <c r="Q391" s="100">
        <v>11</v>
      </c>
      <c r="R391" s="100">
        <v>13</v>
      </c>
      <c r="S391" s="100">
        <v>12</v>
      </c>
      <c r="T391" s="100">
        <v>12</v>
      </c>
      <c r="U391" s="100">
        <v>11</v>
      </c>
      <c r="V391" s="100">
        <v>13</v>
      </c>
      <c r="W391" s="100">
        <v>13</v>
      </c>
      <c r="X391" s="100">
        <v>16</v>
      </c>
      <c r="Y391" s="100">
        <v>18</v>
      </c>
      <c r="Z391" s="100">
        <v>9</v>
      </c>
      <c r="AA391" s="100">
        <v>10</v>
      </c>
      <c r="AB391" s="100">
        <v>11</v>
      </c>
      <c r="AC391" s="100">
        <v>11</v>
      </c>
      <c r="AD391" s="100">
        <v>25</v>
      </c>
      <c r="AE391" s="100">
        <v>15</v>
      </c>
      <c r="AF391" s="100">
        <v>19</v>
      </c>
      <c r="AG391" s="100">
        <v>32</v>
      </c>
      <c r="AH391" s="100">
        <v>15</v>
      </c>
      <c r="AI391" s="100">
        <v>16</v>
      </c>
      <c r="AJ391" s="100">
        <v>17</v>
      </c>
      <c r="AK391" s="100">
        <v>17</v>
      </c>
      <c r="AL391" s="100">
        <v>11</v>
      </c>
      <c r="AM391" s="100">
        <v>11</v>
      </c>
      <c r="AN391" s="100">
        <v>19</v>
      </c>
      <c r="AO391" s="100">
        <v>23</v>
      </c>
      <c r="AP391" s="100">
        <v>15</v>
      </c>
      <c r="AQ391" s="100">
        <v>15</v>
      </c>
      <c r="AR391" s="100">
        <v>18</v>
      </c>
      <c r="AS391" s="100">
        <v>17</v>
      </c>
      <c r="AT391" s="100">
        <v>35</v>
      </c>
      <c r="AU391" s="100">
        <v>37</v>
      </c>
      <c r="AV391" s="100">
        <v>13</v>
      </c>
      <c r="AW391" s="100">
        <v>12</v>
      </c>
      <c r="AX391" s="100">
        <v>11</v>
      </c>
      <c r="AY391" s="100">
        <v>9</v>
      </c>
      <c r="AZ391" s="100">
        <v>15</v>
      </c>
      <c r="BA391" s="100">
        <v>16</v>
      </c>
      <c r="BB391" s="100">
        <v>8</v>
      </c>
      <c r="BC391" s="100">
        <v>10</v>
      </c>
      <c r="BD391" s="100">
        <v>10</v>
      </c>
      <c r="BE391" s="100">
        <v>8</v>
      </c>
      <c r="BF391" s="100">
        <v>10</v>
      </c>
      <c r="BG391" s="100">
        <v>10</v>
      </c>
      <c r="BH391" s="100">
        <v>12</v>
      </c>
      <c r="BI391" s="100">
        <v>21</v>
      </c>
      <c r="BJ391" s="100">
        <v>23</v>
      </c>
      <c r="BK391" s="100">
        <v>17</v>
      </c>
      <c r="BL391" s="100">
        <v>10</v>
      </c>
      <c r="BM391" s="100">
        <v>12</v>
      </c>
      <c r="BN391" s="100">
        <v>12</v>
      </c>
      <c r="BO391" s="100">
        <v>15</v>
      </c>
      <c r="BP391" s="100">
        <v>8</v>
      </c>
      <c r="BQ391" s="100">
        <v>12</v>
      </c>
      <c r="BR391" s="100">
        <v>23</v>
      </c>
      <c r="BS391" s="100">
        <v>20</v>
      </c>
      <c r="BT391" s="100">
        <v>13</v>
      </c>
      <c r="BU391" s="100">
        <v>12</v>
      </c>
      <c r="BV391" s="100">
        <v>10</v>
      </c>
      <c r="BW391" s="100">
        <v>13</v>
      </c>
      <c r="BX391" s="100">
        <v>11</v>
      </c>
      <c r="BY391" s="100">
        <v>11</v>
      </c>
      <c r="BZ391" s="100">
        <v>13</v>
      </c>
      <c r="CA391" s="100">
        <v>12</v>
      </c>
      <c r="CB391" s="149">
        <f>(2.71828^(-8.3291+4.4859*K391-2.1583*L391))/(1+(2.71828^(-8.3291+4.4859*K391-2.1583*L391)))</f>
        <v>8.6763780988253697E-7</v>
      </c>
      <c r="CC391" s="64" t="s">
        <v>781</v>
      </c>
      <c r="CD391" s="86" t="s">
        <v>58</v>
      </c>
      <c r="CE391" s="86" t="s">
        <v>2</v>
      </c>
      <c r="CF391" s="86" t="s">
        <v>50</v>
      </c>
      <c r="CG391" s="86"/>
      <c r="CH391" s="59">
        <f>COUNTIF($M391,"=13")+COUNTIF($N391,"=24")+COUNTIF($O391,"=14")+COUNTIF($P391,"=11")+COUNTIF($Q391,"=11")+COUNTIF($R391,"=14")+COUNTIF($S391,"=12")+COUNTIF($T391,"=12")+COUNTIF($U391,"=12")+COUNTIF($V391,"=13")+COUNTIF($W391,"=13")+COUNTIF($X391,"=16")</f>
        <v>9</v>
      </c>
      <c r="CI391" s="59">
        <f>COUNTIF($Y391,"=18")+COUNTIF($Z391,"=9")+COUNTIF($AA391,"=10")+COUNTIF($AB391,"=11")+COUNTIF($AC391,"=11")+COUNTIF($AD391,"=25")+COUNTIF($AE391,"=15")+COUNTIF($AF391,"=19")+COUNTIF($AG391,"=31")+COUNTIF($AH391,"=15")+COUNTIF($AI391,"=15")+COUNTIF($AJ391,"=17")+COUNTIF($AK391,"=17")</f>
        <v>11</v>
      </c>
      <c r="CJ391" s="59">
        <f>COUNTIF($AL391,"=11")+COUNTIF($AM391,"=11")+COUNTIF($AN391,"=19")+COUNTIF($AO391,"=23")+COUNTIF($AP391,"=15")+COUNTIF($AQ391,"=15")+COUNTIF($AR391,"=19")+COUNTIF($AS391,"=17")+COUNTIF($AV391,"=12")+COUNTIF($AW391,"=12")</f>
        <v>8</v>
      </c>
      <c r="CK391" s="59">
        <f>COUNTIF($AX391,"=11")+COUNTIF($AY391,"=9")+COUNTIF($AZ391,"=15")+COUNTIF($BA391,"=16")+COUNTIF($BB391,"=8")+COUNTIF($BC391,"=10")+COUNTIF($BD391,"=10")+COUNTIF($BE391,"=8")+COUNTIF($BF391,"=10")+COUNTIF($BG391,"=11")</f>
        <v>9</v>
      </c>
      <c r="CL391" s="59">
        <f>COUNTIF($BH391,"=12")+COUNTIF($BI391,"=21")+COUNTIF($BJ391,"=23")+COUNTIF($BK391,"=16")+COUNTIF($BL391,"=10")+COUNTIF($BM391,"=12")+COUNTIF($BN391,"=12")+COUNTIF($BO391,"=15")+COUNTIF($BP391,"=8")+COUNTIF($BQ391,"=12")+COUNTIF($BR391,"=24")+COUNTIF($BS391,"=20")+COUNTIF($BT391,"=13")</f>
        <v>11</v>
      </c>
      <c r="CM391" s="59">
        <f>COUNTIF($BU391,"=12")+COUNTIF($BV391,"=11")+COUNTIF($BW391,"=13")+COUNTIF($BX391,"=11")+COUNTIF($BY391,"=11")+COUNTIF($BZ391,"=12")+COUNTIF($CA391,"=11")</f>
        <v>4</v>
      </c>
      <c r="CN391" s="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93"/>
      <c r="DT391" s="113"/>
      <c r="DU391" s="113"/>
      <c r="DV391" s="113"/>
      <c r="DW391" s="113"/>
      <c r="DX391" s="113"/>
      <c r="DY391" s="113"/>
      <c r="DZ391" s="113"/>
      <c r="EA391" s="85"/>
      <c r="EB391" s="85"/>
      <c r="EC391" s="85"/>
      <c r="ED391" s="85"/>
      <c r="EE391" s="85"/>
    </row>
    <row r="392" spans="1:135" s="1" customFormat="1" ht="15" customHeight="1" x14ac:dyDescent="0.2">
      <c r="A392" s="164">
        <v>72086</v>
      </c>
      <c r="B392" s="86" t="s">
        <v>50</v>
      </c>
      <c r="C392" s="86" t="s">
        <v>2</v>
      </c>
      <c r="D392" s="138" t="s">
        <v>78</v>
      </c>
      <c r="E392" s="86" t="s">
        <v>9</v>
      </c>
      <c r="F392" s="86" t="s">
        <v>364</v>
      </c>
      <c r="G392" s="87">
        <v>42403.268750000003</v>
      </c>
      <c r="H392" s="88" t="s">
        <v>2</v>
      </c>
      <c r="I392" s="88" t="s">
        <v>779</v>
      </c>
      <c r="J392" s="87">
        <v>41277.888888888891</v>
      </c>
      <c r="K392" s="143">
        <f>+COUNTIF($Y392,"&gt;=18")+COUNTIF($AG392,"&gt;=31")+COUNTIF($AP392,"&lt;=15")+COUNTIF($AR392,"&gt;=19")+COUNTIF($BG392,"&gt;=11")+COUNTIF($BI392,"&lt;=21")+COUNTIF($BK392,"&gt;=17")+COUNTIF($BR392,"&gt;=24")+COUNTIF($CA392,"&lt;=11")</f>
        <v>5</v>
      </c>
      <c r="L392" s="140">
        <f>65-(+CH392+CI392+CJ392+CK392+CL392+CM392)</f>
        <v>13</v>
      </c>
      <c r="M392" s="100">
        <v>13</v>
      </c>
      <c r="N392" s="100">
        <v>24</v>
      </c>
      <c r="O392" s="100">
        <v>14</v>
      </c>
      <c r="P392" s="100">
        <v>10</v>
      </c>
      <c r="Q392" s="100">
        <v>11</v>
      </c>
      <c r="R392" s="100">
        <v>14</v>
      </c>
      <c r="S392" s="100">
        <v>12</v>
      </c>
      <c r="T392" s="100">
        <v>12</v>
      </c>
      <c r="U392" s="100">
        <v>13</v>
      </c>
      <c r="V392" s="100">
        <v>13</v>
      </c>
      <c r="W392" s="100">
        <v>13</v>
      </c>
      <c r="X392" s="100">
        <v>16</v>
      </c>
      <c r="Y392" s="100">
        <v>19</v>
      </c>
      <c r="Z392" s="100">
        <v>9</v>
      </c>
      <c r="AA392" s="100">
        <v>10</v>
      </c>
      <c r="AB392" s="100">
        <v>11</v>
      </c>
      <c r="AC392" s="100">
        <v>11</v>
      </c>
      <c r="AD392" s="100">
        <v>25</v>
      </c>
      <c r="AE392" s="100">
        <v>15</v>
      </c>
      <c r="AF392" s="100">
        <v>19</v>
      </c>
      <c r="AG392" s="100">
        <v>31</v>
      </c>
      <c r="AH392" s="100">
        <v>13</v>
      </c>
      <c r="AI392" s="100">
        <v>15</v>
      </c>
      <c r="AJ392" s="100">
        <v>17</v>
      </c>
      <c r="AK392" s="100">
        <v>17</v>
      </c>
      <c r="AL392" s="100">
        <v>11</v>
      </c>
      <c r="AM392" s="100">
        <v>10</v>
      </c>
      <c r="AN392" s="100">
        <v>19</v>
      </c>
      <c r="AO392" s="100">
        <v>23</v>
      </c>
      <c r="AP392" s="100">
        <v>15</v>
      </c>
      <c r="AQ392" s="100">
        <v>15</v>
      </c>
      <c r="AR392" s="100">
        <v>19</v>
      </c>
      <c r="AS392" s="100">
        <v>18</v>
      </c>
      <c r="AT392" s="68">
        <v>37</v>
      </c>
      <c r="AU392" s="68">
        <v>38</v>
      </c>
      <c r="AV392" s="68">
        <v>12</v>
      </c>
      <c r="AW392" s="100">
        <v>12</v>
      </c>
      <c r="AX392" s="100">
        <v>11</v>
      </c>
      <c r="AY392" s="100">
        <v>9</v>
      </c>
      <c r="AZ392" s="100">
        <v>15</v>
      </c>
      <c r="BA392" s="100">
        <v>16</v>
      </c>
      <c r="BB392" s="100">
        <v>9</v>
      </c>
      <c r="BC392" s="100">
        <v>10</v>
      </c>
      <c r="BD392" s="100">
        <v>10</v>
      </c>
      <c r="BE392" s="100">
        <v>8</v>
      </c>
      <c r="BF392" s="100">
        <v>10</v>
      </c>
      <c r="BG392" s="100">
        <v>10</v>
      </c>
      <c r="BH392" s="100">
        <v>12</v>
      </c>
      <c r="BI392" s="100">
        <v>22</v>
      </c>
      <c r="BJ392" s="100">
        <v>23</v>
      </c>
      <c r="BK392" s="100">
        <v>16</v>
      </c>
      <c r="BL392" s="100">
        <v>10</v>
      </c>
      <c r="BM392" s="100">
        <v>12</v>
      </c>
      <c r="BN392" s="100">
        <v>12</v>
      </c>
      <c r="BO392" s="100">
        <v>16</v>
      </c>
      <c r="BP392" s="100">
        <v>8</v>
      </c>
      <c r="BQ392" s="100">
        <v>11</v>
      </c>
      <c r="BR392" s="100">
        <v>22</v>
      </c>
      <c r="BS392" s="100">
        <v>20</v>
      </c>
      <c r="BT392" s="100">
        <v>14</v>
      </c>
      <c r="BU392" s="100">
        <v>12</v>
      </c>
      <c r="BV392" s="100">
        <v>11</v>
      </c>
      <c r="BW392" s="100">
        <v>13</v>
      </c>
      <c r="BX392" s="100">
        <v>11</v>
      </c>
      <c r="BY392" s="100">
        <v>11</v>
      </c>
      <c r="BZ392" s="100">
        <v>12</v>
      </c>
      <c r="CA392" s="100">
        <v>11</v>
      </c>
      <c r="CB392" s="149">
        <f>(2.71828^(-8.3291+4.4859*K392-2.1583*L392))/(1+(2.71828^(-8.3291+4.4859*K392-2.1583*L392)))</f>
        <v>8.6763780988253697E-7</v>
      </c>
      <c r="CC392" s="64" t="s">
        <v>781</v>
      </c>
      <c r="CD392" s="86" t="s">
        <v>53</v>
      </c>
      <c r="CE392" s="86" t="s">
        <v>2</v>
      </c>
      <c r="CF392" s="86" t="s">
        <v>50</v>
      </c>
      <c r="CG392" s="86"/>
      <c r="CH392" s="59">
        <f>COUNTIF($M392,"=13")+COUNTIF($N392,"=24")+COUNTIF($O392,"=14")+COUNTIF($P392,"=11")+COUNTIF($Q392,"=11")+COUNTIF($R392,"=14")+COUNTIF($S392,"=12")+COUNTIF($T392,"=12")+COUNTIF($U392,"=12")+COUNTIF($V392,"=13")+COUNTIF($W392,"=13")+COUNTIF($X392,"=16")</f>
        <v>10</v>
      </c>
      <c r="CI392" s="59">
        <f>COUNTIF($Y392,"=18")+COUNTIF($Z392,"=9")+COUNTIF($AA392,"=10")+COUNTIF($AB392,"=11")+COUNTIF($AC392,"=11")+COUNTIF($AD392,"=25")+COUNTIF($AE392,"=15")+COUNTIF($AF392,"=19")+COUNTIF($AG392,"=31")+COUNTIF($AH392,"=15")+COUNTIF($AI392,"=15")+COUNTIF($AJ392,"=17")+COUNTIF($AK392,"=17")</f>
        <v>11</v>
      </c>
      <c r="CJ392" s="59">
        <f>COUNTIF($AL392,"=11")+COUNTIF($AM392,"=11")+COUNTIF($AN392,"=19")+COUNTIF($AO392,"=23")+COUNTIF($AP392,"=15")+COUNTIF($AQ392,"=15")+COUNTIF($AR392,"=19")+COUNTIF($AS392,"=17")+COUNTIF($AV392,"=12")+COUNTIF($AW392,"=12")</f>
        <v>8</v>
      </c>
      <c r="CK392" s="59">
        <f>COUNTIF($AX392,"=11")+COUNTIF($AY392,"=9")+COUNTIF($AZ392,"=15")+COUNTIF($BA392,"=16")+COUNTIF($BB392,"=8")+COUNTIF($BC392,"=10")+COUNTIF($BD392,"=10")+COUNTIF($BE392,"=8")+COUNTIF($BF392,"=10")+COUNTIF($BG392,"=11")</f>
        <v>8</v>
      </c>
      <c r="CL392" s="59">
        <f>COUNTIF($BH392,"=12")+COUNTIF($BI392,"=21")+COUNTIF($BJ392,"=23")+COUNTIF($BK392,"=16")+COUNTIF($BL392,"=10")+COUNTIF($BM392,"=12")+COUNTIF($BN392,"=12")+COUNTIF($BO392,"=15")+COUNTIF($BP392,"=8")+COUNTIF($BQ392,"=12")+COUNTIF($BR392,"=24")+COUNTIF($BS392,"=20")+COUNTIF($BT392,"=13")</f>
        <v>8</v>
      </c>
      <c r="CM392" s="59">
        <f>COUNTIF($BU392,"=12")+COUNTIF($BV392,"=11")+COUNTIF($BW392,"=13")+COUNTIF($BX392,"=11")+COUNTIF($BY392,"=11")+COUNTIF($BZ392,"=12")+COUNTIF($CA392,"=11")</f>
        <v>7</v>
      </c>
      <c r="CN392" s="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93"/>
      <c r="CZ392" s="113"/>
      <c r="DA392" s="113"/>
      <c r="DB392" s="113"/>
      <c r="DC392" s="93"/>
      <c r="DD392" s="113"/>
      <c r="DE392" s="113"/>
      <c r="DF392" s="113"/>
      <c r="DG392" s="113"/>
      <c r="DH392" s="113"/>
      <c r="DI392" s="113"/>
      <c r="DJ392" s="93"/>
      <c r="DK392" s="93"/>
      <c r="DL392" s="93"/>
      <c r="DM392" s="113"/>
      <c r="DN392" s="113"/>
      <c r="DO392" s="93"/>
      <c r="DP392" s="113"/>
      <c r="DQ392" s="93"/>
      <c r="DR392" s="113"/>
      <c r="DS392" s="93"/>
      <c r="DT392" s="113"/>
      <c r="DU392" s="113"/>
      <c r="DV392" s="113"/>
      <c r="DW392" s="93"/>
      <c r="DX392" s="113"/>
      <c r="DY392" s="93"/>
      <c r="DZ392" s="113"/>
      <c r="EA392" s="86"/>
      <c r="EB392" s="86"/>
      <c r="EC392" s="86"/>
      <c r="ED392" s="86"/>
      <c r="EE392" s="86"/>
    </row>
    <row r="393" spans="1:135" s="1" customFormat="1" ht="15" customHeight="1" x14ac:dyDescent="0.25">
      <c r="A393" s="173">
        <v>76959</v>
      </c>
      <c r="B393" s="3" t="s">
        <v>50</v>
      </c>
      <c r="C393" s="86" t="s">
        <v>2</v>
      </c>
      <c r="D393" s="138" t="s">
        <v>78</v>
      </c>
      <c r="E393" s="3" t="s">
        <v>314</v>
      </c>
      <c r="F393" s="3" t="s">
        <v>163</v>
      </c>
      <c r="G393" s="74">
        <v>41615</v>
      </c>
      <c r="H393" s="88" t="s">
        <v>2</v>
      </c>
      <c r="I393" s="88" t="s">
        <v>779</v>
      </c>
      <c r="J393" s="87">
        <v>41277.888888888891</v>
      </c>
      <c r="K393" s="143">
        <f>+COUNTIF($Y393,"&gt;=18")+COUNTIF($AG393,"&gt;=31")+COUNTIF($AP393,"&lt;=15")+COUNTIF($AR393,"&gt;=19")+COUNTIF($BG393,"&gt;=11")+COUNTIF($BI393,"&lt;=21")+COUNTIF($BK393,"&gt;=17")+COUNTIF($BR393,"&gt;=24")+COUNTIF($CA393,"&lt;=11")</f>
        <v>5</v>
      </c>
      <c r="L393" s="140">
        <f>65-(+CH393+CI393+CJ393+CK393+CL393+CM393)</f>
        <v>13</v>
      </c>
      <c r="M393" s="68">
        <v>13</v>
      </c>
      <c r="N393" s="68">
        <v>24</v>
      </c>
      <c r="O393" s="68">
        <v>14</v>
      </c>
      <c r="P393" s="68">
        <v>11</v>
      </c>
      <c r="Q393" s="68">
        <v>11</v>
      </c>
      <c r="R393" s="68">
        <v>15</v>
      </c>
      <c r="S393" s="68">
        <v>12</v>
      </c>
      <c r="T393" s="68">
        <v>12</v>
      </c>
      <c r="U393" s="68">
        <v>12</v>
      </c>
      <c r="V393" s="68">
        <v>14</v>
      </c>
      <c r="W393" s="68">
        <v>13</v>
      </c>
      <c r="X393" s="68">
        <v>16</v>
      </c>
      <c r="Y393" s="68">
        <v>17</v>
      </c>
      <c r="Z393" s="100">
        <v>9</v>
      </c>
      <c r="AA393" s="100">
        <v>10</v>
      </c>
      <c r="AB393" s="68">
        <v>11</v>
      </c>
      <c r="AC393" s="68">
        <v>11</v>
      </c>
      <c r="AD393" s="68">
        <v>24</v>
      </c>
      <c r="AE393" s="68">
        <v>15</v>
      </c>
      <c r="AF393" s="68">
        <v>18</v>
      </c>
      <c r="AG393" s="68">
        <v>32</v>
      </c>
      <c r="AH393" s="68">
        <v>15</v>
      </c>
      <c r="AI393" s="68">
        <v>15</v>
      </c>
      <c r="AJ393" s="100">
        <v>16</v>
      </c>
      <c r="AK393" s="68">
        <v>17</v>
      </c>
      <c r="AL393" s="68">
        <v>11</v>
      </c>
      <c r="AM393" s="68">
        <v>11</v>
      </c>
      <c r="AN393" s="68">
        <v>19</v>
      </c>
      <c r="AO393" s="68">
        <v>23</v>
      </c>
      <c r="AP393" s="68">
        <v>15</v>
      </c>
      <c r="AQ393" s="68">
        <v>15</v>
      </c>
      <c r="AR393" s="68">
        <v>19</v>
      </c>
      <c r="AS393" s="68">
        <v>17</v>
      </c>
      <c r="AT393" s="100">
        <v>37</v>
      </c>
      <c r="AU393" s="100">
        <v>39</v>
      </c>
      <c r="AV393" s="68">
        <v>12</v>
      </c>
      <c r="AW393" s="68">
        <v>12</v>
      </c>
      <c r="AX393" s="68">
        <v>11</v>
      </c>
      <c r="AY393" s="68">
        <v>9</v>
      </c>
      <c r="AZ393" s="68">
        <v>15</v>
      </c>
      <c r="BA393" s="68">
        <v>16</v>
      </c>
      <c r="BB393" s="68">
        <v>8</v>
      </c>
      <c r="BC393" s="68">
        <v>10</v>
      </c>
      <c r="BD393" s="68">
        <v>10</v>
      </c>
      <c r="BE393" s="68">
        <v>8</v>
      </c>
      <c r="BF393" s="68">
        <v>10</v>
      </c>
      <c r="BG393" s="68">
        <v>10</v>
      </c>
      <c r="BH393" s="68">
        <v>12</v>
      </c>
      <c r="BI393" s="68">
        <v>23</v>
      </c>
      <c r="BJ393" s="68">
        <v>23</v>
      </c>
      <c r="BK393" s="68">
        <v>17</v>
      </c>
      <c r="BL393" s="68">
        <v>11</v>
      </c>
      <c r="BM393" s="68">
        <v>12</v>
      </c>
      <c r="BN393" s="68">
        <v>12</v>
      </c>
      <c r="BO393" s="68">
        <v>15</v>
      </c>
      <c r="BP393" s="68">
        <v>8</v>
      </c>
      <c r="BQ393" s="68">
        <v>13</v>
      </c>
      <c r="BR393" s="68">
        <v>24</v>
      </c>
      <c r="BS393" s="68">
        <v>20</v>
      </c>
      <c r="BT393" s="68">
        <v>13</v>
      </c>
      <c r="BU393" s="68">
        <v>12</v>
      </c>
      <c r="BV393" s="68">
        <v>11</v>
      </c>
      <c r="BW393" s="68">
        <v>13</v>
      </c>
      <c r="BX393" s="68">
        <v>11</v>
      </c>
      <c r="BY393" s="68">
        <v>11</v>
      </c>
      <c r="BZ393" s="68">
        <v>12</v>
      </c>
      <c r="CA393" s="68">
        <v>12</v>
      </c>
      <c r="CB393" s="149">
        <f>(2.71828^(-8.3291+4.4859*K393-2.1583*L393))/(1+(2.71828^(-8.3291+4.4859*K393-2.1583*L393)))</f>
        <v>8.6763780988253697E-7</v>
      </c>
      <c r="CC393" s="64" t="s">
        <v>781</v>
      </c>
      <c r="CD393" s="86" t="s">
        <v>53</v>
      </c>
      <c r="CE393" s="3" t="s">
        <v>2</v>
      </c>
      <c r="CF393" s="86" t="s">
        <v>50</v>
      </c>
      <c r="CG393" s="86"/>
      <c r="CH393" s="59">
        <f>COUNTIF($M393,"=13")+COUNTIF($N393,"=24")+COUNTIF($O393,"=14")+COUNTIF($P393,"=11")+COUNTIF($Q393,"=11")+COUNTIF($R393,"=14")+COUNTIF($S393,"=12")+COUNTIF($T393,"=12")+COUNTIF($U393,"=12")+COUNTIF($V393,"=13")+COUNTIF($W393,"=13")+COUNTIF($X393,"=16")</f>
        <v>10</v>
      </c>
      <c r="CI393" s="59">
        <f>COUNTIF($Y393,"=18")+COUNTIF($Z393,"=9")+COUNTIF($AA393,"=10")+COUNTIF($AB393,"=11")+COUNTIF($AC393,"=11")+COUNTIF($AD393,"=25")+COUNTIF($AE393,"=15")+COUNTIF($AF393,"=19")+COUNTIF($AG393,"=31")+COUNTIF($AH393,"=15")+COUNTIF($AI393,"=15")+COUNTIF($AJ393,"=17")+COUNTIF($AK393,"=17")</f>
        <v>8</v>
      </c>
      <c r="CJ393" s="59">
        <f>COUNTIF($AL393,"=11")+COUNTIF($AM393,"=11")+COUNTIF($AN393,"=19")+COUNTIF($AO393,"=23")+COUNTIF($AP393,"=15")+COUNTIF($AQ393,"=15")+COUNTIF($AR393,"=19")+COUNTIF($AS393,"=17")+COUNTIF($AV393,"=12")+COUNTIF($AW393,"=12")</f>
        <v>10</v>
      </c>
      <c r="CK393" s="59">
        <f>COUNTIF($AX393,"=11")+COUNTIF($AY393,"=9")+COUNTIF($AZ393,"=15")+COUNTIF($BA393,"=16")+COUNTIF($BB393,"=8")+COUNTIF($BC393,"=10")+COUNTIF($BD393,"=10")+COUNTIF($BE393,"=8")+COUNTIF($BF393,"=10")+COUNTIF($BG393,"=11")</f>
        <v>9</v>
      </c>
      <c r="CL393" s="59">
        <f>COUNTIF($BH393,"=12")+COUNTIF($BI393,"=21")+COUNTIF($BJ393,"=23")+COUNTIF($BK393,"=16")+COUNTIF($BL393,"=10")+COUNTIF($BM393,"=12")+COUNTIF($BN393,"=12")+COUNTIF($BO393,"=15")+COUNTIF($BP393,"=8")+COUNTIF($BQ393,"=12")+COUNTIF($BR393,"=24")+COUNTIF($BS393,"=20")+COUNTIF($BT393,"=13")</f>
        <v>9</v>
      </c>
      <c r="CM393" s="59">
        <f>COUNTIF($BU393,"=12")+COUNTIF($BV393,"=11")+COUNTIF($BW393,"=13")+COUNTIF($BX393,"=11")+COUNTIF($BY393,"=11")+COUNTIF($BZ393,"=12")+COUNTIF($CA393,"=11")</f>
        <v>6</v>
      </c>
      <c r="CN393" s="47"/>
      <c r="CO393" s="47"/>
      <c r="CP393" s="47"/>
      <c r="CQ393" s="47"/>
      <c r="CR393" s="47"/>
      <c r="CS393" s="47"/>
      <c r="CT393" s="47"/>
      <c r="CU393" s="47"/>
      <c r="CV393" s="47"/>
      <c r="CW393" s="47"/>
      <c r="CX393" s="47"/>
      <c r="CY393" s="47"/>
      <c r="CZ393" s="47"/>
      <c r="DA393" s="47"/>
      <c r="DB393" s="47"/>
      <c r="DC393" s="47"/>
      <c r="DD393" s="47"/>
      <c r="DE393" s="47"/>
      <c r="DF393" s="47"/>
      <c r="DG393" s="47"/>
      <c r="DH393" s="47"/>
      <c r="DI393" s="47"/>
      <c r="DJ393" s="47"/>
      <c r="DK393" s="47"/>
      <c r="DL393" s="47"/>
      <c r="DM393" s="47"/>
      <c r="DN393" s="47"/>
      <c r="DO393" s="47"/>
      <c r="DP393" s="47"/>
      <c r="DQ393" s="47"/>
      <c r="DR393" s="47"/>
      <c r="DS393" s="47"/>
      <c r="DT393" s="47"/>
      <c r="DU393" s="47"/>
      <c r="DV393" s="47"/>
      <c r="DW393" s="47"/>
      <c r="DX393" s="47"/>
      <c r="DY393" s="47"/>
      <c r="DZ393" s="47"/>
      <c r="EA393" s="85"/>
      <c r="EB393" s="85"/>
      <c r="EC393" s="85"/>
      <c r="ED393" s="85"/>
      <c r="EE393" s="85"/>
    </row>
    <row r="394" spans="1:135" s="1" customFormat="1" ht="15" customHeight="1" x14ac:dyDescent="0.25">
      <c r="A394" s="164">
        <v>77182</v>
      </c>
      <c r="B394" s="86" t="s">
        <v>682</v>
      </c>
      <c r="C394" s="86" t="s">
        <v>2</v>
      </c>
      <c r="D394" s="138" t="s">
        <v>78</v>
      </c>
      <c r="E394" s="86" t="s">
        <v>314</v>
      </c>
      <c r="F394" s="86" t="s">
        <v>350</v>
      </c>
      <c r="G394" s="87">
        <v>41635.67083333333</v>
      </c>
      <c r="H394" s="88" t="s">
        <v>2</v>
      </c>
      <c r="I394" s="88" t="s">
        <v>779</v>
      </c>
      <c r="J394" s="87">
        <v>41277.888888888891</v>
      </c>
      <c r="K394" s="143">
        <f>+COUNTIF($Y394,"&gt;=18")+COUNTIF($AG394,"&gt;=31")+COUNTIF($AP394,"&lt;=15")+COUNTIF($AR394,"&gt;=19")+COUNTIF($BG394,"&gt;=11")+COUNTIF($BI394,"&lt;=21")+COUNTIF($BK394,"&gt;=17")+COUNTIF($BR394,"&gt;=24")+COUNTIF($CA394,"&lt;=11")</f>
        <v>5</v>
      </c>
      <c r="L394" s="140">
        <f>65-(+CH394+CI394+CJ394+CK394+CL394+CM394)</f>
        <v>13</v>
      </c>
      <c r="M394" s="68">
        <v>13</v>
      </c>
      <c r="N394" s="68">
        <v>24</v>
      </c>
      <c r="O394" s="68">
        <v>14</v>
      </c>
      <c r="P394" s="68">
        <v>11</v>
      </c>
      <c r="Q394" s="68">
        <v>11</v>
      </c>
      <c r="R394" s="68">
        <v>14</v>
      </c>
      <c r="S394" s="68">
        <v>12</v>
      </c>
      <c r="T394" s="68">
        <v>12</v>
      </c>
      <c r="U394" s="68">
        <v>12</v>
      </c>
      <c r="V394" s="68">
        <v>13</v>
      </c>
      <c r="W394" s="68">
        <v>13</v>
      </c>
      <c r="X394" s="68">
        <v>16</v>
      </c>
      <c r="Y394" s="68">
        <v>19</v>
      </c>
      <c r="Z394" s="68">
        <v>10</v>
      </c>
      <c r="AA394" s="68">
        <v>10</v>
      </c>
      <c r="AB394" s="68">
        <v>11</v>
      </c>
      <c r="AC394" s="68">
        <v>11</v>
      </c>
      <c r="AD394" s="68">
        <v>23</v>
      </c>
      <c r="AE394" s="68">
        <v>15</v>
      </c>
      <c r="AF394" s="68">
        <v>19</v>
      </c>
      <c r="AG394" s="68">
        <v>32</v>
      </c>
      <c r="AH394" s="68">
        <v>15</v>
      </c>
      <c r="AI394" s="68">
        <v>15</v>
      </c>
      <c r="AJ394" s="68">
        <v>17</v>
      </c>
      <c r="AK394" s="68">
        <v>17</v>
      </c>
      <c r="AL394" s="68">
        <v>11</v>
      </c>
      <c r="AM394" s="68">
        <v>11</v>
      </c>
      <c r="AN394" s="68">
        <v>19</v>
      </c>
      <c r="AO394" s="68">
        <v>23</v>
      </c>
      <c r="AP394" s="68">
        <v>17</v>
      </c>
      <c r="AQ394" s="68">
        <v>15</v>
      </c>
      <c r="AR394" s="68">
        <v>20</v>
      </c>
      <c r="AS394" s="68">
        <v>17</v>
      </c>
      <c r="AT394" s="68">
        <v>38</v>
      </c>
      <c r="AU394" s="68">
        <v>38</v>
      </c>
      <c r="AV394" s="68">
        <v>12</v>
      </c>
      <c r="AW394" s="68">
        <v>12</v>
      </c>
      <c r="AX394" s="68">
        <v>11</v>
      </c>
      <c r="AY394" s="68">
        <v>9</v>
      </c>
      <c r="AZ394" s="68">
        <v>15</v>
      </c>
      <c r="BA394" s="68">
        <v>16</v>
      </c>
      <c r="BB394" s="68">
        <v>8</v>
      </c>
      <c r="BC394" s="68">
        <v>11</v>
      </c>
      <c r="BD394" s="68">
        <v>10</v>
      </c>
      <c r="BE394" s="68">
        <v>8</v>
      </c>
      <c r="BF394" s="68">
        <v>10</v>
      </c>
      <c r="BG394" s="68">
        <v>11</v>
      </c>
      <c r="BH394" s="68">
        <v>12</v>
      </c>
      <c r="BI394" s="68">
        <v>23</v>
      </c>
      <c r="BJ394" s="68">
        <v>23</v>
      </c>
      <c r="BK394" s="68">
        <v>17</v>
      </c>
      <c r="BL394" s="68">
        <v>10</v>
      </c>
      <c r="BM394" s="68">
        <v>12</v>
      </c>
      <c r="BN394" s="68">
        <v>12</v>
      </c>
      <c r="BO394" s="68">
        <v>16</v>
      </c>
      <c r="BP394" s="68">
        <v>8</v>
      </c>
      <c r="BQ394" s="68">
        <v>12</v>
      </c>
      <c r="BR394" s="68">
        <v>22</v>
      </c>
      <c r="BS394" s="68">
        <v>21</v>
      </c>
      <c r="BT394" s="68">
        <v>13</v>
      </c>
      <c r="BU394" s="68">
        <v>12</v>
      </c>
      <c r="BV394" s="68">
        <v>11</v>
      </c>
      <c r="BW394" s="68">
        <v>13</v>
      </c>
      <c r="BX394" s="68">
        <v>11</v>
      </c>
      <c r="BY394" s="68">
        <v>11</v>
      </c>
      <c r="BZ394" s="68">
        <v>12</v>
      </c>
      <c r="CA394" s="68">
        <v>12</v>
      </c>
      <c r="CB394" s="149">
        <f>(2.71828^(-8.3291+4.4859*K394-2.1583*L394))/(1+(2.71828^(-8.3291+4.4859*K394-2.1583*L394)))</f>
        <v>8.6763780988253697E-7</v>
      </c>
      <c r="CC394" s="64" t="s">
        <v>781</v>
      </c>
      <c r="CD394" s="86" t="s">
        <v>58</v>
      </c>
      <c r="CE394" s="3" t="s">
        <v>683</v>
      </c>
      <c r="CF394" s="86" t="s">
        <v>50</v>
      </c>
      <c r="CG394" s="86"/>
      <c r="CH394" s="59">
        <f>COUNTIF($M394,"=13")+COUNTIF($N394,"=24")+COUNTIF($O394,"=14")+COUNTIF($P394,"=11")+COUNTIF($Q394,"=11")+COUNTIF($R394,"=14")+COUNTIF($S394,"=12")+COUNTIF($T394,"=12")+COUNTIF($U394,"=12")+COUNTIF($V394,"=13")+COUNTIF($W394,"=13")+COUNTIF($X394,"=16")</f>
        <v>12</v>
      </c>
      <c r="CI394" s="59">
        <f>COUNTIF($Y394,"=18")+COUNTIF($Z394,"=9")+COUNTIF($AA394,"=10")+COUNTIF($AB394,"=11")+COUNTIF($AC394,"=11")+COUNTIF($AD394,"=25")+COUNTIF($AE394,"=15")+COUNTIF($AF394,"=19")+COUNTIF($AG394,"=31")+COUNTIF($AH394,"=15")+COUNTIF($AI394,"=15")+COUNTIF($AJ394,"=17")+COUNTIF($AK394,"=17")</f>
        <v>9</v>
      </c>
      <c r="CJ394" s="59">
        <f>COUNTIF($AL394,"=11")+COUNTIF($AM394,"=11")+COUNTIF($AN394,"=19")+COUNTIF($AO394,"=23")+COUNTIF($AP394,"=15")+COUNTIF($AQ394,"=15")+COUNTIF($AR394,"=19")+COUNTIF($AS394,"=17")+COUNTIF($AV394,"=12")+COUNTIF($AW394,"=12")</f>
        <v>8</v>
      </c>
      <c r="CK394" s="59">
        <f>COUNTIF($AX394,"=11")+COUNTIF($AY394,"=9")+COUNTIF($AZ394,"=15")+COUNTIF($BA394,"=16")+COUNTIF($BB394,"=8")+COUNTIF($BC394,"=10")+COUNTIF($BD394,"=10")+COUNTIF($BE394,"=8")+COUNTIF($BF394,"=10")+COUNTIF($BG394,"=11")</f>
        <v>9</v>
      </c>
      <c r="CL394" s="59">
        <f>COUNTIF($BH394,"=12")+COUNTIF($BI394,"=21")+COUNTIF($BJ394,"=23")+COUNTIF($BK394,"=16")+COUNTIF($BL394,"=10")+COUNTIF($BM394,"=12")+COUNTIF($BN394,"=12")+COUNTIF($BO394,"=15")+COUNTIF($BP394,"=8")+COUNTIF($BQ394,"=12")+COUNTIF($BR394,"=24")+COUNTIF($BS394,"=20")+COUNTIF($BT394,"=13")</f>
        <v>8</v>
      </c>
      <c r="CM394" s="59">
        <f>COUNTIF($BU394,"=12")+COUNTIF($BV394,"=11")+COUNTIF($BW394,"=13")+COUNTIF($BX394,"=11")+COUNTIF($BY394,"=11")+COUNTIF($BZ394,"=12")+COUNTIF($CA394,"=11")</f>
        <v>6</v>
      </c>
      <c r="CN394" s="86"/>
      <c r="CO394" s="86"/>
      <c r="CP394" s="86"/>
      <c r="CQ394" s="86"/>
      <c r="CR394" s="86"/>
      <c r="CS394" s="86"/>
      <c r="CT394" s="86"/>
      <c r="CU394" s="86"/>
      <c r="CV394" s="86"/>
      <c r="CW394" s="86"/>
      <c r="CX394" s="86"/>
      <c r="CY394" s="86"/>
      <c r="CZ394" s="86"/>
      <c r="DA394" s="86"/>
      <c r="DB394" s="86"/>
      <c r="DC394" s="86"/>
      <c r="DD394" s="86"/>
      <c r="DE394" s="86"/>
      <c r="DF394" s="86"/>
      <c r="DG394" s="86"/>
      <c r="DH394" s="86"/>
      <c r="DI394" s="86"/>
      <c r="DJ394" s="86"/>
      <c r="DK394" s="86"/>
      <c r="DL394" s="86"/>
      <c r="DM394" s="86"/>
      <c r="DN394" s="86"/>
      <c r="DO394" s="86"/>
      <c r="DP394" s="86"/>
      <c r="DQ394" s="86"/>
      <c r="DR394" s="86"/>
      <c r="DS394" s="86"/>
      <c r="DT394" s="86"/>
      <c r="DU394" s="86"/>
      <c r="DV394" s="86"/>
      <c r="DW394" s="86"/>
      <c r="DX394" s="86"/>
      <c r="DY394" s="86"/>
      <c r="DZ394" s="86"/>
      <c r="EA394" s="85"/>
      <c r="EB394" s="85"/>
      <c r="EC394" s="85"/>
      <c r="ED394" s="85"/>
      <c r="EE394" s="85"/>
    </row>
    <row r="395" spans="1:135" s="1" customFormat="1" ht="15" customHeight="1" x14ac:dyDescent="0.25">
      <c r="A395" s="176">
        <v>79739</v>
      </c>
      <c r="B395" s="49" t="s">
        <v>446</v>
      </c>
      <c r="C395" s="86" t="s">
        <v>2</v>
      </c>
      <c r="D395" s="138" t="s">
        <v>78</v>
      </c>
      <c r="E395" s="86" t="s">
        <v>8</v>
      </c>
      <c r="F395" s="86" t="s">
        <v>447</v>
      </c>
      <c r="G395" s="87">
        <v>42409.295138888891</v>
      </c>
      <c r="H395" s="88" t="s">
        <v>2</v>
      </c>
      <c r="I395" s="88" t="s">
        <v>779</v>
      </c>
      <c r="J395" s="87">
        <v>41277.888888888891</v>
      </c>
      <c r="K395" s="143">
        <f>+COUNTIF($Y395,"&gt;=18")+COUNTIF($AG395,"&gt;=31")+COUNTIF($AP395,"&lt;=15")+COUNTIF($AR395,"&gt;=19")+COUNTIF($BG395,"&gt;=11")+COUNTIF($BI395,"&lt;=21")+COUNTIF($BK395,"&gt;=17")+COUNTIF($BR395,"&gt;=24")+COUNTIF($CA395,"&lt;=11")</f>
        <v>5</v>
      </c>
      <c r="L395" s="140">
        <f>65-(+CH395+CI395+CJ395+CK395+CL395+CM395)</f>
        <v>13</v>
      </c>
      <c r="M395" s="100">
        <v>13</v>
      </c>
      <c r="N395" s="68">
        <v>25</v>
      </c>
      <c r="O395" s="100">
        <v>14</v>
      </c>
      <c r="P395" s="68">
        <v>11</v>
      </c>
      <c r="Q395" s="100">
        <v>11</v>
      </c>
      <c r="R395" s="100">
        <v>14</v>
      </c>
      <c r="S395" s="100">
        <v>12</v>
      </c>
      <c r="T395" s="100">
        <v>12</v>
      </c>
      <c r="U395" s="100">
        <v>12</v>
      </c>
      <c r="V395" s="100">
        <v>14</v>
      </c>
      <c r="W395" s="100">
        <v>13</v>
      </c>
      <c r="X395" s="100">
        <v>16</v>
      </c>
      <c r="Y395" s="100">
        <v>18</v>
      </c>
      <c r="Z395" s="100">
        <v>9</v>
      </c>
      <c r="AA395" s="100">
        <v>10</v>
      </c>
      <c r="AB395" s="100">
        <v>11</v>
      </c>
      <c r="AC395" s="100">
        <v>11</v>
      </c>
      <c r="AD395" s="100">
        <v>26</v>
      </c>
      <c r="AE395" s="100">
        <v>15</v>
      </c>
      <c r="AF395" s="100">
        <v>19</v>
      </c>
      <c r="AG395" s="100">
        <v>31</v>
      </c>
      <c r="AH395" s="68">
        <v>15</v>
      </c>
      <c r="AI395" s="68">
        <v>16</v>
      </c>
      <c r="AJ395" s="100">
        <v>17</v>
      </c>
      <c r="AK395" s="100">
        <v>17</v>
      </c>
      <c r="AL395" s="100">
        <v>12</v>
      </c>
      <c r="AM395" s="68">
        <v>10</v>
      </c>
      <c r="AN395" s="68">
        <v>19</v>
      </c>
      <c r="AO395" s="68">
        <v>23</v>
      </c>
      <c r="AP395" s="68">
        <v>15</v>
      </c>
      <c r="AQ395" s="68">
        <v>15</v>
      </c>
      <c r="AR395" s="68">
        <v>17</v>
      </c>
      <c r="AS395" s="68">
        <v>17</v>
      </c>
      <c r="AT395" s="100">
        <v>36</v>
      </c>
      <c r="AU395" s="100">
        <v>39</v>
      </c>
      <c r="AV395" s="68">
        <v>12</v>
      </c>
      <c r="AW395" s="68">
        <v>12</v>
      </c>
      <c r="AX395" s="68">
        <v>11</v>
      </c>
      <c r="AY395" s="68">
        <v>9</v>
      </c>
      <c r="AZ395" s="68">
        <v>15</v>
      </c>
      <c r="BA395" s="68">
        <v>16</v>
      </c>
      <c r="BB395" s="100">
        <v>8</v>
      </c>
      <c r="BC395" s="100">
        <v>10</v>
      </c>
      <c r="BD395" s="100">
        <v>10</v>
      </c>
      <c r="BE395" s="100">
        <v>8</v>
      </c>
      <c r="BF395" s="100">
        <v>10</v>
      </c>
      <c r="BG395" s="100">
        <v>11</v>
      </c>
      <c r="BH395" s="100">
        <v>12</v>
      </c>
      <c r="BI395" s="100">
        <v>22</v>
      </c>
      <c r="BJ395" s="100">
        <v>23</v>
      </c>
      <c r="BK395" s="100">
        <v>18</v>
      </c>
      <c r="BL395" s="100">
        <v>10</v>
      </c>
      <c r="BM395" s="100">
        <v>12</v>
      </c>
      <c r="BN395" s="100">
        <v>12</v>
      </c>
      <c r="BO395" s="100">
        <v>15</v>
      </c>
      <c r="BP395" s="100">
        <v>8</v>
      </c>
      <c r="BQ395" s="100">
        <v>12</v>
      </c>
      <c r="BR395" s="100">
        <v>22</v>
      </c>
      <c r="BS395" s="100">
        <v>19</v>
      </c>
      <c r="BT395" s="100">
        <v>13</v>
      </c>
      <c r="BU395" s="100">
        <v>12</v>
      </c>
      <c r="BV395" s="100">
        <v>11</v>
      </c>
      <c r="BW395" s="100">
        <v>13</v>
      </c>
      <c r="BX395" s="100">
        <v>11</v>
      </c>
      <c r="BY395" s="100">
        <v>11</v>
      </c>
      <c r="BZ395" s="100">
        <v>13</v>
      </c>
      <c r="CA395" s="100">
        <v>12</v>
      </c>
      <c r="CB395" s="149">
        <f>(2.71828^(-8.3291+4.4859*K395-2.1583*L395))/(1+(2.71828^(-8.3291+4.4859*K395-2.1583*L395)))</f>
        <v>8.6763780988253697E-7</v>
      </c>
      <c r="CC395" s="64" t="s">
        <v>781</v>
      </c>
      <c r="CD395" s="86" t="s">
        <v>53</v>
      </c>
      <c r="CE395" s="86" t="s">
        <v>2</v>
      </c>
      <c r="CF395" s="86" t="s">
        <v>446</v>
      </c>
      <c r="CG395" s="86"/>
      <c r="CH395" s="59">
        <f>COUNTIF($M395,"=13")+COUNTIF($N395,"=24")+COUNTIF($O395,"=14")+COUNTIF($P395,"=11")+COUNTIF($Q395,"=11")+COUNTIF($R395,"=14")+COUNTIF($S395,"=12")+COUNTIF($T395,"=12")+COUNTIF($U395,"=12")+COUNTIF($V395,"=13")+COUNTIF($W395,"=13")+COUNTIF($X395,"=16")</f>
        <v>10</v>
      </c>
      <c r="CI395" s="59">
        <f>COUNTIF($Y395,"=18")+COUNTIF($Z395,"=9")+COUNTIF($AA395,"=10")+COUNTIF($AB395,"=11")+COUNTIF($AC395,"=11")+COUNTIF($AD395,"=25")+COUNTIF($AE395,"=15")+COUNTIF($AF395,"=19")+COUNTIF($AG395,"=31")+COUNTIF($AH395,"=15")+COUNTIF($AI395,"=15")+COUNTIF($AJ395,"=17")+COUNTIF($AK395,"=17")</f>
        <v>11</v>
      </c>
      <c r="CJ395" s="59">
        <f>COUNTIF($AL395,"=11")+COUNTIF($AM395,"=11")+COUNTIF($AN395,"=19")+COUNTIF($AO395,"=23")+COUNTIF($AP395,"=15")+COUNTIF($AQ395,"=15")+COUNTIF($AR395,"=19")+COUNTIF($AS395,"=17")+COUNTIF($AV395,"=12")+COUNTIF($AW395,"=12")</f>
        <v>7</v>
      </c>
      <c r="CK395" s="59">
        <f>COUNTIF($AX395,"=11")+COUNTIF($AY395,"=9")+COUNTIF($AZ395,"=15")+COUNTIF($BA395,"=16")+COUNTIF($BB395,"=8")+COUNTIF($BC395,"=10")+COUNTIF($BD395,"=10")+COUNTIF($BE395,"=8")+COUNTIF($BF395,"=10")+COUNTIF($BG395,"=11")</f>
        <v>10</v>
      </c>
      <c r="CL395" s="59">
        <f>COUNTIF($BH395,"=12")+COUNTIF($BI395,"=21")+COUNTIF($BJ395,"=23")+COUNTIF($BK395,"=16")+COUNTIF($BL395,"=10")+COUNTIF($BM395,"=12")+COUNTIF($BN395,"=12")+COUNTIF($BO395,"=15")+COUNTIF($BP395,"=8")+COUNTIF($BQ395,"=12")+COUNTIF($BR395,"=24")+COUNTIF($BS395,"=20")+COUNTIF($BT395,"=13")</f>
        <v>9</v>
      </c>
      <c r="CM395" s="59">
        <f>COUNTIF($BU395,"=12")+COUNTIF($BV395,"=11")+COUNTIF($BW395,"=13")+COUNTIF($BX395,"=11")+COUNTIF($BY395,"=11")+COUNTIF($BZ395,"=12")+COUNTIF($CA395,"=11")</f>
        <v>5</v>
      </c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85"/>
      <c r="EB395" s="85"/>
      <c r="EC395" s="85"/>
      <c r="ED395" s="85"/>
      <c r="EE395" s="85"/>
    </row>
    <row r="396" spans="1:135" s="1" customFormat="1" ht="15" customHeight="1" x14ac:dyDescent="0.25">
      <c r="A396" s="166">
        <v>81459</v>
      </c>
      <c r="B396" s="24" t="s">
        <v>545</v>
      </c>
      <c r="C396" s="86" t="s">
        <v>2</v>
      </c>
      <c r="D396" s="138" t="s">
        <v>78</v>
      </c>
      <c r="E396" s="13" t="s">
        <v>314</v>
      </c>
      <c r="F396" s="10" t="s">
        <v>145</v>
      </c>
      <c r="G396" s="87">
        <v>41522.200694444444</v>
      </c>
      <c r="H396" s="88" t="s">
        <v>2</v>
      </c>
      <c r="I396" s="88" t="s">
        <v>779</v>
      </c>
      <c r="J396" s="87">
        <v>41277.888888888891</v>
      </c>
      <c r="K396" s="143">
        <f>+COUNTIF($Y396,"&gt;=18")+COUNTIF($AG396,"&gt;=31")+COUNTIF($AP396,"&lt;=15")+COUNTIF($AR396,"&gt;=19")+COUNTIF($BG396,"&gt;=11")+COUNTIF($BI396,"&lt;=21")+COUNTIF($BK396,"&gt;=17")+COUNTIF($BR396,"&gt;=24")+COUNTIF($CA396,"&lt;=11")</f>
        <v>5</v>
      </c>
      <c r="L396" s="140">
        <f>65-(+CH396+CI396+CJ396+CK396+CL396+CM396)</f>
        <v>13</v>
      </c>
      <c r="M396" s="114">
        <v>14</v>
      </c>
      <c r="N396" s="114">
        <v>25</v>
      </c>
      <c r="O396" s="114">
        <v>14</v>
      </c>
      <c r="P396" s="114">
        <v>12</v>
      </c>
      <c r="Q396" s="114">
        <v>11</v>
      </c>
      <c r="R396" s="114">
        <v>13</v>
      </c>
      <c r="S396" s="114">
        <v>12</v>
      </c>
      <c r="T396" s="114">
        <v>12</v>
      </c>
      <c r="U396" s="114">
        <v>12</v>
      </c>
      <c r="V396" s="114">
        <v>13</v>
      </c>
      <c r="W396" s="114">
        <v>14</v>
      </c>
      <c r="X396" s="114">
        <v>16</v>
      </c>
      <c r="Y396" s="114">
        <v>18</v>
      </c>
      <c r="Z396" s="62">
        <v>9</v>
      </c>
      <c r="AA396" s="62">
        <v>10</v>
      </c>
      <c r="AB396" s="114">
        <v>11</v>
      </c>
      <c r="AC396" s="114">
        <v>11</v>
      </c>
      <c r="AD396" s="114">
        <v>25</v>
      </c>
      <c r="AE396" s="114">
        <v>15</v>
      </c>
      <c r="AF396" s="114">
        <v>18</v>
      </c>
      <c r="AG396" s="114">
        <v>31</v>
      </c>
      <c r="AH396" s="114">
        <v>15</v>
      </c>
      <c r="AI396" s="114">
        <v>16</v>
      </c>
      <c r="AJ396" s="62">
        <v>16</v>
      </c>
      <c r="AK396" s="62">
        <v>17</v>
      </c>
      <c r="AL396" s="114">
        <v>11</v>
      </c>
      <c r="AM396" s="114">
        <v>11</v>
      </c>
      <c r="AN396" s="114">
        <v>19</v>
      </c>
      <c r="AO396" s="114">
        <v>23</v>
      </c>
      <c r="AP396" s="114">
        <v>17</v>
      </c>
      <c r="AQ396" s="114">
        <v>15</v>
      </c>
      <c r="AR396" s="114">
        <v>19</v>
      </c>
      <c r="AS396" s="114">
        <v>17</v>
      </c>
      <c r="AT396" s="114">
        <v>38</v>
      </c>
      <c r="AU396" s="62">
        <v>39</v>
      </c>
      <c r="AV396" s="114">
        <v>12</v>
      </c>
      <c r="AW396" s="114">
        <v>12</v>
      </c>
      <c r="AX396" s="114">
        <v>11</v>
      </c>
      <c r="AY396" s="114">
        <v>9</v>
      </c>
      <c r="AZ396" s="114">
        <v>15</v>
      </c>
      <c r="BA396" s="114">
        <v>16</v>
      </c>
      <c r="BB396" s="114">
        <v>8</v>
      </c>
      <c r="BC396" s="114">
        <v>10</v>
      </c>
      <c r="BD396" s="114">
        <v>10</v>
      </c>
      <c r="BE396" s="114">
        <v>8</v>
      </c>
      <c r="BF396" s="114">
        <v>10</v>
      </c>
      <c r="BG396" s="114">
        <v>10</v>
      </c>
      <c r="BH396" s="114">
        <v>12</v>
      </c>
      <c r="BI396" s="114">
        <v>21</v>
      </c>
      <c r="BJ396" s="114">
        <v>23</v>
      </c>
      <c r="BK396" s="114">
        <v>16</v>
      </c>
      <c r="BL396" s="114">
        <v>10</v>
      </c>
      <c r="BM396" s="114">
        <v>12</v>
      </c>
      <c r="BN396" s="114">
        <v>12</v>
      </c>
      <c r="BO396" s="114">
        <v>17</v>
      </c>
      <c r="BP396" s="114">
        <v>8</v>
      </c>
      <c r="BQ396" s="114">
        <v>12</v>
      </c>
      <c r="BR396" s="62">
        <v>25</v>
      </c>
      <c r="BS396" s="114">
        <v>20</v>
      </c>
      <c r="BT396" s="114">
        <v>13</v>
      </c>
      <c r="BU396" s="114">
        <v>12</v>
      </c>
      <c r="BV396" s="114">
        <v>11</v>
      </c>
      <c r="BW396" s="114">
        <v>13</v>
      </c>
      <c r="BX396" s="114">
        <v>11</v>
      </c>
      <c r="BY396" s="114">
        <v>11</v>
      </c>
      <c r="BZ396" s="114">
        <v>12</v>
      </c>
      <c r="CA396" s="114">
        <v>12</v>
      </c>
      <c r="CB396" s="149">
        <f>(2.71828^(-8.3291+4.4859*K396-2.1583*L396))/(1+(2.71828^(-8.3291+4.4859*K396-2.1583*L396)))</f>
        <v>8.6763780988253697E-7</v>
      </c>
      <c r="CC396" s="64" t="s">
        <v>781</v>
      </c>
      <c r="CD396" s="25" t="s">
        <v>53</v>
      </c>
      <c r="CE396" s="10" t="s">
        <v>690</v>
      </c>
      <c r="CF396" s="25" t="s">
        <v>97</v>
      </c>
      <c r="CG396" s="11"/>
      <c r="CH396" s="59">
        <f>COUNTIF($M396,"=13")+COUNTIF($N396,"=24")+COUNTIF($O396,"=14")+COUNTIF($P396,"=11")+COUNTIF($Q396,"=11")+COUNTIF($R396,"=14")+COUNTIF($S396,"=12")+COUNTIF($T396,"=12")+COUNTIF($U396,"=12")+COUNTIF($V396,"=13")+COUNTIF($W396,"=13")+COUNTIF($X396,"=16")</f>
        <v>7</v>
      </c>
      <c r="CI396" s="59">
        <f>COUNTIF($Y396,"=18")+COUNTIF($Z396,"=9")+COUNTIF($AA396,"=10")+COUNTIF($AB396,"=11")+COUNTIF($AC396,"=11")+COUNTIF($AD396,"=25")+COUNTIF($AE396,"=15")+COUNTIF($AF396,"=19")+COUNTIF($AG396,"=31")+COUNTIF($AH396,"=15")+COUNTIF($AI396,"=15")+COUNTIF($AJ396,"=17")+COUNTIF($AK396,"=17")</f>
        <v>10</v>
      </c>
      <c r="CJ396" s="59">
        <f>COUNTIF($AL396,"=11")+COUNTIF($AM396,"=11")+COUNTIF($AN396,"=19")+COUNTIF($AO396,"=23")+COUNTIF($AP396,"=15")+COUNTIF($AQ396,"=15")+COUNTIF($AR396,"=19")+COUNTIF($AS396,"=17")+COUNTIF($AV396,"=12")+COUNTIF($AW396,"=12")</f>
        <v>9</v>
      </c>
      <c r="CK396" s="59">
        <f>COUNTIF($AX396,"=11")+COUNTIF($AY396,"=9")+COUNTIF($AZ396,"=15")+COUNTIF($BA396,"=16")+COUNTIF($BB396,"=8")+COUNTIF($BC396,"=10")+COUNTIF($BD396,"=10")+COUNTIF($BE396,"=8")+COUNTIF($BF396,"=10")+COUNTIF($BG396,"=11")</f>
        <v>9</v>
      </c>
      <c r="CL396" s="59">
        <f>COUNTIF($BH396,"=12")+COUNTIF($BI396,"=21")+COUNTIF($BJ396,"=23")+COUNTIF($BK396,"=16")+COUNTIF($BL396,"=10")+COUNTIF($BM396,"=12")+COUNTIF($BN396,"=12")+COUNTIF($BO396,"=15")+COUNTIF($BP396,"=8")+COUNTIF($BQ396,"=12")+COUNTIF($BR396,"=24")+COUNTIF($BS396,"=20")+COUNTIF($BT396,"=13")</f>
        <v>11</v>
      </c>
      <c r="CM396" s="59">
        <f>COUNTIF($BU396,"=12")+COUNTIF($BV396,"=11")+COUNTIF($BW396,"=13")+COUNTIF($BX396,"=11")+COUNTIF($BY396,"=11")+COUNTIF($BZ396,"=12")+COUNTIF($CA396,"=11")</f>
        <v>6</v>
      </c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85"/>
      <c r="EB396" s="85"/>
      <c r="EC396" s="85"/>
      <c r="ED396" s="85"/>
      <c r="EE396" s="85"/>
    </row>
    <row r="397" spans="1:135" s="1" customFormat="1" ht="15" customHeight="1" x14ac:dyDescent="0.25">
      <c r="A397" s="176">
        <v>84795</v>
      </c>
      <c r="B397" s="3" t="s">
        <v>474</v>
      </c>
      <c r="C397" s="86" t="s">
        <v>2</v>
      </c>
      <c r="D397" s="138" t="s">
        <v>78</v>
      </c>
      <c r="E397" s="3" t="s">
        <v>8</v>
      </c>
      <c r="F397" s="3" t="s">
        <v>474</v>
      </c>
      <c r="G397" s="7">
        <v>41493.180555555555</v>
      </c>
      <c r="H397" s="88" t="s">
        <v>2</v>
      </c>
      <c r="I397" s="88" t="s">
        <v>779</v>
      </c>
      <c r="J397" s="87">
        <v>41277.888888888891</v>
      </c>
      <c r="K397" s="143">
        <f>+COUNTIF($Y397,"&gt;=18")+COUNTIF($AG397,"&gt;=31")+COUNTIF($AP397,"&lt;=15")+COUNTIF($AR397,"&gt;=19")+COUNTIF($BG397,"&gt;=11")+COUNTIF($BI397,"&lt;=21")+COUNTIF($BK397,"&gt;=17")+COUNTIF($BR397,"&gt;=24")+COUNTIF($CA397,"&lt;=11")</f>
        <v>5</v>
      </c>
      <c r="L397" s="140">
        <f>65-(+CH397+CI397+CJ397+CK397+CL397+CM397)</f>
        <v>13</v>
      </c>
      <c r="M397" s="68">
        <v>14</v>
      </c>
      <c r="N397" s="68">
        <v>25</v>
      </c>
      <c r="O397" s="68">
        <v>14</v>
      </c>
      <c r="P397" s="68">
        <v>11</v>
      </c>
      <c r="Q397" s="68">
        <v>11</v>
      </c>
      <c r="R397" s="68">
        <v>14</v>
      </c>
      <c r="S397" s="68">
        <v>12</v>
      </c>
      <c r="T397" s="68">
        <v>12</v>
      </c>
      <c r="U397" s="68">
        <v>12</v>
      </c>
      <c r="V397" s="68">
        <v>13</v>
      </c>
      <c r="W397" s="68">
        <v>13</v>
      </c>
      <c r="X397" s="68">
        <v>16</v>
      </c>
      <c r="Y397" s="68">
        <v>19</v>
      </c>
      <c r="Z397" s="100">
        <v>9</v>
      </c>
      <c r="AA397" s="100">
        <v>10</v>
      </c>
      <c r="AB397" s="68">
        <v>11</v>
      </c>
      <c r="AC397" s="68">
        <v>11</v>
      </c>
      <c r="AD397" s="68">
        <v>25</v>
      </c>
      <c r="AE397" s="68">
        <v>15</v>
      </c>
      <c r="AF397" s="68">
        <v>19</v>
      </c>
      <c r="AG397" s="68">
        <v>31</v>
      </c>
      <c r="AH397" s="68">
        <v>15</v>
      </c>
      <c r="AI397" s="68">
        <v>15</v>
      </c>
      <c r="AJ397" s="100">
        <v>17</v>
      </c>
      <c r="AK397" s="100">
        <v>18</v>
      </c>
      <c r="AL397" s="68">
        <v>11</v>
      </c>
      <c r="AM397" s="68">
        <v>11</v>
      </c>
      <c r="AN397" s="68">
        <v>19</v>
      </c>
      <c r="AO397" s="68">
        <v>24</v>
      </c>
      <c r="AP397" s="68">
        <v>14</v>
      </c>
      <c r="AQ397" s="68">
        <v>15</v>
      </c>
      <c r="AR397" s="68">
        <v>18</v>
      </c>
      <c r="AS397" s="68">
        <v>17</v>
      </c>
      <c r="AT397" s="68">
        <v>36</v>
      </c>
      <c r="AU397" s="100">
        <v>38</v>
      </c>
      <c r="AV397" s="68">
        <v>12</v>
      </c>
      <c r="AW397" s="68">
        <v>12</v>
      </c>
      <c r="AX397" s="68">
        <v>11</v>
      </c>
      <c r="AY397" s="68">
        <v>9</v>
      </c>
      <c r="AZ397" s="68">
        <v>15</v>
      </c>
      <c r="BA397" s="68">
        <v>16</v>
      </c>
      <c r="BB397" s="68">
        <v>8</v>
      </c>
      <c r="BC397" s="68">
        <v>10</v>
      </c>
      <c r="BD397" s="68">
        <v>10</v>
      </c>
      <c r="BE397" s="68">
        <v>8</v>
      </c>
      <c r="BF397" s="68">
        <v>10</v>
      </c>
      <c r="BG397" s="68">
        <v>10</v>
      </c>
      <c r="BH397" s="68">
        <v>12</v>
      </c>
      <c r="BI397" s="68">
        <v>21</v>
      </c>
      <c r="BJ397" s="68">
        <v>23</v>
      </c>
      <c r="BK397" s="68">
        <v>15</v>
      </c>
      <c r="BL397" s="68">
        <v>10</v>
      </c>
      <c r="BM397" s="68">
        <v>12</v>
      </c>
      <c r="BN397" s="68">
        <v>12</v>
      </c>
      <c r="BO397" s="68">
        <v>16</v>
      </c>
      <c r="BP397" s="68">
        <v>8</v>
      </c>
      <c r="BQ397" s="68">
        <v>12</v>
      </c>
      <c r="BR397" s="68">
        <v>24</v>
      </c>
      <c r="BS397" s="68">
        <v>20</v>
      </c>
      <c r="BT397" s="68">
        <v>14</v>
      </c>
      <c r="BU397" s="68">
        <v>12</v>
      </c>
      <c r="BV397" s="68">
        <v>11</v>
      </c>
      <c r="BW397" s="68">
        <v>13</v>
      </c>
      <c r="BX397" s="68">
        <v>12</v>
      </c>
      <c r="BY397" s="68">
        <v>11</v>
      </c>
      <c r="BZ397" s="68">
        <v>12</v>
      </c>
      <c r="CA397" s="68">
        <v>12</v>
      </c>
      <c r="CB397" s="149">
        <f>(2.71828^(-8.3291+4.4859*K397-2.1583*L397))/(1+(2.71828^(-8.3291+4.4859*K397-2.1583*L397)))</f>
        <v>8.6763780988253697E-7</v>
      </c>
      <c r="CC397" s="64" t="s">
        <v>781</v>
      </c>
      <c r="CD397" s="86" t="s">
        <v>53</v>
      </c>
      <c r="CE397" s="3" t="s">
        <v>2</v>
      </c>
      <c r="CF397" s="86" t="s">
        <v>50</v>
      </c>
      <c r="CG397" s="86"/>
      <c r="CH397" s="59">
        <f>COUNTIF($M397,"=13")+COUNTIF($N397,"=24")+COUNTIF($O397,"=14")+COUNTIF($P397,"=11")+COUNTIF($Q397,"=11")+COUNTIF($R397,"=14")+COUNTIF($S397,"=12")+COUNTIF($T397,"=12")+COUNTIF($U397,"=12")+COUNTIF($V397,"=13")+COUNTIF($W397,"=13")+COUNTIF($X397,"=16")</f>
        <v>10</v>
      </c>
      <c r="CI397" s="59">
        <f>COUNTIF($Y397,"=18")+COUNTIF($Z397,"=9")+COUNTIF($AA397,"=10")+COUNTIF($AB397,"=11")+COUNTIF($AC397,"=11")+COUNTIF($AD397,"=25")+COUNTIF($AE397,"=15")+COUNTIF($AF397,"=19")+COUNTIF($AG397,"=31")+COUNTIF($AH397,"=15")+COUNTIF($AI397,"=15")+COUNTIF($AJ397,"=17")+COUNTIF($AK397,"=17")</f>
        <v>11</v>
      </c>
      <c r="CJ397" s="59">
        <f>COUNTIF($AL397,"=11")+COUNTIF($AM397,"=11")+COUNTIF($AN397,"=19")+COUNTIF($AO397,"=23")+COUNTIF($AP397,"=15")+COUNTIF($AQ397,"=15")+COUNTIF($AR397,"=19")+COUNTIF($AS397,"=17")+COUNTIF($AV397,"=12")+COUNTIF($AW397,"=12")</f>
        <v>7</v>
      </c>
      <c r="CK397" s="59">
        <f>COUNTIF($AX397,"=11")+COUNTIF($AY397,"=9")+COUNTIF($AZ397,"=15")+COUNTIF($BA397,"=16")+COUNTIF($BB397,"=8")+COUNTIF($BC397,"=10")+COUNTIF($BD397,"=10")+COUNTIF($BE397,"=8")+COUNTIF($BF397,"=10")+COUNTIF($BG397,"=11")</f>
        <v>9</v>
      </c>
      <c r="CL397" s="59">
        <f>COUNTIF($BH397,"=12")+COUNTIF($BI397,"=21")+COUNTIF($BJ397,"=23")+COUNTIF($BK397,"=16")+COUNTIF($BL397,"=10")+COUNTIF($BM397,"=12")+COUNTIF($BN397,"=12")+COUNTIF($BO397,"=15")+COUNTIF($BP397,"=8")+COUNTIF($BQ397,"=12")+COUNTIF($BR397,"=24")+COUNTIF($BS397,"=20")+COUNTIF($BT397,"=13")</f>
        <v>10</v>
      </c>
      <c r="CM397" s="59">
        <f>COUNTIF($BU397,"=12")+COUNTIF($BV397,"=11")+COUNTIF($BW397,"=13")+COUNTIF($BX397,"=11")+COUNTIF($BY397,"=11")+COUNTIF($BZ397,"=12")+COUNTIF($CA397,"=11")</f>
        <v>5</v>
      </c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  <c r="DK397" s="85"/>
      <c r="DL397" s="85"/>
      <c r="DM397" s="85"/>
      <c r="DN397" s="85"/>
      <c r="DO397" s="85"/>
      <c r="DP397" s="85"/>
      <c r="DQ397" s="85"/>
      <c r="DR397" s="85"/>
      <c r="DS397" s="85"/>
      <c r="DT397" s="85"/>
      <c r="DU397" s="85"/>
      <c r="DV397" s="85"/>
      <c r="DW397" s="85"/>
      <c r="DX397" s="85"/>
      <c r="DY397" s="85"/>
      <c r="DZ397" s="85"/>
      <c r="EA397" s="85"/>
      <c r="EB397" s="85"/>
      <c r="EC397" s="85"/>
      <c r="ED397" s="85"/>
      <c r="EE397" s="85"/>
    </row>
    <row r="398" spans="1:135" s="1" customFormat="1" ht="15" customHeight="1" x14ac:dyDescent="0.25">
      <c r="A398" s="164">
        <v>92503</v>
      </c>
      <c r="B398" s="38" t="s">
        <v>50</v>
      </c>
      <c r="C398" s="86" t="s">
        <v>2</v>
      </c>
      <c r="D398" s="138" t="s">
        <v>78</v>
      </c>
      <c r="E398" s="3" t="s">
        <v>96</v>
      </c>
      <c r="F398" s="3" t="s">
        <v>163</v>
      </c>
      <c r="G398" s="7">
        <v>41615</v>
      </c>
      <c r="H398" s="88" t="s">
        <v>2</v>
      </c>
      <c r="I398" s="88" t="s">
        <v>779</v>
      </c>
      <c r="J398" s="87">
        <v>41277.888888888891</v>
      </c>
      <c r="K398" s="143">
        <f>+COUNTIF($Y398,"&gt;=18")+COUNTIF($AG398,"&gt;=31")+COUNTIF($AP398,"&lt;=15")+COUNTIF($AR398,"&gt;=19")+COUNTIF($BG398,"&gt;=11")+COUNTIF($BI398,"&lt;=21")+COUNTIF($BK398,"&gt;=17")+COUNTIF($BR398,"&gt;=24")+COUNTIF($CA398,"&lt;=11")</f>
        <v>5</v>
      </c>
      <c r="L398" s="140">
        <f>65-(+CH398+CI398+CJ398+CK398+CL398+CM398)</f>
        <v>13</v>
      </c>
      <c r="M398" s="68">
        <v>13</v>
      </c>
      <c r="N398" s="68">
        <v>24</v>
      </c>
      <c r="O398" s="68">
        <v>14</v>
      </c>
      <c r="P398" s="68">
        <v>11</v>
      </c>
      <c r="Q398" s="68">
        <v>11</v>
      </c>
      <c r="R398" s="68">
        <v>15</v>
      </c>
      <c r="S398" s="68">
        <v>12</v>
      </c>
      <c r="T398" s="68">
        <v>12</v>
      </c>
      <c r="U398" s="68">
        <v>12</v>
      </c>
      <c r="V398" s="68">
        <v>14</v>
      </c>
      <c r="W398" s="68">
        <v>13</v>
      </c>
      <c r="X398" s="68">
        <v>16</v>
      </c>
      <c r="Y398" s="68">
        <v>17</v>
      </c>
      <c r="Z398" s="100">
        <v>9</v>
      </c>
      <c r="AA398" s="100">
        <v>10</v>
      </c>
      <c r="AB398" s="68">
        <v>11</v>
      </c>
      <c r="AC398" s="68">
        <v>11</v>
      </c>
      <c r="AD398" s="68">
        <v>24</v>
      </c>
      <c r="AE398" s="68">
        <v>15</v>
      </c>
      <c r="AF398" s="68">
        <v>18</v>
      </c>
      <c r="AG398" s="68">
        <v>32</v>
      </c>
      <c r="AH398" s="68">
        <v>15</v>
      </c>
      <c r="AI398" s="68">
        <v>15</v>
      </c>
      <c r="AJ398" s="68">
        <v>16</v>
      </c>
      <c r="AK398" s="68">
        <v>17</v>
      </c>
      <c r="AL398" s="68">
        <v>11</v>
      </c>
      <c r="AM398" s="68">
        <v>11</v>
      </c>
      <c r="AN398" s="68">
        <v>19</v>
      </c>
      <c r="AO398" s="68">
        <v>23</v>
      </c>
      <c r="AP398" s="68">
        <v>15</v>
      </c>
      <c r="AQ398" s="68">
        <v>15</v>
      </c>
      <c r="AR398" s="68">
        <v>19</v>
      </c>
      <c r="AS398" s="68">
        <v>17</v>
      </c>
      <c r="AT398" s="68">
        <v>37</v>
      </c>
      <c r="AU398" s="68">
        <v>39</v>
      </c>
      <c r="AV398" s="68">
        <v>12</v>
      </c>
      <c r="AW398" s="68">
        <v>12</v>
      </c>
      <c r="AX398" s="68">
        <v>11</v>
      </c>
      <c r="AY398" s="68">
        <v>9</v>
      </c>
      <c r="AZ398" s="68">
        <v>15</v>
      </c>
      <c r="BA398" s="68">
        <v>16</v>
      </c>
      <c r="BB398" s="68">
        <v>8</v>
      </c>
      <c r="BC398" s="68">
        <v>10</v>
      </c>
      <c r="BD398" s="68">
        <v>10</v>
      </c>
      <c r="BE398" s="68">
        <v>8</v>
      </c>
      <c r="BF398" s="68">
        <v>10</v>
      </c>
      <c r="BG398" s="68">
        <v>10</v>
      </c>
      <c r="BH398" s="68">
        <v>12</v>
      </c>
      <c r="BI398" s="68">
        <v>23</v>
      </c>
      <c r="BJ398" s="68">
        <v>23</v>
      </c>
      <c r="BK398" s="68">
        <v>17</v>
      </c>
      <c r="BL398" s="68">
        <v>11</v>
      </c>
      <c r="BM398" s="68">
        <v>12</v>
      </c>
      <c r="BN398" s="68">
        <v>12</v>
      </c>
      <c r="BO398" s="68">
        <v>15</v>
      </c>
      <c r="BP398" s="68">
        <v>8</v>
      </c>
      <c r="BQ398" s="68">
        <v>13</v>
      </c>
      <c r="BR398" s="68">
        <v>24</v>
      </c>
      <c r="BS398" s="68">
        <v>20</v>
      </c>
      <c r="BT398" s="68">
        <v>13</v>
      </c>
      <c r="BU398" s="68">
        <v>12</v>
      </c>
      <c r="BV398" s="68">
        <v>11</v>
      </c>
      <c r="BW398" s="68">
        <v>13</v>
      </c>
      <c r="BX398" s="68">
        <v>11</v>
      </c>
      <c r="BY398" s="68">
        <v>11</v>
      </c>
      <c r="BZ398" s="68">
        <v>12</v>
      </c>
      <c r="CA398" s="68">
        <v>12</v>
      </c>
      <c r="CB398" s="149">
        <f>(2.71828^(-8.3291+4.4859*K398-2.1583*L398))/(1+(2.71828^(-8.3291+4.4859*K398-2.1583*L398)))</f>
        <v>8.6763780988253697E-7</v>
      </c>
      <c r="CC398" s="64" t="s">
        <v>781</v>
      </c>
      <c r="CD398" s="86" t="s">
        <v>53</v>
      </c>
      <c r="CE398" s="3" t="s">
        <v>699</v>
      </c>
      <c r="CF398" s="86" t="s">
        <v>50</v>
      </c>
      <c r="CG398" s="86"/>
      <c r="CH398" s="59">
        <f>COUNTIF($M398,"=13")+COUNTIF($N398,"=24")+COUNTIF($O398,"=14")+COUNTIF($P398,"=11")+COUNTIF($Q398,"=11")+COUNTIF($R398,"=14")+COUNTIF($S398,"=12")+COUNTIF($T398,"=12")+COUNTIF($U398,"=12")+COUNTIF($V398,"=13")+COUNTIF($W398,"=13")+COUNTIF($X398,"=16")</f>
        <v>10</v>
      </c>
      <c r="CI398" s="59">
        <f>COUNTIF($Y398,"=18")+COUNTIF($Z398,"=9")+COUNTIF($AA398,"=10")+COUNTIF($AB398,"=11")+COUNTIF($AC398,"=11")+COUNTIF($AD398,"=25")+COUNTIF($AE398,"=15")+COUNTIF($AF398,"=19")+COUNTIF($AG398,"=31")+COUNTIF($AH398,"=15")+COUNTIF($AI398,"=15")+COUNTIF($AJ398,"=17")+COUNTIF($AK398,"=17")</f>
        <v>8</v>
      </c>
      <c r="CJ398" s="59">
        <f>COUNTIF($AL398,"=11")+COUNTIF($AM398,"=11")+COUNTIF($AN398,"=19")+COUNTIF($AO398,"=23")+COUNTIF($AP398,"=15")+COUNTIF($AQ398,"=15")+COUNTIF($AR398,"=19")+COUNTIF($AS398,"=17")+COUNTIF($AV398,"=12")+COUNTIF($AW398,"=12")</f>
        <v>10</v>
      </c>
      <c r="CK398" s="59">
        <f>COUNTIF($AX398,"=11")+COUNTIF($AY398,"=9")+COUNTIF($AZ398,"=15")+COUNTIF($BA398,"=16")+COUNTIF($BB398,"=8")+COUNTIF($BC398,"=10")+COUNTIF($BD398,"=10")+COUNTIF($BE398,"=8")+COUNTIF($BF398,"=10")+COUNTIF($BG398,"=11")</f>
        <v>9</v>
      </c>
      <c r="CL398" s="59">
        <f>COUNTIF($BH398,"=12")+COUNTIF($BI398,"=21")+COUNTIF($BJ398,"=23")+COUNTIF($BK398,"=16")+COUNTIF($BL398,"=10")+COUNTIF($BM398,"=12")+COUNTIF($BN398,"=12")+COUNTIF($BO398,"=15")+COUNTIF($BP398,"=8")+COUNTIF($BQ398,"=12")+COUNTIF($BR398,"=24")+COUNTIF($BS398,"=20")+COUNTIF($BT398,"=13")</f>
        <v>9</v>
      </c>
      <c r="CM398" s="59">
        <f>COUNTIF($BU398,"=12")+COUNTIF($BV398,"=11")+COUNTIF($BW398,"=13")+COUNTIF($BX398,"=11")+COUNTIF($BY398,"=11")+COUNTIF($BZ398,"=12")+COUNTIF($CA398,"=11")</f>
        <v>6</v>
      </c>
      <c r="CN398" s="86"/>
      <c r="CO398" s="86"/>
      <c r="CP398" s="86"/>
      <c r="CQ398" s="86"/>
      <c r="CR398" s="86"/>
      <c r="CS398" s="86"/>
      <c r="CT398" s="86"/>
      <c r="CU398" s="86"/>
      <c r="CV398" s="86"/>
      <c r="CW398" s="86"/>
      <c r="CX398" s="86"/>
      <c r="CY398" s="86"/>
      <c r="CZ398" s="86"/>
      <c r="DA398" s="86"/>
      <c r="DB398" s="86"/>
      <c r="DC398" s="86"/>
      <c r="DD398" s="86"/>
      <c r="DE398" s="86"/>
      <c r="DF398" s="86"/>
      <c r="DG398" s="86"/>
      <c r="DH398" s="86"/>
      <c r="DI398" s="86"/>
      <c r="DJ398" s="86"/>
      <c r="DK398" s="86"/>
      <c r="DL398" s="86"/>
      <c r="DM398" s="86"/>
      <c r="DN398" s="86"/>
      <c r="DO398" s="86"/>
      <c r="DP398" s="86"/>
      <c r="DQ398" s="86"/>
      <c r="DR398" s="86"/>
      <c r="DS398" s="86"/>
      <c r="DT398" s="86"/>
      <c r="DU398" s="86"/>
      <c r="DV398" s="86"/>
      <c r="DW398" s="86"/>
      <c r="DX398" s="86"/>
      <c r="DY398" s="86"/>
      <c r="DZ398" s="86"/>
      <c r="EA398" s="85"/>
      <c r="EB398" s="85"/>
      <c r="EC398" s="85"/>
      <c r="ED398" s="85"/>
      <c r="EE398" s="85"/>
    </row>
    <row r="399" spans="1:135" s="1" customFormat="1" ht="15" customHeight="1" x14ac:dyDescent="0.25">
      <c r="A399" s="168">
        <v>101985</v>
      </c>
      <c r="B399" s="24" t="s">
        <v>163</v>
      </c>
      <c r="C399" s="86" t="s">
        <v>2</v>
      </c>
      <c r="D399" s="138" t="s">
        <v>78</v>
      </c>
      <c r="E399" s="10" t="s">
        <v>96</v>
      </c>
      <c r="F399" s="3" t="s">
        <v>163</v>
      </c>
      <c r="G399" s="7">
        <v>41615</v>
      </c>
      <c r="H399" s="88" t="s">
        <v>2</v>
      </c>
      <c r="I399" s="88" t="s">
        <v>779</v>
      </c>
      <c r="J399" s="87">
        <v>41277.888888888891</v>
      </c>
      <c r="K399" s="143">
        <f>+COUNTIF($Y399,"&gt;=18")+COUNTIF($AG399,"&gt;=31")+COUNTIF($AP399,"&lt;=15")+COUNTIF($AR399,"&gt;=19")+COUNTIF($BG399,"&gt;=11")+COUNTIF($BI399,"&lt;=21")+COUNTIF($BK399,"&gt;=17")+COUNTIF($BR399,"&gt;=24")+COUNTIF($CA399,"&lt;=11")</f>
        <v>5</v>
      </c>
      <c r="L399" s="140">
        <f>65-(+CH399+CI399+CJ399+CK399+CL399+CM399)</f>
        <v>13</v>
      </c>
      <c r="M399" s="43">
        <v>13</v>
      </c>
      <c r="N399" s="43">
        <v>24</v>
      </c>
      <c r="O399" s="43">
        <v>14</v>
      </c>
      <c r="P399" s="43">
        <v>11</v>
      </c>
      <c r="Q399" s="43">
        <v>11</v>
      </c>
      <c r="R399" s="43">
        <v>15</v>
      </c>
      <c r="S399" s="43">
        <v>12</v>
      </c>
      <c r="T399" s="43">
        <v>12</v>
      </c>
      <c r="U399" s="43">
        <v>12</v>
      </c>
      <c r="V399" s="43">
        <v>14</v>
      </c>
      <c r="W399" s="43">
        <v>13</v>
      </c>
      <c r="X399" s="43">
        <v>16</v>
      </c>
      <c r="Y399" s="43">
        <v>17</v>
      </c>
      <c r="Z399" s="43">
        <v>9</v>
      </c>
      <c r="AA399" s="43">
        <v>10</v>
      </c>
      <c r="AB399" s="43">
        <v>11</v>
      </c>
      <c r="AC399" s="43">
        <v>11</v>
      </c>
      <c r="AD399" s="43">
        <v>24</v>
      </c>
      <c r="AE399" s="43">
        <v>15</v>
      </c>
      <c r="AF399" s="43">
        <v>18</v>
      </c>
      <c r="AG399" s="43">
        <v>32</v>
      </c>
      <c r="AH399" s="34">
        <v>15</v>
      </c>
      <c r="AI399" s="34">
        <v>15</v>
      </c>
      <c r="AJ399" s="34">
        <v>16</v>
      </c>
      <c r="AK399" s="34">
        <v>17</v>
      </c>
      <c r="AL399" s="43">
        <v>11</v>
      </c>
      <c r="AM399" s="43">
        <v>11</v>
      </c>
      <c r="AN399" s="43">
        <v>19</v>
      </c>
      <c r="AO399" s="43">
        <v>23</v>
      </c>
      <c r="AP399" s="43">
        <v>15</v>
      </c>
      <c r="AQ399" s="43">
        <v>15</v>
      </c>
      <c r="AR399" s="43">
        <v>19</v>
      </c>
      <c r="AS399" s="43">
        <v>17</v>
      </c>
      <c r="AT399" s="43">
        <v>38</v>
      </c>
      <c r="AU399" s="43">
        <v>40</v>
      </c>
      <c r="AV399" s="43">
        <v>12</v>
      </c>
      <c r="AW399" s="43">
        <v>12</v>
      </c>
      <c r="AX399" s="43">
        <v>11</v>
      </c>
      <c r="AY399" s="43">
        <v>9</v>
      </c>
      <c r="AZ399" s="43">
        <v>15</v>
      </c>
      <c r="BA399" s="43">
        <v>16</v>
      </c>
      <c r="BB399" s="43">
        <v>8</v>
      </c>
      <c r="BC399" s="43">
        <v>10</v>
      </c>
      <c r="BD399" s="43">
        <v>10</v>
      </c>
      <c r="BE399" s="43">
        <v>8</v>
      </c>
      <c r="BF399" s="43">
        <v>10</v>
      </c>
      <c r="BG399" s="43">
        <v>10</v>
      </c>
      <c r="BH399" s="43">
        <v>12</v>
      </c>
      <c r="BI399" s="43">
        <v>23</v>
      </c>
      <c r="BJ399" s="43">
        <v>23</v>
      </c>
      <c r="BK399" s="43">
        <v>17</v>
      </c>
      <c r="BL399" s="43">
        <v>11</v>
      </c>
      <c r="BM399" s="43">
        <v>12</v>
      </c>
      <c r="BN399" s="43">
        <v>12</v>
      </c>
      <c r="BO399" s="43">
        <v>15</v>
      </c>
      <c r="BP399" s="43">
        <v>8</v>
      </c>
      <c r="BQ399" s="43">
        <v>13</v>
      </c>
      <c r="BR399" s="43">
        <v>24</v>
      </c>
      <c r="BS399" s="43">
        <v>20</v>
      </c>
      <c r="BT399" s="43">
        <v>13</v>
      </c>
      <c r="BU399" s="43">
        <v>12</v>
      </c>
      <c r="BV399" s="43">
        <v>11</v>
      </c>
      <c r="BW399" s="43">
        <v>13</v>
      </c>
      <c r="BX399" s="43">
        <v>11</v>
      </c>
      <c r="BY399" s="43">
        <v>11</v>
      </c>
      <c r="BZ399" s="43">
        <v>12</v>
      </c>
      <c r="CA399" s="43">
        <v>12</v>
      </c>
      <c r="CB399" s="149">
        <f>(2.71828^(-8.3291+4.4859*K399-2.1583*L399))/(1+(2.71828^(-8.3291+4.4859*K399-2.1583*L399)))</f>
        <v>8.6763780988253697E-7</v>
      </c>
      <c r="CC399" s="64" t="s">
        <v>781</v>
      </c>
      <c r="CD399" s="86" t="s">
        <v>53</v>
      </c>
      <c r="CE399" s="14" t="s">
        <v>2</v>
      </c>
      <c r="CF399" s="86" t="s">
        <v>50</v>
      </c>
      <c r="CG399" s="11"/>
      <c r="CH399" s="59">
        <f>COUNTIF($M399,"=13")+COUNTIF($N399,"=24")+COUNTIF($O399,"=14")+COUNTIF($P399,"=11")+COUNTIF($Q399,"=11")+COUNTIF($R399,"=14")+COUNTIF($S399,"=12")+COUNTIF($T399,"=12")+COUNTIF($U399,"=12")+COUNTIF($V399,"=13")+COUNTIF($W399,"=13")+COUNTIF($X399,"=16")</f>
        <v>10</v>
      </c>
      <c r="CI399" s="59">
        <f>COUNTIF($Y399,"=18")+COUNTIF($Z399,"=9")+COUNTIF($AA399,"=10")+COUNTIF($AB399,"=11")+COUNTIF($AC399,"=11")+COUNTIF($AD399,"=25")+COUNTIF($AE399,"=15")+COUNTIF($AF399,"=19")+COUNTIF($AG399,"=31")+COUNTIF($AH399,"=15")+COUNTIF($AI399,"=15")+COUNTIF($AJ399,"=17")+COUNTIF($AK399,"=17")</f>
        <v>8</v>
      </c>
      <c r="CJ399" s="59">
        <f>COUNTIF($AL399,"=11")+COUNTIF($AM399,"=11")+COUNTIF($AN399,"=19")+COUNTIF($AO399,"=23")+COUNTIF($AP399,"=15")+COUNTIF($AQ399,"=15")+COUNTIF($AR399,"=19")+COUNTIF($AS399,"=17")+COUNTIF($AV399,"=12")+COUNTIF($AW399,"=12")</f>
        <v>10</v>
      </c>
      <c r="CK399" s="59">
        <f>COUNTIF($AX399,"=11")+COUNTIF($AY399,"=9")+COUNTIF($AZ399,"=15")+COUNTIF($BA399,"=16")+COUNTIF($BB399,"=8")+COUNTIF($BC399,"=10")+COUNTIF($BD399,"=10")+COUNTIF($BE399,"=8")+COUNTIF($BF399,"=10")+COUNTIF($BG399,"=11")</f>
        <v>9</v>
      </c>
      <c r="CL399" s="59">
        <f>COUNTIF($BH399,"=12")+COUNTIF($BI399,"=21")+COUNTIF($BJ399,"=23")+COUNTIF($BK399,"=16")+COUNTIF($BL399,"=10")+COUNTIF($BM399,"=12")+COUNTIF($BN399,"=12")+COUNTIF($BO399,"=15")+COUNTIF($BP399,"=8")+COUNTIF($BQ399,"=12")+COUNTIF($BR399,"=24")+COUNTIF($BS399,"=20")+COUNTIF($BT399,"=13")</f>
        <v>9</v>
      </c>
      <c r="CM399" s="59">
        <f>COUNTIF($BU399,"=12")+COUNTIF($BV399,"=11")+COUNTIF($BW399,"=13")+COUNTIF($BX399,"=11")+COUNTIF($BY399,"=11")+COUNTIF($BZ399,"=12")+COUNTIF($CA399,"=11")</f>
        <v>6</v>
      </c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  <c r="DK399" s="85"/>
      <c r="DL399" s="85"/>
      <c r="DM399" s="85"/>
      <c r="DN399" s="85"/>
      <c r="DO399" s="85"/>
      <c r="DP399" s="85"/>
      <c r="DQ399" s="85"/>
      <c r="DR399" s="85"/>
      <c r="DS399" s="85"/>
      <c r="DT399" s="85"/>
      <c r="DU399" s="85"/>
      <c r="DV399" s="85"/>
      <c r="DW399" s="85"/>
      <c r="DX399" s="85"/>
      <c r="DY399" s="85"/>
      <c r="DZ399" s="85"/>
      <c r="EA399" s="85"/>
      <c r="EB399" s="85"/>
      <c r="EC399" s="85"/>
      <c r="ED399" s="85"/>
      <c r="EE399" s="85"/>
    </row>
    <row r="400" spans="1:135" s="1" customFormat="1" ht="15" customHeight="1" x14ac:dyDescent="0.25">
      <c r="A400" s="164">
        <v>117011</v>
      </c>
      <c r="B400" s="86" t="s">
        <v>50</v>
      </c>
      <c r="C400" s="86" t="s">
        <v>2</v>
      </c>
      <c r="D400" s="138" t="s">
        <v>78</v>
      </c>
      <c r="E400" s="86" t="s">
        <v>314</v>
      </c>
      <c r="F400" s="86" t="s">
        <v>381</v>
      </c>
      <c r="G400" s="87">
        <v>42405.279166666667</v>
      </c>
      <c r="H400" s="88" t="s">
        <v>2</v>
      </c>
      <c r="I400" s="88" t="s">
        <v>779</v>
      </c>
      <c r="J400" s="87">
        <v>41277.888888888891</v>
      </c>
      <c r="K400" s="143">
        <f>+COUNTIF($Y400,"&gt;=18")+COUNTIF($AG400,"&gt;=31")+COUNTIF($AP400,"&lt;=15")+COUNTIF($AR400,"&gt;=19")+COUNTIF($BG400,"&gt;=11")+COUNTIF($BI400,"&lt;=21")+COUNTIF($BK400,"&gt;=17")+COUNTIF($BR400,"&gt;=24")+COUNTIF($CA400,"&lt;=11")</f>
        <v>5</v>
      </c>
      <c r="L400" s="140">
        <f>65-(+CH400+CI400+CJ400+CK400+CL400+CM400)</f>
        <v>13</v>
      </c>
      <c r="M400" s="68">
        <v>13</v>
      </c>
      <c r="N400" s="68">
        <v>25</v>
      </c>
      <c r="O400" s="68">
        <v>14</v>
      </c>
      <c r="P400" s="100">
        <v>11</v>
      </c>
      <c r="Q400" s="68">
        <v>11</v>
      </c>
      <c r="R400" s="68">
        <v>14</v>
      </c>
      <c r="S400" s="68">
        <v>12</v>
      </c>
      <c r="T400" s="68">
        <v>12</v>
      </c>
      <c r="U400" s="68">
        <v>12</v>
      </c>
      <c r="V400" s="68">
        <v>13</v>
      </c>
      <c r="W400" s="68">
        <v>13</v>
      </c>
      <c r="X400" s="68">
        <v>15</v>
      </c>
      <c r="Y400" s="68">
        <v>20</v>
      </c>
      <c r="Z400" s="100">
        <v>9</v>
      </c>
      <c r="AA400" s="100">
        <v>10</v>
      </c>
      <c r="AB400" s="68">
        <v>11</v>
      </c>
      <c r="AC400" s="68">
        <v>11</v>
      </c>
      <c r="AD400" s="68">
        <v>25</v>
      </c>
      <c r="AE400" s="68">
        <v>15</v>
      </c>
      <c r="AF400" s="68">
        <v>19</v>
      </c>
      <c r="AG400" s="68">
        <v>29</v>
      </c>
      <c r="AH400" s="68">
        <v>16</v>
      </c>
      <c r="AI400" s="68">
        <v>16</v>
      </c>
      <c r="AJ400" s="68">
        <v>16</v>
      </c>
      <c r="AK400" s="68">
        <v>17</v>
      </c>
      <c r="AL400" s="68">
        <v>11</v>
      </c>
      <c r="AM400" s="68">
        <v>11</v>
      </c>
      <c r="AN400" s="68">
        <v>19</v>
      </c>
      <c r="AO400" s="68">
        <v>19</v>
      </c>
      <c r="AP400" s="68">
        <v>15</v>
      </c>
      <c r="AQ400" s="68">
        <v>15</v>
      </c>
      <c r="AR400" s="68">
        <v>19</v>
      </c>
      <c r="AS400" s="68">
        <v>17</v>
      </c>
      <c r="AT400" s="100">
        <v>37</v>
      </c>
      <c r="AU400" s="68">
        <v>38</v>
      </c>
      <c r="AV400" s="68">
        <v>12</v>
      </c>
      <c r="AW400" s="68">
        <v>12</v>
      </c>
      <c r="AX400" s="68">
        <v>11</v>
      </c>
      <c r="AY400" s="68">
        <v>9</v>
      </c>
      <c r="AZ400" s="68">
        <v>15</v>
      </c>
      <c r="BA400" s="68">
        <v>16</v>
      </c>
      <c r="BB400" s="68">
        <v>8</v>
      </c>
      <c r="BC400" s="68">
        <v>10</v>
      </c>
      <c r="BD400" s="68">
        <v>10</v>
      </c>
      <c r="BE400" s="68">
        <v>8</v>
      </c>
      <c r="BF400" s="68">
        <v>10</v>
      </c>
      <c r="BG400" s="68">
        <v>11</v>
      </c>
      <c r="BH400" s="68">
        <v>12</v>
      </c>
      <c r="BI400" s="68">
        <v>23</v>
      </c>
      <c r="BJ400" s="68">
        <v>23</v>
      </c>
      <c r="BK400" s="68">
        <v>16</v>
      </c>
      <c r="BL400" s="68">
        <v>10</v>
      </c>
      <c r="BM400" s="68">
        <v>12</v>
      </c>
      <c r="BN400" s="68">
        <v>12</v>
      </c>
      <c r="BO400" s="68">
        <v>14</v>
      </c>
      <c r="BP400" s="68">
        <v>8</v>
      </c>
      <c r="BQ400" s="68">
        <v>12</v>
      </c>
      <c r="BR400" s="68">
        <v>22</v>
      </c>
      <c r="BS400" s="68">
        <v>20</v>
      </c>
      <c r="BT400" s="68">
        <v>14</v>
      </c>
      <c r="BU400" s="68">
        <v>13</v>
      </c>
      <c r="BV400" s="68">
        <v>11</v>
      </c>
      <c r="BW400" s="68">
        <v>13</v>
      </c>
      <c r="BX400" s="68">
        <v>11</v>
      </c>
      <c r="BY400" s="68">
        <v>11</v>
      </c>
      <c r="BZ400" s="68">
        <v>12</v>
      </c>
      <c r="CA400" s="68">
        <v>11</v>
      </c>
      <c r="CB400" s="149">
        <f>(2.71828^(-8.3291+4.4859*K400-2.1583*L400))/(1+(2.71828^(-8.3291+4.4859*K400-2.1583*L400)))</f>
        <v>8.6763780988253697E-7</v>
      </c>
      <c r="CC400" s="64" t="s">
        <v>781</v>
      </c>
      <c r="CD400" s="86" t="s">
        <v>53</v>
      </c>
      <c r="CE400" s="49" t="s">
        <v>2</v>
      </c>
      <c r="CF400" s="86" t="s">
        <v>50</v>
      </c>
      <c r="CG400" s="86"/>
      <c r="CH400" s="59">
        <f>COUNTIF($M400,"=13")+COUNTIF($N400,"=24")+COUNTIF($O400,"=14")+COUNTIF($P400,"=11")+COUNTIF($Q400,"=11")+COUNTIF($R400,"=14")+COUNTIF($S400,"=12")+COUNTIF($T400,"=12")+COUNTIF($U400,"=12")+COUNTIF($V400,"=13")+COUNTIF($W400,"=13")+COUNTIF($X400,"=16")</f>
        <v>10</v>
      </c>
      <c r="CI400" s="59">
        <f>COUNTIF($Y400,"=18")+COUNTIF($Z400,"=9")+COUNTIF($AA400,"=10")+COUNTIF($AB400,"=11")+COUNTIF($AC400,"=11")+COUNTIF($AD400,"=25")+COUNTIF($AE400,"=15")+COUNTIF($AF400,"=19")+COUNTIF($AG400,"=31")+COUNTIF($AH400,"=15")+COUNTIF($AI400,"=15")+COUNTIF($AJ400,"=17")+COUNTIF($AK400,"=17")</f>
        <v>8</v>
      </c>
      <c r="CJ400" s="59">
        <f>COUNTIF($AL400,"=11")+COUNTIF($AM400,"=11")+COUNTIF($AN400,"=19")+COUNTIF($AO400,"=23")+COUNTIF($AP400,"=15")+COUNTIF($AQ400,"=15")+COUNTIF($AR400,"=19")+COUNTIF($AS400,"=17")+COUNTIF($AV400,"=12")+COUNTIF($AW400,"=12")</f>
        <v>9</v>
      </c>
      <c r="CK400" s="59">
        <f>COUNTIF($AX400,"=11")+COUNTIF($AY400,"=9")+COUNTIF($AZ400,"=15")+COUNTIF($BA400,"=16")+COUNTIF($BB400,"=8")+COUNTIF($BC400,"=10")+COUNTIF($BD400,"=10")+COUNTIF($BE400,"=8")+COUNTIF($BF400,"=10")+COUNTIF($BG400,"=11")</f>
        <v>10</v>
      </c>
      <c r="CL400" s="59">
        <f>COUNTIF($BH400,"=12")+COUNTIF($BI400,"=21")+COUNTIF($BJ400,"=23")+COUNTIF($BK400,"=16")+COUNTIF($BL400,"=10")+COUNTIF($BM400,"=12")+COUNTIF($BN400,"=12")+COUNTIF($BO400,"=15")+COUNTIF($BP400,"=8")+COUNTIF($BQ400,"=12")+COUNTIF($BR400,"=24")+COUNTIF($BS400,"=20")+COUNTIF($BT400,"=13")</f>
        <v>9</v>
      </c>
      <c r="CM400" s="59">
        <f>COUNTIF($BU400,"=12")+COUNTIF($BV400,"=11")+COUNTIF($BW400,"=13")+COUNTIF($BX400,"=11")+COUNTIF($BY400,"=11")+COUNTIF($BZ400,"=12")+COUNTIF($CA400,"=11")</f>
        <v>6</v>
      </c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  <c r="DK400" s="85"/>
      <c r="DL400" s="85"/>
      <c r="DM400" s="85"/>
      <c r="DN400" s="85"/>
      <c r="DO400" s="85"/>
      <c r="DP400" s="85"/>
      <c r="DQ400" s="85"/>
      <c r="DR400" s="85"/>
      <c r="DS400" s="85"/>
      <c r="DT400" s="85"/>
      <c r="DU400" s="85"/>
      <c r="DV400" s="85"/>
      <c r="DW400" s="85"/>
      <c r="DX400" s="85"/>
      <c r="DY400" s="85"/>
      <c r="DZ400" s="85"/>
      <c r="EA400" s="85"/>
      <c r="EB400" s="85"/>
      <c r="EC400" s="85"/>
      <c r="ED400" s="85"/>
      <c r="EE400" s="85"/>
    </row>
    <row r="401" spans="1:135" s="1" customFormat="1" ht="15" customHeight="1" x14ac:dyDescent="0.25">
      <c r="A401" s="168">
        <v>124262</v>
      </c>
      <c r="B401" s="45" t="s">
        <v>50</v>
      </c>
      <c r="C401" s="86" t="s">
        <v>2</v>
      </c>
      <c r="D401" s="138" t="s">
        <v>78</v>
      </c>
      <c r="E401" s="10" t="s">
        <v>9</v>
      </c>
      <c r="F401" s="10" t="s">
        <v>207</v>
      </c>
      <c r="G401" s="7">
        <v>41504.945138888892</v>
      </c>
      <c r="H401" s="88" t="s">
        <v>2</v>
      </c>
      <c r="I401" s="88" t="s">
        <v>779</v>
      </c>
      <c r="J401" s="87">
        <v>41277.888888888891</v>
      </c>
      <c r="K401" s="143">
        <f>+COUNTIF($Y401,"&gt;=18")+COUNTIF($AG401,"&gt;=31")+COUNTIF($AP401,"&lt;=15")+COUNTIF($AR401,"&gt;=19")+COUNTIF($BG401,"&gt;=11")+COUNTIF($BI401,"&lt;=21")+COUNTIF($BK401,"&gt;=17")+COUNTIF($BR401,"&gt;=24")+COUNTIF($CA401,"&lt;=11")</f>
        <v>5</v>
      </c>
      <c r="L401" s="140">
        <f>65-(+CH401+CI401+CJ401+CK401+CL401+CM401)</f>
        <v>13</v>
      </c>
      <c r="M401" s="43">
        <v>13</v>
      </c>
      <c r="N401" s="43">
        <v>24</v>
      </c>
      <c r="O401" s="43">
        <v>14</v>
      </c>
      <c r="P401" s="34">
        <v>11</v>
      </c>
      <c r="Q401" s="43">
        <v>11</v>
      </c>
      <c r="R401" s="43">
        <v>14</v>
      </c>
      <c r="S401" s="43">
        <v>12</v>
      </c>
      <c r="T401" s="43">
        <v>12</v>
      </c>
      <c r="U401" s="43">
        <v>13</v>
      </c>
      <c r="V401" s="43">
        <v>13</v>
      </c>
      <c r="W401" s="43">
        <v>13</v>
      </c>
      <c r="X401" s="43">
        <v>16</v>
      </c>
      <c r="Y401" s="43">
        <v>19</v>
      </c>
      <c r="Z401" s="34">
        <v>10</v>
      </c>
      <c r="AA401" s="34">
        <v>10</v>
      </c>
      <c r="AB401" s="43">
        <v>11</v>
      </c>
      <c r="AC401" s="43">
        <v>11</v>
      </c>
      <c r="AD401" s="43">
        <v>23</v>
      </c>
      <c r="AE401" s="43">
        <v>15</v>
      </c>
      <c r="AF401" s="43">
        <v>19</v>
      </c>
      <c r="AG401" s="43">
        <v>32</v>
      </c>
      <c r="AH401" s="43">
        <v>15</v>
      </c>
      <c r="AI401" s="43">
        <v>15</v>
      </c>
      <c r="AJ401" s="34">
        <v>17</v>
      </c>
      <c r="AK401" s="34">
        <v>17</v>
      </c>
      <c r="AL401" s="43">
        <v>11</v>
      </c>
      <c r="AM401" s="43">
        <v>11</v>
      </c>
      <c r="AN401" s="43">
        <v>19</v>
      </c>
      <c r="AO401" s="43">
        <v>23</v>
      </c>
      <c r="AP401" s="43">
        <v>17</v>
      </c>
      <c r="AQ401" s="43">
        <v>15</v>
      </c>
      <c r="AR401" s="43">
        <v>19</v>
      </c>
      <c r="AS401" s="43">
        <v>17</v>
      </c>
      <c r="AT401" s="34">
        <v>38</v>
      </c>
      <c r="AU401" s="34">
        <v>38</v>
      </c>
      <c r="AV401" s="43">
        <v>12</v>
      </c>
      <c r="AW401" s="43">
        <v>12</v>
      </c>
      <c r="AX401" s="43">
        <v>11</v>
      </c>
      <c r="AY401" s="43">
        <v>9</v>
      </c>
      <c r="AZ401" s="43">
        <v>15</v>
      </c>
      <c r="BA401" s="43">
        <v>16</v>
      </c>
      <c r="BB401" s="43">
        <v>8</v>
      </c>
      <c r="BC401" s="43">
        <v>11</v>
      </c>
      <c r="BD401" s="43">
        <v>10</v>
      </c>
      <c r="BE401" s="43">
        <v>8</v>
      </c>
      <c r="BF401" s="43">
        <v>10</v>
      </c>
      <c r="BG401" s="43">
        <v>11</v>
      </c>
      <c r="BH401" s="43">
        <v>12</v>
      </c>
      <c r="BI401" s="43">
        <v>22</v>
      </c>
      <c r="BJ401" s="43">
        <v>23</v>
      </c>
      <c r="BK401" s="43">
        <v>17</v>
      </c>
      <c r="BL401" s="43">
        <v>10</v>
      </c>
      <c r="BM401" s="43">
        <v>12</v>
      </c>
      <c r="BN401" s="43">
        <v>12</v>
      </c>
      <c r="BO401" s="43">
        <v>16</v>
      </c>
      <c r="BP401" s="43">
        <v>8</v>
      </c>
      <c r="BQ401" s="43">
        <v>12</v>
      </c>
      <c r="BR401" s="34">
        <v>20</v>
      </c>
      <c r="BS401" s="43">
        <v>21</v>
      </c>
      <c r="BT401" s="43">
        <v>13</v>
      </c>
      <c r="BU401" s="43">
        <v>12</v>
      </c>
      <c r="BV401" s="43">
        <v>11</v>
      </c>
      <c r="BW401" s="43">
        <v>13</v>
      </c>
      <c r="BX401" s="43">
        <v>11</v>
      </c>
      <c r="BY401" s="43">
        <v>11</v>
      </c>
      <c r="BZ401" s="43">
        <v>12</v>
      </c>
      <c r="CA401" s="43">
        <v>12</v>
      </c>
      <c r="CB401" s="149">
        <f>(2.71828^(-8.3291+4.4859*K401-2.1583*L401))/(1+(2.71828^(-8.3291+4.4859*K401-2.1583*L401)))</f>
        <v>8.6763780988253697E-7</v>
      </c>
      <c r="CC401" s="64" t="s">
        <v>781</v>
      </c>
      <c r="CD401" s="49" t="s">
        <v>53</v>
      </c>
      <c r="CE401" s="14" t="s">
        <v>2</v>
      </c>
      <c r="CF401" s="49" t="s">
        <v>50</v>
      </c>
      <c r="CG401" s="5"/>
      <c r="CH401" s="59">
        <f>COUNTIF($M401,"=13")+COUNTIF($N401,"=24")+COUNTIF($O401,"=14")+COUNTIF($P401,"=11")+COUNTIF($Q401,"=11")+COUNTIF($R401,"=14")+COUNTIF($S401,"=12")+COUNTIF($T401,"=12")+COUNTIF($U401,"=12")+COUNTIF($V401,"=13")+COUNTIF($W401,"=13")+COUNTIF($X401,"=16")</f>
        <v>11</v>
      </c>
      <c r="CI401" s="59">
        <f>COUNTIF($Y401,"=18")+COUNTIF($Z401,"=9")+COUNTIF($AA401,"=10")+COUNTIF($AB401,"=11")+COUNTIF($AC401,"=11")+COUNTIF($AD401,"=25")+COUNTIF($AE401,"=15")+COUNTIF($AF401,"=19")+COUNTIF($AG401,"=31")+COUNTIF($AH401,"=15")+COUNTIF($AI401,"=15")+COUNTIF($AJ401,"=17")+COUNTIF($AK401,"=17")</f>
        <v>9</v>
      </c>
      <c r="CJ401" s="59">
        <f>COUNTIF($AL401,"=11")+COUNTIF($AM401,"=11")+COUNTIF($AN401,"=19")+COUNTIF($AO401,"=23")+COUNTIF($AP401,"=15")+COUNTIF($AQ401,"=15")+COUNTIF($AR401,"=19")+COUNTIF($AS401,"=17")+COUNTIF($AV401,"=12")+COUNTIF($AW401,"=12")</f>
        <v>9</v>
      </c>
      <c r="CK401" s="59">
        <f>COUNTIF($AX401,"=11")+COUNTIF($AY401,"=9")+COUNTIF($AZ401,"=15")+COUNTIF($BA401,"=16")+COUNTIF($BB401,"=8")+COUNTIF($BC401,"=10")+COUNTIF($BD401,"=10")+COUNTIF($BE401,"=8")+COUNTIF($BF401,"=10")+COUNTIF($BG401,"=11")</f>
        <v>9</v>
      </c>
      <c r="CL401" s="59">
        <f>COUNTIF($BH401,"=12")+COUNTIF($BI401,"=21")+COUNTIF($BJ401,"=23")+COUNTIF($BK401,"=16")+COUNTIF($BL401,"=10")+COUNTIF($BM401,"=12")+COUNTIF($BN401,"=12")+COUNTIF($BO401,"=15")+COUNTIF($BP401,"=8")+COUNTIF($BQ401,"=12")+COUNTIF($BR401,"=24")+COUNTIF($BS401,"=20")+COUNTIF($BT401,"=13")</f>
        <v>8</v>
      </c>
      <c r="CM401" s="59">
        <f>COUNTIF($BU401,"=12")+COUNTIF($BV401,"=11")+COUNTIF($BW401,"=13")+COUNTIF($BX401,"=11")+COUNTIF($BY401,"=11")+COUNTIF($BZ401,"=12")+COUNTIF($CA401,"=11")</f>
        <v>6</v>
      </c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  <c r="DK401" s="85"/>
      <c r="DL401" s="85"/>
      <c r="DM401" s="85"/>
      <c r="DN401" s="85"/>
      <c r="DO401" s="85"/>
      <c r="DP401" s="85"/>
      <c r="DQ401" s="85"/>
      <c r="DR401" s="85"/>
      <c r="DS401" s="85"/>
      <c r="DT401" s="85"/>
      <c r="DU401" s="85"/>
      <c r="DV401" s="85"/>
      <c r="DW401" s="85"/>
      <c r="DX401" s="85"/>
      <c r="DY401" s="85"/>
      <c r="DZ401" s="85"/>
      <c r="EA401" s="85"/>
      <c r="EB401" s="85"/>
      <c r="EC401" s="85"/>
      <c r="ED401" s="85"/>
      <c r="EE401" s="85"/>
    </row>
    <row r="402" spans="1:135" s="1" customFormat="1" ht="15" customHeight="1" x14ac:dyDescent="0.25">
      <c r="A402" s="166">
        <v>170885</v>
      </c>
      <c r="B402" s="17" t="s">
        <v>207</v>
      </c>
      <c r="C402" s="86" t="s">
        <v>2</v>
      </c>
      <c r="D402" s="138" t="s">
        <v>79</v>
      </c>
      <c r="E402" s="10" t="s">
        <v>9</v>
      </c>
      <c r="F402" s="10" t="s">
        <v>207</v>
      </c>
      <c r="G402" s="7">
        <v>41504.945138888892</v>
      </c>
      <c r="H402" s="88" t="s">
        <v>2</v>
      </c>
      <c r="I402" s="88" t="s">
        <v>779</v>
      </c>
      <c r="J402" s="87">
        <v>41277.888888888891</v>
      </c>
      <c r="K402" s="143">
        <f>+COUNTIF($Y402,"&gt;=18")+COUNTIF($AG402,"&gt;=31")+COUNTIF($AP402,"&lt;=15")+COUNTIF($AR402,"&gt;=19")+COUNTIF($BG402,"&gt;=11")+COUNTIF($BI402,"&lt;=21")+COUNTIF($BK402,"&gt;=17")+COUNTIF($BR402,"&gt;=24")+COUNTIF($CA402,"&lt;=11")</f>
        <v>5</v>
      </c>
      <c r="L402" s="140">
        <f>65-(+CH402+CI402+CJ402+CK402+CL402+CM402)</f>
        <v>13</v>
      </c>
      <c r="M402" s="43">
        <v>13</v>
      </c>
      <c r="N402" s="34">
        <v>24</v>
      </c>
      <c r="O402" s="43">
        <v>14</v>
      </c>
      <c r="P402" s="43">
        <v>11</v>
      </c>
      <c r="Q402" s="43">
        <v>11</v>
      </c>
      <c r="R402" s="43">
        <v>14</v>
      </c>
      <c r="S402" s="43">
        <v>12</v>
      </c>
      <c r="T402" s="43">
        <v>12</v>
      </c>
      <c r="U402" s="43">
        <v>12</v>
      </c>
      <c r="V402" s="43">
        <v>13</v>
      </c>
      <c r="W402" s="43">
        <v>13</v>
      </c>
      <c r="X402" s="43">
        <v>16</v>
      </c>
      <c r="Y402" s="43">
        <v>19</v>
      </c>
      <c r="Z402" s="34">
        <v>10</v>
      </c>
      <c r="AA402" s="34">
        <v>10</v>
      </c>
      <c r="AB402" s="43">
        <v>11</v>
      </c>
      <c r="AC402" s="43">
        <v>11</v>
      </c>
      <c r="AD402" s="43">
        <v>23</v>
      </c>
      <c r="AE402" s="43">
        <v>15</v>
      </c>
      <c r="AF402" s="43">
        <v>19</v>
      </c>
      <c r="AG402" s="43">
        <v>31</v>
      </c>
      <c r="AH402" s="43">
        <v>15</v>
      </c>
      <c r="AI402" s="43">
        <v>15</v>
      </c>
      <c r="AJ402" s="34">
        <v>17</v>
      </c>
      <c r="AK402" s="43">
        <v>17</v>
      </c>
      <c r="AL402" s="43">
        <v>11</v>
      </c>
      <c r="AM402" s="43">
        <v>11</v>
      </c>
      <c r="AN402" s="43">
        <v>19</v>
      </c>
      <c r="AO402" s="43">
        <v>23</v>
      </c>
      <c r="AP402" s="43">
        <v>17</v>
      </c>
      <c r="AQ402" s="43">
        <v>15</v>
      </c>
      <c r="AR402" s="43">
        <v>20</v>
      </c>
      <c r="AS402" s="43">
        <v>18</v>
      </c>
      <c r="AT402" s="43">
        <v>38</v>
      </c>
      <c r="AU402" s="43">
        <v>38</v>
      </c>
      <c r="AV402" s="43">
        <v>12</v>
      </c>
      <c r="AW402" s="43">
        <v>12</v>
      </c>
      <c r="AX402" s="43">
        <v>11</v>
      </c>
      <c r="AY402" s="43">
        <v>9</v>
      </c>
      <c r="AZ402" s="43">
        <v>15</v>
      </c>
      <c r="BA402" s="43">
        <v>16</v>
      </c>
      <c r="BB402" s="43">
        <v>8</v>
      </c>
      <c r="BC402" s="43">
        <v>11</v>
      </c>
      <c r="BD402" s="43">
        <v>10</v>
      </c>
      <c r="BE402" s="43">
        <v>8</v>
      </c>
      <c r="BF402" s="43">
        <v>10</v>
      </c>
      <c r="BG402" s="43">
        <v>11</v>
      </c>
      <c r="BH402" s="43">
        <v>12</v>
      </c>
      <c r="BI402" s="43">
        <v>23</v>
      </c>
      <c r="BJ402" s="43">
        <v>23</v>
      </c>
      <c r="BK402" s="43">
        <v>17</v>
      </c>
      <c r="BL402" s="43">
        <v>10</v>
      </c>
      <c r="BM402" s="43">
        <v>12</v>
      </c>
      <c r="BN402" s="43">
        <v>12</v>
      </c>
      <c r="BO402" s="43">
        <v>16</v>
      </c>
      <c r="BP402" s="43">
        <v>8</v>
      </c>
      <c r="BQ402" s="43">
        <v>12</v>
      </c>
      <c r="BR402" s="43">
        <v>22</v>
      </c>
      <c r="BS402" s="43">
        <v>21</v>
      </c>
      <c r="BT402" s="43">
        <v>13</v>
      </c>
      <c r="BU402" s="43">
        <v>12</v>
      </c>
      <c r="BV402" s="43">
        <v>11</v>
      </c>
      <c r="BW402" s="43">
        <v>13</v>
      </c>
      <c r="BX402" s="43">
        <v>11</v>
      </c>
      <c r="BY402" s="43">
        <v>11</v>
      </c>
      <c r="BZ402" s="43">
        <v>12</v>
      </c>
      <c r="CA402" s="43">
        <v>12</v>
      </c>
      <c r="CB402" s="149">
        <f>(2.71828^(-8.3291+4.4859*K402-2.1583*L402))/(1+(2.71828^(-8.3291+4.4859*K402-2.1583*L402)))</f>
        <v>8.6763780988253697E-7</v>
      </c>
      <c r="CC402" s="64" t="s">
        <v>781</v>
      </c>
      <c r="CD402" s="18" t="s">
        <v>55</v>
      </c>
      <c r="CE402" s="10" t="s">
        <v>2</v>
      </c>
      <c r="CF402" s="18" t="s">
        <v>207</v>
      </c>
      <c r="CG402" s="11"/>
      <c r="CH402" s="59">
        <f>COUNTIF($M402,"=13")+COUNTIF($N402,"=24")+COUNTIF($O402,"=14")+COUNTIF($P402,"=11")+COUNTIF($Q402,"=11")+COUNTIF($R402,"=14")+COUNTIF($S402,"=12")+COUNTIF($T402,"=12")+COUNTIF($U402,"=12")+COUNTIF($V402,"=13")+COUNTIF($W402,"=13")+COUNTIF($X402,"=16")</f>
        <v>12</v>
      </c>
      <c r="CI402" s="59">
        <f>COUNTIF($Y402,"=18")+COUNTIF($Z402,"=9")+COUNTIF($AA402,"=10")+COUNTIF($AB402,"=11")+COUNTIF($AC402,"=11")+COUNTIF($AD402,"=25")+COUNTIF($AE402,"=15")+COUNTIF($AF402,"=19")+COUNTIF($AG402,"=31")+COUNTIF($AH402,"=15")+COUNTIF($AI402,"=15")+COUNTIF($AJ402,"=17")+COUNTIF($AK402,"=17")</f>
        <v>10</v>
      </c>
      <c r="CJ402" s="59">
        <f>COUNTIF($AL402,"=11")+COUNTIF($AM402,"=11")+COUNTIF($AN402,"=19")+COUNTIF($AO402,"=23")+COUNTIF($AP402,"=15")+COUNTIF($AQ402,"=15")+COUNTIF($AR402,"=19")+COUNTIF($AS402,"=17")+COUNTIF($AV402,"=12")+COUNTIF($AW402,"=12")</f>
        <v>7</v>
      </c>
      <c r="CK402" s="59">
        <f>COUNTIF($AX402,"=11")+COUNTIF($AY402,"=9")+COUNTIF($AZ402,"=15")+COUNTIF($BA402,"=16")+COUNTIF($BB402,"=8")+COUNTIF($BC402,"=10")+COUNTIF($BD402,"=10")+COUNTIF($BE402,"=8")+COUNTIF($BF402,"=10")+COUNTIF($BG402,"=11")</f>
        <v>9</v>
      </c>
      <c r="CL402" s="59">
        <f>COUNTIF($BH402,"=12")+COUNTIF($BI402,"=21")+COUNTIF($BJ402,"=23")+COUNTIF($BK402,"=16")+COUNTIF($BL402,"=10")+COUNTIF($BM402,"=12")+COUNTIF($BN402,"=12")+COUNTIF($BO402,"=15")+COUNTIF($BP402,"=8")+COUNTIF($BQ402,"=12")+COUNTIF($BR402,"=24")+COUNTIF($BS402,"=20")+COUNTIF($BT402,"=13")</f>
        <v>8</v>
      </c>
      <c r="CM402" s="59">
        <f>COUNTIF($BU402,"=12")+COUNTIF($BV402,"=11")+COUNTIF($BW402,"=13")+COUNTIF($BX402,"=11")+COUNTIF($BY402,"=11")+COUNTIF($BZ402,"=12")+COUNTIF($CA402,"=11")</f>
        <v>6</v>
      </c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  <c r="DK402" s="85"/>
      <c r="DL402" s="85"/>
      <c r="DM402" s="85"/>
      <c r="DN402" s="85"/>
      <c r="DO402" s="85"/>
      <c r="DP402" s="85"/>
      <c r="DQ402" s="85"/>
      <c r="DR402" s="85"/>
      <c r="DS402" s="85"/>
      <c r="DT402" s="85"/>
      <c r="DU402" s="85"/>
      <c r="DV402" s="85"/>
      <c r="DW402" s="85"/>
      <c r="DX402" s="85"/>
      <c r="DY402" s="85"/>
      <c r="DZ402" s="85"/>
      <c r="EA402" s="85"/>
      <c r="EB402" s="85"/>
      <c r="EC402" s="85"/>
      <c r="ED402" s="85"/>
      <c r="EE402" s="85"/>
    </row>
    <row r="403" spans="1:135" s="1" customFormat="1" ht="15" customHeight="1" x14ac:dyDescent="0.25">
      <c r="A403" s="176">
        <v>171931</v>
      </c>
      <c r="B403" s="86" t="s">
        <v>50</v>
      </c>
      <c r="C403" s="86" t="s">
        <v>2</v>
      </c>
      <c r="D403" s="138" t="s">
        <v>78</v>
      </c>
      <c r="E403" s="86" t="s">
        <v>6</v>
      </c>
      <c r="F403" s="86" t="s">
        <v>784</v>
      </c>
      <c r="G403" s="87">
        <v>42552.632638888892</v>
      </c>
      <c r="H403" s="88" t="s">
        <v>2</v>
      </c>
      <c r="I403" s="86" t="s">
        <v>779</v>
      </c>
      <c r="J403" s="87">
        <v>41277.888888888891</v>
      </c>
      <c r="K403" s="143">
        <f>+COUNTIF($Y403,"&gt;=18")+COUNTIF($AG403,"&gt;=31")+COUNTIF($AP403,"&lt;=15")+COUNTIF($AR403,"&gt;=19")+COUNTIF($BG403,"&gt;=11")+COUNTIF($BI403,"&lt;=21")+COUNTIF($BK403,"&gt;=17")+COUNTIF($BR403,"&gt;=24")+COUNTIF($CA403,"&lt;=11")</f>
        <v>5</v>
      </c>
      <c r="L403" s="140">
        <f>65-(+CH403+CI403+CJ403+CK403+CL403+CM403)</f>
        <v>13</v>
      </c>
      <c r="M403" s="68">
        <v>13</v>
      </c>
      <c r="N403" s="68">
        <v>24</v>
      </c>
      <c r="O403" s="68">
        <v>14</v>
      </c>
      <c r="P403" s="68">
        <v>11</v>
      </c>
      <c r="Q403" s="68">
        <v>11</v>
      </c>
      <c r="R403" s="68">
        <v>11</v>
      </c>
      <c r="S403" s="68">
        <v>13</v>
      </c>
      <c r="T403" s="68">
        <v>12</v>
      </c>
      <c r="U403" s="68">
        <v>12</v>
      </c>
      <c r="V403" s="68">
        <v>13</v>
      </c>
      <c r="W403" s="68">
        <v>13</v>
      </c>
      <c r="X403" s="68">
        <v>16</v>
      </c>
      <c r="Y403" s="68">
        <v>17</v>
      </c>
      <c r="Z403" s="100">
        <v>9</v>
      </c>
      <c r="AA403" s="100">
        <v>10</v>
      </c>
      <c r="AB403" s="68">
        <v>11</v>
      </c>
      <c r="AC403" s="68">
        <v>11</v>
      </c>
      <c r="AD403" s="68">
        <v>24</v>
      </c>
      <c r="AE403" s="68">
        <v>14</v>
      </c>
      <c r="AF403" s="68">
        <v>19</v>
      </c>
      <c r="AG403" s="68">
        <v>32</v>
      </c>
      <c r="AH403" s="68">
        <v>15</v>
      </c>
      <c r="AI403" s="68">
        <v>15</v>
      </c>
      <c r="AJ403" s="100">
        <v>17</v>
      </c>
      <c r="AK403" s="100">
        <v>17</v>
      </c>
      <c r="AL403" s="68">
        <v>11</v>
      </c>
      <c r="AM403" s="68">
        <v>11</v>
      </c>
      <c r="AN403" s="68">
        <v>19</v>
      </c>
      <c r="AO403" s="68">
        <v>23</v>
      </c>
      <c r="AP403" s="68">
        <v>15</v>
      </c>
      <c r="AQ403" s="68">
        <v>15</v>
      </c>
      <c r="AR403" s="68">
        <v>17</v>
      </c>
      <c r="AS403" s="68">
        <v>16</v>
      </c>
      <c r="AT403" s="100">
        <v>36</v>
      </c>
      <c r="AU403" s="100">
        <v>39</v>
      </c>
      <c r="AV403" s="68">
        <v>12</v>
      </c>
      <c r="AW403" s="68">
        <v>12</v>
      </c>
      <c r="AX403" s="68">
        <v>11</v>
      </c>
      <c r="AY403" s="68">
        <v>9</v>
      </c>
      <c r="AZ403" s="68">
        <v>15</v>
      </c>
      <c r="BA403" s="68">
        <v>16</v>
      </c>
      <c r="BB403" s="68">
        <v>8</v>
      </c>
      <c r="BC403" s="68">
        <v>10</v>
      </c>
      <c r="BD403" s="68">
        <v>10</v>
      </c>
      <c r="BE403" s="68">
        <v>8</v>
      </c>
      <c r="BF403" s="68">
        <v>10</v>
      </c>
      <c r="BG403" s="68">
        <v>11</v>
      </c>
      <c r="BH403" s="68">
        <v>12</v>
      </c>
      <c r="BI403" s="68">
        <v>23</v>
      </c>
      <c r="BJ403" s="68">
        <v>23</v>
      </c>
      <c r="BK403" s="68">
        <v>17</v>
      </c>
      <c r="BL403" s="68">
        <v>10</v>
      </c>
      <c r="BM403" s="68">
        <v>12</v>
      </c>
      <c r="BN403" s="68">
        <v>12</v>
      </c>
      <c r="BO403" s="68">
        <v>16</v>
      </c>
      <c r="BP403" s="68">
        <v>8</v>
      </c>
      <c r="BQ403" s="68">
        <v>13</v>
      </c>
      <c r="BR403" s="68">
        <v>23</v>
      </c>
      <c r="BS403" s="68">
        <v>20</v>
      </c>
      <c r="BT403" s="68">
        <v>13</v>
      </c>
      <c r="BU403" s="68">
        <v>12</v>
      </c>
      <c r="BV403" s="68">
        <v>11</v>
      </c>
      <c r="BW403" s="68">
        <v>13</v>
      </c>
      <c r="BX403" s="68">
        <v>11</v>
      </c>
      <c r="BY403" s="68">
        <v>11</v>
      </c>
      <c r="BZ403" s="68">
        <v>12</v>
      </c>
      <c r="CA403" s="68">
        <v>11</v>
      </c>
      <c r="CB403" s="149">
        <f>(2.71828^(-8.3291+4.4859*K403-2.1583*L403))/(1+(2.71828^(-8.3291+4.4859*K403-2.1583*L403)))</f>
        <v>8.6763780988253697E-7</v>
      </c>
      <c r="CC403" s="49" t="s">
        <v>781</v>
      </c>
      <c r="CD403" s="86" t="s">
        <v>53</v>
      </c>
      <c r="CE403" s="49" t="s">
        <v>782</v>
      </c>
      <c r="CF403" s="86" t="s">
        <v>50</v>
      </c>
      <c r="CG403" s="86"/>
      <c r="CH403" s="59">
        <f>COUNTIF($M403,"=13")+COUNTIF($N403,"=24")+COUNTIF($O403,"=14")+COUNTIF($P403,"=11")+COUNTIF($Q403,"=11")+COUNTIF($R403,"=14")+COUNTIF($S403,"=12")+COUNTIF($T403,"=12")+COUNTIF($U403,"=12")+COUNTIF($V403,"=13")+COUNTIF($W403,"=13")+COUNTIF($X403,"=16")</f>
        <v>10</v>
      </c>
      <c r="CI403" s="59">
        <f>COUNTIF($Y403,"=18")+COUNTIF($Z403,"=9")+COUNTIF($AA403,"=10")+COUNTIF($AB403,"=11")+COUNTIF($AC403,"=11")+COUNTIF($AD403,"=25")+COUNTIF($AE403,"=15")+COUNTIF($AF403,"=19")+COUNTIF($AG403,"=31")+COUNTIF($AH403,"=15")+COUNTIF($AI403,"=15")+COUNTIF($AJ403,"=17")+COUNTIF($AK403,"=17")</f>
        <v>9</v>
      </c>
      <c r="CJ403" s="59">
        <f>COUNTIF($AL403,"=11")+COUNTIF($AM403,"=11")+COUNTIF($AN403,"=19")+COUNTIF($AO403,"=23")+COUNTIF($AP403,"=15")+COUNTIF($AQ403,"=15")+COUNTIF($AR403,"=19")+COUNTIF($AS403,"=17")+COUNTIF($AV403,"=12")+COUNTIF($AW403,"=12")</f>
        <v>8</v>
      </c>
      <c r="CK403" s="59">
        <f>COUNTIF($AX403,"=11")+COUNTIF($AY403,"=9")+COUNTIF($AZ403,"=15")+COUNTIF($BA403,"=16")+COUNTIF($BB403,"=8")+COUNTIF($BC403,"=10")+COUNTIF($BD403,"=10")+COUNTIF($BE403,"=8")+COUNTIF($BF403,"=10")+COUNTIF($BG403,"=11")</f>
        <v>10</v>
      </c>
      <c r="CL403" s="59">
        <f>COUNTIF($BH403,"=12")+COUNTIF($BI403,"=21")+COUNTIF($BJ403,"=23")+COUNTIF($BK403,"=16")+COUNTIF($BL403,"=10")+COUNTIF($BM403,"=12")+COUNTIF($BN403,"=12")+COUNTIF($BO403,"=15")+COUNTIF($BP403,"=8")+COUNTIF($BQ403,"=12")+COUNTIF($BR403,"=24")+COUNTIF($BS403,"=20")+COUNTIF($BT403,"=13")</f>
        <v>8</v>
      </c>
      <c r="CM403" s="59">
        <f>COUNTIF($BU403,"=12")+COUNTIF($BV403,"=11")+COUNTIF($BW403,"=13")+COUNTIF($BX403,"=11")+COUNTIF($BY403,"=11")+COUNTIF($BZ403,"=12")+COUNTIF($CA403,"=11")</f>
        <v>7</v>
      </c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  <c r="DK403" s="85"/>
      <c r="DL403" s="85"/>
      <c r="DM403" s="85"/>
      <c r="DN403" s="85"/>
      <c r="DO403" s="85"/>
      <c r="DP403" s="85"/>
      <c r="DQ403" s="85"/>
      <c r="DR403" s="85"/>
      <c r="DS403" s="85"/>
      <c r="DT403" s="85"/>
      <c r="DU403" s="85"/>
      <c r="DV403" s="85"/>
      <c r="DW403" s="85"/>
      <c r="DX403" s="85"/>
      <c r="DY403" s="85"/>
      <c r="DZ403" s="85"/>
      <c r="EA403" s="85"/>
      <c r="EB403" s="85"/>
      <c r="EC403" s="85"/>
      <c r="ED403" s="85"/>
      <c r="EE403" s="85"/>
    </row>
    <row r="404" spans="1:135" s="1" customFormat="1" ht="15" customHeight="1" x14ac:dyDescent="0.25">
      <c r="A404" s="168">
        <v>175728</v>
      </c>
      <c r="B404" s="10" t="s">
        <v>207</v>
      </c>
      <c r="C404" s="86" t="s">
        <v>2</v>
      </c>
      <c r="D404" s="138" t="s">
        <v>78</v>
      </c>
      <c r="E404" s="10" t="s">
        <v>314</v>
      </c>
      <c r="F404" s="10" t="s">
        <v>207</v>
      </c>
      <c r="G404" s="7">
        <v>41504.945138888892</v>
      </c>
      <c r="H404" s="88" t="s">
        <v>2</v>
      </c>
      <c r="I404" s="88" t="s">
        <v>779</v>
      </c>
      <c r="J404" s="87">
        <v>41277.888888888891</v>
      </c>
      <c r="K404" s="143">
        <f>+COUNTIF($Y404,"&gt;=18")+COUNTIF($AG404,"&gt;=31")+COUNTIF($AP404,"&lt;=15")+COUNTIF($AR404,"&gt;=19")+COUNTIF($BG404,"&gt;=11")+COUNTIF($BI404,"&lt;=21")+COUNTIF($BK404,"&gt;=17")+COUNTIF($BR404,"&gt;=24")+COUNTIF($CA404,"&lt;=11")</f>
        <v>5</v>
      </c>
      <c r="L404" s="140">
        <f>65-(+CH404+CI404+CJ404+CK404+CL404+CM404)</f>
        <v>13</v>
      </c>
      <c r="M404" s="34">
        <v>13</v>
      </c>
      <c r="N404" s="43">
        <v>24</v>
      </c>
      <c r="O404" s="34">
        <v>14</v>
      </c>
      <c r="P404" s="34">
        <v>11</v>
      </c>
      <c r="Q404" s="34">
        <v>11</v>
      </c>
      <c r="R404" s="34">
        <v>14</v>
      </c>
      <c r="S404" s="34">
        <v>12</v>
      </c>
      <c r="T404" s="34">
        <v>12</v>
      </c>
      <c r="U404" s="43">
        <v>12</v>
      </c>
      <c r="V404" s="34">
        <v>13</v>
      </c>
      <c r="W404" s="34">
        <v>13</v>
      </c>
      <c r="X404" s="34">
        <v>16</v>
      </c>
      <c r="Y404" s="34">
        <v>20</v>
      </c>
      <c r="Z404" s="43">
        <v>10</v>
      </c>
      <c r="AA404" s="43">
        <v>10</v>
      </c>
      <c r="AB404" s="34">
        <v>11</v>
      </c>
      <c r="AC404" s="34">
        <v>11</v>
      </c>
      <c r="AD404" s="43">
        <v>23</v>
      </c>
      <c r="AE404" s="34">
        <v>15</v>
      </c>
      <c r="AF404" s="34">
        <v>19</v>
      </c>
      <c r="AG404" s="34">
        <v>32</v>
      </c>
      <c r="AH404" s="43">
        <v>15</v>
      </c>
      <c r="AI404" s="43">
        <v>15</v>
      </c>
      <c r="AJ404" s="34">
        <v>17</v>
      </c>
      <c r="AK404" s="43">
        <v>17</v>
      </c>
      <c r="AL404" s="34">
        <v>12</v>
      </c>
      <c r="AM404" s="34">
        <v>11</v>
      </c>
      <c r="AN404" s="34">
        <v>19</v>
      </c>
      <c r="AO404" s="34">
        <v>23</v>
      </c>
      <c r="AP404" s="34">
        <v>15</v>
      </c>
      <c r="AQ404" s="34">
        <v>15</v>
      </c>
      <c r="AR404" s="34">
        <v>18</v>
      </c>
      <c r="AS404" s="34">
        <v>17</v>
      </c>
      <c r="AT404" s="34">
        <v>38</v>
      </c>
      <c r="AU404" s="43">
        <v>38</v>
      </c>
      <c r="AV404" s="34">
        <v>12</v>
      </c>
      <c r="AW404" s="34">
        <v>12</v>
      </c>
      <c r="AX404" s="34">
        <v>11</v>
      </c>
      <c r="AY404" s="34">
        <v>9</v>
      </c>
      <c r="AZ404" s="34">
        <v>15</v>
      </c>
      <c r="BA404" s="34">
        <v>16</v>
      </c>
      <c r="BB404" s="34">
        <v>8</v>
      </c>
      <c r="BC404" s="34">
        <v>11</v>
      </c>
      <c r="BD404" s="34">
        <v>10</v>
      </c>
      <c r="BE404" s="34">
        <v>8</v>
      </c>
      <c r="BF404" s="34">
        <v>10</v>
      </c>
      <c r="BG404" s="34">
        <v>11</v>
      </c>
      <c r="BH404" s="34">
        <v>12</v>
      </c>
      <c r="BI404" s="34">
        <v>23</v>
      </c>
      <c r="BJ404" s="34">
        <v>23</v>
      </c>
      <c r="BK404" s="34">
        <v>17</v>
      </c>
      <c r="BL404" s="34">
        <v>10</v>
      </c>
      <c r="BM404" s="34">
        <v>12</v>
      </c>
      <c r="BN404" s="34">
        <v>12</v>
      </c>
      <c r="BO404" s="34">
        <v>17</v>
      </c>
      <c r="BP404" s="34">
        <v>8</v>
      </c>
      <c r="BQ404" s="43">
        <v>12</v>
      </c>
      <c r="BR404" s="34">
        <v>22</v>
      </c>
      <c r="BS404" s="34">
        <v>21</v>
      </c>
      <c r="BT404" s="34">
        <v>13</v>
      </c>
      <c r="BU404" s="34">
        <v>12</v>
      </c>
      <c r="BV404" s="34">
        <v>11</v>
      </c>
      <c r="BW404" s="34">
        <v>13</v>
      </c>
      <c r="BX404" s="34">
        <v>11</v>
      </c>
      <c r="BY404" s="34">
        <v>11</v>
      </c>
      <c r="BZ404" s="34">
        <v>12</v>
      </c>
      <c r="CA404" s="34">
        <v>12</v>
      </c>
      <c r="CB404" s="149">
        <f>(2.71828^(-8.3291+4.4859*K404-2.1583*L404))/(1+(2.71828^(-8.3291+4.4859*K404-2.1583*L404)))</f>
        <v>8.6763780988253697E-7</v>
      </c>
      <c r="CC404" s="64" t="s">
        <v>781</v>
      </c>
      <c r="CD404" s="86" t="s">
        <v>53</v>
      </c>
      <c r="CE404" s="10" t="s">
        <v>565</v>
      </c>
      <c r="CF404" s="86" t="s">
        <v>207</v>
      </c>
      <c r="CG404" s="11"/>
      <c r="CH404" s="59">
        <f>COUNTIF($M404,"=13")+COUNTIF($N404,"=24")+COUNTIF($O404,"=14")+COUNTIF($P404,"=11")+COUNTIF($Q404,"=11")+COUNTIF($R404,"=14")+COUNTIF($S404,"=12")+COUNTIF($T404,"=12")+COUNTIF($U404,"=12")+COUNTIF($V404,"=13")+COUNTIF($W404,"=13")+COUNTIF($X404,"=16")</f>
        <v>12</v>
      </c>
      <c r="CI404" s="59">
        <f>COUNTIF($Y404,"=18")+COUNTIF($Z404,"=9")+COUNTIF($AA404,"=10")+COUNTIF($AB404,"=11")+COUNTIF($AC404,"=11")+COUNTIF($AD404,"=25")+COUNTIF($AE404,"=15")+COUNTIF($AF404,"=19")+COUNTIF($AG404,"=31")+COUNTIF($AH404,"=15")+COUNTIF($AI404,"=15")+COUNTIF($AJ404,"=17")+COUNTIF($AK404,"=17")</f>
        <v>9</v>
      </c>
      <c r="CJ404" s="59">
        <f>COUNTIF($AL404,"=11")+COUNTIF($AM404,"=11")+COUNTIF($AN404,"=19")+COUNTIF($AO404,"=23")+COUNTIF($AP404,"=15")+COUNTIF($AQ404,"=15")+COUNTIF($AR404,"=19")+COUNTIF($AS404,"=17")+COUNTIF($AV404,"=12")+COUNTIF($AW404,"=12")</f>
        <v>8</v>
      </c>
      <c r="CK404" s="59">
        <f>COUNTIF($AX404,"=11")+COUNTIF($AY404,"=9")+COUNTIF($AZ404,"=15")+COUNTIF($BA404,"=16")+COUNTIF($BB404,"=8")+COUNTIF($BC404,"=10")+COUNTIF($BD404,"=10")+COUNTIF($BE404,"=8")+COUNTIF($BF404,"=10")+COUNTIF($BG404,"=11")</f>
        <v>9</v>
      </c>
      <c r="CL404" s="59">
        <f>COUNTIF($BH404,"=12")+COUNTIF($BI404,"=21")+COUNTIF($BJ404,"=23")+COUNTIF($BK404,"=16")+COUNTIF($BL404,"=10")+COUNTIF($BM404,"=12")+COUNTIF($BN404,"=12")+COUNTIF($BO404,"=15")+COUNTIF($BP404,"=8")+COUNTIF($BQ404,"=12")+COUNTIF($BR404,"=24")+COUNTIF($BS404,"=20")+COUNTIF($BT404,"=13")</f>
        <v>8</v>
      </c>
      <c r="CM404" s="59">
        <f>COUNTIF($BU404,"=12")+COUNTIF($BV404,"=11")+COUNTIF($BW404,"=13")+COUNTIF($BX404,"=11")+COUNTIF($BY404,"=11")+COUNTIF($BZ404,"=12")+COUNTIF($CA404,"=11")</f>
        <v>6</v>
      </c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  <c r="DK404" s="85"/>
      <c r="DL404" s="85"/>
      <c r="DM404" s="85"/>
      <c r="DN404" s="85"/>
      <c r="DO404" s="85"/>
      <c r="DP404" s="85"/>
      <c r="DQ404" s="85"/>
      <c r="DR404" s="85"/>
      <c r="DS404" s="85"/>
      <c r="DT404" s="85"/>
      <c r="DU404" s="85"/>
      <c r="DV404" s="85"/>
      <c r="DW404" s="85"/>
      <c r="DX404" s="85"/>
      <c r="DY404" s="85"/>
      <c r="DZ404" s="85"/>
      <c r="EA404" s="85"/>
      <c r="EB404" s="85"/>
      <c r="EC404" s="85"/>
      <c r="ED404" s="85"/>
      <c r="EE404" s="85"/>
    </row>
    <row r="405" spans="1:135" s="1" customFormat="1" ht="15" customHeight="1" x14ac:dyDescent="0.25">
      <c r="A405" s="173">
        <v>183405</v>
      </c>
      <c r="B405" s="86" t="s">
        <v>339</v>
      </c>
      <c r="C405" s="86" t="s">
        <v>2</v>
      </c>
      <c r="D405" s="138" t="s">
        <v>78</v>
      </c>
      <c r="E405" s="49" t="s">
        <v>23</v>
      </c>
      <c r="F405" s="86" t="s">
        <v>339</v>
      </c>
      <c r="G405" s="87">
        <v>42401.234722222223</v>
      </c>
      <c r="H405" s="88" t="s">
        <v>2</v>
      </c>
      <c r="I405" s="88" t="s">
        <v>779</v>
      </c>
      <c r="J405" s="87">
        <v>41277.888888888891</v>
      </c>
      <c r="K405" s="143">
        <f>+COUNTIF($Y405,"&gt;=18")+COUNTIF($AG405,"&gt;=31")+COUNTIF($AP405,"&lt;=15")+COUNTIF($AR405,"&gt;=19")+COUNTIF($BG405,"&gt;=11")+COUNTIF($BI405,"&lt;=21")+COUNTIF($BK405,"&gt;=17")+COUNTIF($BR405,"&gt;=24")+COUNTIF($CA405,"&lt;=11")</f>
        <v>5</v>
      </c>
      <c r="L405" s="140">
        <f>65-(+CH405+CI405+CJ405+CK405+CL405+CM405)</f>
        <v>13</v>
      </c>
      <c r="M405" s="68">
        <v>13</v>
      </c>
      <c r="N405" s="68">
        <v>24</v>
      </c>
      <c r="O405" s="68">
        <v>14</v>
      </c>
      <c r="P405" s="68">
        <v>11</v>
      </c>
      <c r="Q405" s="68">
        <v>11</v>
      </c>
      <c r="R405" s="68">
        <v>14</v>
      </c>
      <c r="S405" s="68">
        <v>12</v>
      </c>
      <c r="T405" s="68">
        <v>12</v>
      </c>
      <c r="U405" s="68">
        <v>12</v>
      </c>
      <c r="V405" s="68">
        <v>13</v>
      </c>
      <c r="W405" s="68">
        <v>16</v>
      </c>
      <c r="X405" s="68">
        <v>16</v>
      </c>
      <c r="Y405" s="68">
        <v>18</v>
      </c>
      <c r="Z405" s="100">
        <v>9</v>
      </c>
      <c r="AA405" s="100">
        <v>10</v>
      </c>
      <c r="AB405" s="68">
        <v>11</v>
      </c>
      <c r="AC405" s="68">
        <v>11</v>
      </c>
      <c r="AD405" s="68">
        <v>25</v>
      </c>
      <c r="AE405" s="68">
        <v>15</v>
      </c>
      <c r="AF405" s="68">
        <v>18</v>
      </c>
      <c r="AG405" s="68">
        <v>30</v>
      </c>
      <c r="AH405" s="68">
        <v>15</v>
      </c>
      <c r="AI405" s="68">
        <v>16</v>
      </c>
      <c r="AJ405" s="68">
        <v>16</v>
      </c>
      <c r="AK405" s="100">
        <v>17</v>
      </c>
      <c r="AL405" s="68">
        <v>11</v>
      </c>
      <c r="AM405" s="68">
        <v>11</v>
      </c>
      <c r="AN405" s="68">
        <v>19</v>
      </c>
      <c r="AO405" s="68">
        <v>23</v>
      </c>
      <c r="AP405" s="68">
        <v>15</v>
      </c>
      <c r="AQ405" s="68">
        <v>14</v>
      </c>
      <c r="AR405" s="68">
        <v>19</v>
      </c>
      <c r="AS405" s="68">
        <v>18</v>
      </c>
      <c r="AT405" s="100">
        <v>37</v>
      </c>
      <c r="AU405" s="68">
        <v>41</v>
      </c>
      <c r="AV405" s="68">
        <v>12</v>
      </c>
      <c r="AW405" s="68">
        <v>12</v>
      </c>
      <c r="AX405" s="68">
        <v>11</v>
      </c>
      <c r="AY405" s="68">
        <v>9</v>
      </c>
      <c r="AZ405" s="68">
        <v>15</v>
      </c>
      <c r="BA405" s="68">
        <v>16</v>
      </c>
      <c r="BB405" s="68">
        <v>8</v>
      </c>
      <c r="BC405" s="68">
        <v>10</v>
      </c>
      <c r="BD405" s="68">
        <v>10</v>
      </c>
      <c r="BE405" s="68">
        <v>8</v>
      </c>
      <c r="BF405" s="68">
        <v>10</v>
      </c>
      <c r="BG405" s="68">
        <v>11</v>
      </c>
      <c r="BH405" s="68">
        <v>12</v>
      </c>
      <c r="BI405" s="68">
        <v>23</v>
      </c>
      <c r="BJ405" s="68">
        <v>23</v>
      </c>
      <c r="BK405" s="68">
        <v>17</v>
      </c>
      <c r="BL405" s="68">
        <v>10</v>
      </c>
      <c r="BM405" s="68">
        <v>12</v>
      </c>
      <c r="BN405" s="68">
        <v>12</v>
      </c>
      <c r="BO405" s="68">
        <v>16</v>
      </c>
      <c r="BP405" s="68">
        <v>8</v>
      </c>
      <c r="BQ405" s="68">
        <v>13</v>
      </c>
      <c r="BR405" s="68">
        <v>22</v>
      </c>
      <c r="BS405" s="68">
        <v>20</v>
      </c>
      <c r="BT405" s="68">
        <v>13</v>
      </c>
      <c r="BU405" s="68">
        <v>12</v>
      </c>
      <c r="BV405" s="68">
        <v>11</v>
      </c>
      <c r="BW405" s="68">
        <v>13</v>
      </c>
      <c r="BX405" s="68">
        <v>11</v>
      </c>
      <c r="BY405" s="68">
        <v>11</v>
      </c>
      <c r="BZ405" s="68">
        <v>12</v>
      </c>
      <c r="CA405" s="68">
        <v>12</v>
      </c>
      <c r="CB405" s="149">
        <f>(2.71828^(-8.3291+4.4859*K405-2.1583*L405))/(1+(2.71828^(-8.3291+4.4859*K405-2.1583*L405)))</f>
        <v>8.6763780988253697E-7</v>
      </c>
      <c r="CC405" s="64" t="s">
        <v>781</v>
      </c>
      <c r="CD405" s="86" t="s">
        <v>53</v>
      </c>
      <c r="CE405" s="86" t="s">
        <v>2</v>
      </c>
      <c r="CF405" s="86" t="s">
        <v>339</v>
      </c>
      <c r="CG405" s="86"/>
      <c r="CH405" s="59">
        <f>COUNTIF($M405,"=13")+COUNTIF($N405,"=24")+COUNTIF($O405,"=14")+COUNTIF($P405,"=11")+COUNTIF($Q405,"=11")+COUNTIF($R405,"=14")+COUNTIF($S405,"=12")+COUNTIF($T405,"=12")+COUNTIF($U405,"=12")+COUNTIF($V405,"=13")+COUNTIF($W405,"=13")+COUNTIF($X405,"=16")</f>
        <v>11</v>
      </c>
      <c r="CI405" s="59">
        <f>COUNTIF($Y405,"=18")+COUNTIF($Z405,"=9")+COUNTIF($AA405,"=10")+COUNTIF($AB405,"=11")+COUNTIF($AC405,"=11")+COUNTIF($AD405,"=25")+COUNTIF($AE405,"=15")+COUNTIF($AF405,"=19")+COUNTIF($AG405,"=31")+COUNTIF($AH405,"=15")+COUNTIF($AI405,"=15")+COUNTIF($AJ405,"=17")+COUNTIF($AK405,"=17")</f>
        <v>9</v>
      </c>
      <c r="CJ405" s="59">
        <f>COUNTIF($AL405,"=11")+COUNTIF($AM405,"=11")+COUNTIF($AN405,"=19")+COUNTIF($AO405,"=23")+COUNTIF($AP405,"=15")+COUNTIF($AQ405,"=15")+COUNTIF($AR405,"=19")+COUNTIF($AS405,"=17")+COUNTIF($AV405,"=12")+COUNTIF($AW405,"=12")</f>
        <v>8</v>
      </c>
      <c r="CK405" s="59">
        <f>COUNTIF($AX405,"=11")+COUNTIF($AY405,"=9")+COUNTIF($AZ405,"=15")+COUNTIF($BA405,"=16")+COUNTIF($BB405,"=8")+COUNTIF($BC405,"=10")+COUNTIF($BD405,"=10")+COUNTIF($BE405,"=8")+COUNTIF($BF405,"=10")+COUNTIF($BG405,"=11")</f>
        <v>10</v>
      </c>
      <c r="CL405" s="59">
        <f>COUNTIF($BH405,"=12")+COUNTIF($BI405,"=21")+COUNTIF($BJ405,"=23")+COUNTIF($BK405,"=16")+COUNTIF($BL405,"=10")+COUNTIF($BM405,"=12")+COUNTIF($BN405,"=12")+COUNTIF($BO405,"=15")+COUNTIF($BP405,"=8")+COUNTIF($BQ405,"=12")+COUNTIF($BR405,"=24")+COUNTIF($BS405,"=20")+COUNTIF($BT405,"=13")</f>
        <v>8</v>
      </c>
      <c r="CM405" s="59">
        <f>COUNTIF($BU405,"=12")+COUNTIF($BV405,"=11")+COUNTIF($BW405,"=13")+COUNTIF($BX405,"=11")+COUNTIF($BY405,"=11")+COUNTIF($BZ405,"=12")+COUNTIF($CA405,"=11")</f>
        <v>6</v>
      </c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  <c r="DK405" s="85"/>
      <c r="DL405" s="85"/>
      <c r="DM405" s="85"/>
      <c r="DN405" s="85"/>
      <c r="DO405" s="85"/>
      <c r="DP405" s="85"/>
      <c r="DQ405" s="85"/>
      <c r="DR405" s="85"/>
      <c r="DS405" s="85"/>
      <c r="DT405" s="85"/>
      <c r="DU405" s="85"/>
      <c r="DV405" s="85"/>
      <c r="DW405" s="85"/>
      <c r="DX405" s="85"/>
      <c r="DY405" s="85"/>
      <c r="DZ405" s="85"/>
      <c r="EA405" s="85"/>
      <c r="EB405" s="85"/>
      <c r="EC405" s="85"/>
      <c r="ED405" s="85"/>
      <c r="EE405" s="85"/>
    </row>
    <row r="406" spans="1:135" s="1" customFormat="1" ht="15" customHeight="1" x14ac:dyDescent="0.25">
      <c r="A406" s="168">
        <v>193039</v>
      </c>
      <c r="B406" s="10" t="s">
        <v>207</v>
      </c>
      <c r="C406" s="86" t="s">
        <v>2</v>
      </c>
      <c r="D406" s="138" t="s">
        <v>78</v>
      </c>
      <c r="E406" s="10" t="s">
        <v>9</v>
      </c>
      <c r="F406" s="10" t="s">
        <v>207</v>
      </c>
      <c r="G406" s="7">
        <v>41504.945138888892</v>
      </c>
      <c r="H406" s="88" t="s">
        <v>2</v>
      </c>
      <c r="I406" s="88" t="s">
        <v>779</v>
      </c>
      <c r="J406" s="87">
        <v>41277.888888888891</v>
      </c>
      <c r="K406" s="143">
        <f>+COUNTIF($Y406,"&gt;=18")+COUNTIF($AG406,"&gt;=31")+COUNTIF($AP406,"&lt;=15")+COUNTIF($AR406,"&gt;=19")+COUNTIF($BG406,"&gt;=11")+COUNTIF($BI406,"&lt;=21")+COUNTIF($BK406,"&gt;=17")+COUNTIF($BR406,"&gt;=24")+COUNTIF($CA406,"&lt;=11")</f>
        <v>5</v>
      </c>
      <c r="L406" s="140">
        <f>65-(+CH406+CI406+CJ406+CK406+CL406+CM406)</f>
        <v>13</v>
      </c>
      <c r="M406" s="43">
        <v>13</v>
      </c>
      <c r="N406" s="43">
        <v>24</v>
      </c>
      <c r="O406" s="43">
        <v>14</v>
      </c>
      <c r="P406" s="43">
        <v>11</v>
      </c>
      <c r="Q406" s="43">
        <v>11</v>
      </c>
      <c r="R406" s="43">
        <v>14</v>
      </c>
      <c r="S406" s="43">
        <v>12</v>
      </c>
      <c r="T406" s="43">
        <v>12</v>
      </c>
      <c r="U406" s="43">
        <v>13</v>
      </c>
      <c r="V406" s="43">
        <v>13</v>
      </c>
      <c r="W406" s="43">
        <v>13</v>
      </c>
      <c r="X406" s="43">
        <v>16</v>
      </c>
      <c r="Y406" s="43">
        <v>19</v>
      </c>
      <c r="Z406" s="34">
        <v>10</v>
      </c>
      <c r="AA406" s="34">
        <v>10</v>
      </c>
      <c r="AB406" s="43">
        <v>11</v>
      </c>
      <c r="AC406" s="43">
        <v>11</v>
      </c>
      <c r="AD406" s="43">
        <v>23</v>
      </c>
      <c r="AE406" s="43">
        <v>15</v>
      </c>
      <c r="AF406" s="43">
        <v>19</v>
      </c>
      <c r="AG406" s="43">
        <v>32</v>
      </c>
      <c r="AH406" s="34">
        <v>15</v>
      </c>
      <c r="AI406" s="34">
        <v>15</v>
      </c>
      <c r="AJ406" s="34">
        <v>17</v>
      </c>
      <c r="AK406" s="43">
        <v>17</v>
      </c>
      <c r="AL406" s="43">
        <v>11</v>
      </c>
      <c r="AM406" s="43">
        <v>11</v>
      </c>
      <c r="AN406" s="43">
        <v>19</v>
      </c>
      <c r="AO406" s="43">
        <v>23</v>
      </c>
      <c r="AP406" s="43">
        <v>17</v>
      </c>
      <c r="AQ406" s="43">
        <v>15</v>
      </c>
      <c r="AR406" s="43">
        <v>19</v>
      </c>
      <c r="AS406" s="43">
        <v>17</v>
      </c>
      <c r="AT406" s="43">
        <v>38</v>
      </c>
      <c r="AU406" s="43">
        <v>38</v>
      </c>
      <c r="AV406" s="43">
        <v>12</v>
      </c>
      <c r="AW406" s="43">
        <v>12</v>
      </c>
      <c r="AX406" s="43">
        <v>11</v>
      </c>
      <c r="AY406" s="43">
        <v>9</v>
      </c>
      <c r="AZ406" s="43">
        <v>15</v>
      </c>
      <c r="BA406" s="43">
        <v>16</v>
      </c>
      <c r="BB406" s="43">
        <v>8</v>
      </c>
      <c r="BC406" s="43">
        <v>11</v>
      </c>
      <c r="BD406" s="43">
        <v>10</v>
      </c>
      <c r="BE406" s="43">
        <v>8</v>
      </c>
      <c r="BF406" s="43">
        <v>10</v>
      </c>
      <c r="BG406" s="43">
        <v>11</v>
      </c>
      <c r="BH406" s="43">
        <v>12</v>
      </c>
      <c r="BI406" s="43">
        <v>22</v>
      </c>
      <c r="BJ406" s="43">
        <v>23</v>
      </c>
      <c r="BK406" s="43">
        <v>17</v>
      </c>
      <c r="BL406" s="43">
        <v>10</v>
      </c>
      <c r="BM406" s="43">
        <v>12</v>
      </c>
      <c r="BN406" s="43">
        <v>12</v>
      </c>
      <c r="BO406" s="43">
        <v>16</v>
      </c>
      <c r="BP406" s="43">
        <v>8</v>
      </c>
      <c r="BQ406" s="43">
        <v>12</v>
      </c>
      <c r="BR406" s="43">
        <v>22</v>
      </c>
      <c r="BS406" s="43">
        <v>21</v>
      </c>
      <c r="BT406" s="43">
        <v>13</v>
      </c>
      <c r="BU406" s="43">
        <v>12</v>
      </c>
      <c r="BV406" s="43">
        <v>11</v>
      </c>
      <c r="BW406" s="43">
        <v>13</v>
      </c>
      <c r="BX406" s="43">
        <v>11</v>
      </c>
      <c r="BY406" s="43">
        <v>11</v>
      </c>
      <c r="BZ406" s="43">
        <v>12</v>
      </c>
      <c r="CA406" s="43">
        <v>12</v>
      </c>
      <c r="CB406" s="149">
        <f>(2.71828^(-8.3291+4.4859*K406-2.1583*L406))/(1+(2.71828^(-8.3291+4.4859*K406-2.1583*L406)))</f>
        <v>8.6763780988253697E-7</v>
      </c>
      <c r="CC406" s="64" t="s">
        <v>781</v>
      </c>
      <c r="CD406" s="86" t="s">
        <v>53</v>
      </c>
      <c r="CE406" s="10" t="s">
        <v>577</v>
      </c>
      <c r="CF406" s="86" t="s">
        <v>50</v>
      </c>
      <c r="CG406" s="11"/>
      <c r="CH406" s="59">
        <f>COUNTIF($M406,"=13")+COUNTIF($N406,"=24")+COUNTIF($O406,"=14")+COUNTIF($P406,"=11")+COUNTIF($Q406,"=11")+COUNTIF($R406,"=14")+COUNTIF($S406,"=12")+COUNTIF($T406,"=12")+COUNTIF($U406,"=12")+COUNTIF($V406,"=13")+COUNTIF($W406,"=13")+COUNTIF($X406,"=16")</f>
        <v>11</v>
      </c>
      <c r="CI406" s="59">
        <f>COUNTIF($Y406,"=18")+COUNTIF($Z406,"=9")+COUNTIF($AA406,"=10")+COUNTIF($AB406,"=11")+COUNTIF($AC406,"=11")+COUNTIF($AD406,"=25")+COUNTIF($AE406,"=15")+COUNTIF($AF406,"=19")+COUNTIF($AG406,"=31")+COUNTIF($AH406,"=15")+COUNTIF($AI406,"=15")+COUNTIF($AJ406,"=17")+COUNTIF($AK406,"=17")</f>
        <v>9</v>
      </c>
      <c r="CJ406" s="59">
        <f>COUNTIF($AL406,"=11")+COUNTIF($AM406,"=11")+COUNTIF($AN406,"=19")+COUNTIF($AO406,"=23")+COUNTIF($AP406,"=15")+COUNTIF($AQ406,"=15")+COUNTIF($AR406,"=19")+COUNTIF($AS406,"=17")+COUNTIF($AV406,"=12")+COUNTIF($AW406,"=12")</f>
        <v>9</v>
      </c>
      <c r="CK406" s="59">
        <f>COUNTIF($AX406,"=11")+COUNTIF($AY406,"=9")+COUNTIF($AZ406,"=15")+COUNTIF($BA406,"=16")+COUNTIF($BB406,"=8")+COUNTIF($BC406,"=10")+COUNTIF($BD406,"=10")+COUNTIF($BE406,"=8")+COUNTIF($BF406,"=10")+COUNTIF($BG406,"=11")</f>
        <v>9</v>
      </c>
      <c r="CL406" s="59">
        <f>COUNTIF($BH406,"=12")+COUNTIF($BI406,"=21")+COUNTIF($BJ406,"=23")+COUNTIF($BK406,"=16")+COUNTIF($BL406,"=10")+COUNTIF($BM406,"=12")+COUNTIF($BN406,"=12")+COUNTIF($BO406,"=15")+COUNTIF($BP406,"=8")+COUNTIF($BQ406,"=12")+COUNTIF($BR406,"=24")+COUNTIF($BS406,"=20")+COUNTIF($BT406,"=13")</f>
        <v>8</v>
      </c>
      <c r="CM406" s="59">
        <f>COUNTIF($BU406,"=12")+COUNTIF($BV406,"=11")+COUNTIF($BW406,"=13")+COUNTIF($BX406,"=11")+COUNTIF($BY406,"=11")+COUNTIF($BZ406,"=12")+COUNTIF($CA406,"=11")</f>
        <v>6</v>
      </c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  <c r="DK406" s="85"/>
      <c r="DL406" s="85"/>
      <c r="DM406" s="85"/>
      <c r="DN406" s="85"/>
      <c r="DO406" s="85"/>
      <c r="DP406" s="85"/>
      <c r="DQ406" s="85"/>
      <c r="DR406" s="85"/>
      <c r="DS406" s="85"/>
      <c r="DT406" s="85"/>
      <c r="DU406" s="85"/>
      <c r="DV406" s="85"/>
      <c r="DW406" s="85"/>
      <c r="DX406" s="85"/>
      <c r="DY406" s="85"/>
      <c r="DZ406" s="85"/>
      <c r="EA406" s="85"/>
      <c r="EB406" s="85"/>
      <c r="EC406" s="85"/>
      <c r="ED406" s="85"/>
      <c r="EE406" s="85"/>
    </row>
    <row r="407" spans="1:135" s="1" customFormat="1" ht="15" customHeight="1" x14ac:dyDescent="0.25">
      <c r="A407" s="168">
        <v>199861</v>
      </c>
      <c r="B407" s="71" t="s">
        <v>150</v>
      </c>
      <c r="C407" s="86" t="s">
        <v>2</v>
      </c>
      <c r="D407" s="138" t="s">
        <v>78</v>
      </c>
      <c r="E407" s="10" t="s">
        <v>314</v>
      </c>
      <c r="F407" s="91" t="s">
        <v>107</v>
      </c>
      <c r="G407" s="7">
        <v>41615</v>
      </c>
      <c r="H407" s="88" t="s">
        <v>2</v>
      </c>
      <c r="I407" s="88" t="s">
        <v>779</v>
      </c>
      <c r="J407" s="87">
        <v>41277.888888888891</v>
      </c>
      <c r="K407" s="143">
        <f>+COUNTIF($Y407,"&gt;=18")+COUNTIF($AG407,"&gt;=31")+COUNTIF($AP407,"&lt;=15")+COUNTIF($AR407,"&gt;=19")+COUNTIF($BG407,"&gt;=11")+COUNTIF($BI407,"&lt;=21")+COUNTIF($BK407,"&gt;=17")+COUNTIF($BR407,"&gt;=24")+COUNTIF($CA407,"&lt;=11")</f>
        <v>5</v>
      </c>
      <c r="L407" s="140">
        <f>65-(+CH407+CI407+CJ407+CK407+CL407+CM407)</f>
        <v>13</v>
      </c>
      <c r="M407" s="43">
        <v>13</v>
      </c>
      <c r="N407" s="43">
        <v>24</v>
      </c>
      <c r="O407" s="43">
        <v>14</v>
      </c>
      <c r="P407" s="43">
        <v>10</v>
      </c>
      <c r="Q407" s="43">
        <v>11</v>
      </c>
      <c r="R407" s="43">
        <v>14</v>
      </c>
      <c r="S407" s="43">
        <v>12</v>
      </c>
      <c r="T407" s="43">
        <v>12</v>
      </c>
      <c r="U407" s="43">
        <v>12</v>
      </c>
      <c r="V407" s="43">
        <v>13</v>
      </c>
      <c r="W407" s="43">
        <v>13</v>
      </c>
      <c r="X407" s="43">
        <v>16</v>
      </c>
      <c r="Y407" s="43">
        <v>18</v>
      </c>
      <c r="Z407" s="43">
        <v>10</v>
      </c>
      <c r="AA407" s="43">
        <v>10</v>
      </c>
      <c r="AB407" s="43">
        <v>11</v>
      </c>
      <c r="AC407" s="43">
        <v>11</v>
      </c>
      <c r="AD407" s="43">
        <v>23</v>
      </c>
      <c r="AE407" s="43">
        <v>15</v>
      </c>
      <c r="AF407" s="43">
        <v>19</v>
      </c>
      <c r="AG407" s="43">
        <v>32</v>
      </c>
      <c r="AH407" s="43">
        <v>15</v>
      </c>
      <c r="AI407" s="43">
        <v>15</v>
      </c>
      <c r="AJ407" s="43">
        <v>17</v>
      </c>
      <c r="AK407" s="43">
        <v>17</v>
      </c>
      <c r="AL407" s="43">
        <v>11</v>
      </c>
      <c r="AM407" s="43">
        <v>11</v>
      </c>
      <c r="AN407" s="43">
        <v>19</v>
      </c>
      <c r="AO407" s="43">
        <v>23</v>
      </c>
      <c r="AP407" s="43">
        <v>18</v>
      </c>
      <c r="AQ407" s="43">
        <v>16</v>
      </c>
      <c r="AR407" s="43">
        <v>19</v>
      </c>
      <c r="AS407" s="43">
        <v>17</v>
      </c>
      <c r="AT407" s="43">
        <v>38</v>
      </c>
      <c r="AU407" s="43">
        <v>39</v>
      </c>
      <c r="AV407" s="43">
        <v>12</v>
      </c>
      <c r="AW407" s="43">
        <v>12</v>
      </c>
      <c r="AX407" s="43">
        <v>11</v>
      </c>
      <c r="AY407" s="43">
        <v>9</v>
      </c>
      <c r="AZ407" s="43">
        <v>15</v>
      </c>
      <c r="BA407" s="43">
        <v>16</v>
      </c>
      <c r="BB407" s="43">
        <v>8</v>
      </c>
      <c r="BC407" s="43">
        <v>11</v>
      </c>
      <c r="BD407" s="43">
        <v>10</v>
      </c>
      <c r="BE407" s="43">
        <v>8</v>
      </c>
      <c r="BF407" s="43">
        <v>10</v>
      </c>
      <c r="BG407" s="43">
        <v>11</v>
      </c>
      <c r="BH407" s="43">
        <v>12</v>
      </c>
      <c r="BI407" s="43">
        <v>23</v>
      </c>
      <c r="BJ407" s="43">
        <v>23</v>
      </c>
      <c r="BK407" s="43">
        <v>17</v>
      </c>
      <c r="BL407" s="43">
        <v>10</v>
      </c>
      <c r="BM407" s="43">
        <v>12</v>
      </c>
      <c r="BN407" s="43">
        <v>12</v>
      </c>
      <c r="BO407" s="43">
        <v>16</v>
      </c>
      <c r="BP407" s="43">
        <v>8</v>
      </c>
      <c r="BQ407" s="43">
        <v>12</v>
      </c>
      <c r="BR407" s="43">
        <v>22</v>
      </c>
      <c r="BS407" s="43">
        <v>21</v>
      </c>
      <c r="BT407" s="43">
        <v>13</v>
      </c>
      <c r="BU407" s="43">
        <v>12</v>
      </c>
      <c r="BV407" s="43">
        <v>11</v>
      </c>
      <c r="BW407" s="43">
        <v>13</v>
      </c>
      <c r="BX407" s="43">
        <v>11</v>
      </c>
      <c r="BY407" s="43">
        <v>11</v>
      </c>
      <c r="BZ407" s="43">
        <v>12</v>
      </c>
      <c r="CA407" s="43">
        <v>12</v>
      </c>
      <c r="CB407" s="149">
        <f>(2.71828^(-8.3291+4.4859*K407-2.1583*L407))/(1+(2.71828^(-8.3291+4.4859*K407-2.1583*L407)))</f>
        <v>8.6763780988253697E-7</v>
      </c>
      <c r="CC407" s="64" t="s">
        <v>781</v>
      </c>
      <c r="CD407" s="9" t="s">
        <v>53</v>
      </c>
      <c r="CE407" s="10" t="s">
        <v>582</v>
      </c>
      <c r="CF407" s="9" t="s">
        <v>107</v>
      </c>
      <c r="CG407" s="11"/>
      <c r="CH407" s="59">
        <f>COUNTIF($M407,"=13")+COUNTIF($N407,"=24")+COUNTIF($O407,"=14")+COUNTIF($P407,"=11")+COUNTIF($Q407,"=11")+COUNTIF($R407,"=14")+COUNTIF($S407,"=12")+COUNTIF($T407,"=12")+COUNTIF($U407,"=12")+COUNTIF($V407,"=13")+COUNTIF($W407,"=13")+COUNTIF($X407,"=16")</f>
        <v>11</v>
      </c>
      <c r="CI407" s="59">
        <f>COUNTIF($Y407,"=18")+COUNTIF($Z407,"=9")+COUNTIF($AA407,"=10")+COUNTIF($AB407,"=11")+COUNTIF($AC407,"=11")+COUNTIF($AD407,"=25")+COUNTIF($AE407,"=15")+COUNTIF($AF407,"=19")+COUNTIF($AG407,"=31")+COUNTIF($AH407,"=15")+COUNTIF($AI407,"=15")+COUNTIF($AJ407,"=17")+COUNTIF($AK407,"=17")</f>
        <v>10</v>
      </c>
      <c r="CJ407" s="59">
        <f>COUNTIF($AL407,"=11")+COUNTIF($AM407,"=11")+COUNTIF($AN407,"=19")+COUNTIF($AO407,"=23")+COUNTIF($AP407,"=15")+COUNTIF($AQ407,"=15")+COUNTIF($AR407,"=19")+COUNTIF($AS407,"=17")+COUNTIF($AV407,"=12")+COUNTIF($AW407,"=12")</f>
        <v>8</v>
      </c>
      <c r="CK407" s="59">
        <f>COUNTIF($AX407,"=11")+COUNTIF($AY407,"=9")+COUNTIF($AZ407,"=15")+COUNTIF($BA407,"=16")+COUNTIF($BB407,"=8")+COUNTIF($BC407,"=10")+COUNTIF($BD407,"=10")+COUNTIF($BE407,"=8")+COUNTIF($BF407,"=10")+COUNTIF($BG407,"=11")</f>
        <v>9</v>
      </c>
      <c r="CL407" s="59">
        <f>COUNTIF($BH407,"=12")+COUNTIF($BI407,"=21")+COUNTIF($BJ407,"=23")+COUNTIF($BK407,"=16")+COUNTIF($BL407,"=10")+COUNTIF($BM407,"=12")+COUNTIF($BN407,"=12")+COUNTIF($BO407,"=15")+COUNTIF($BP407,"=8")+COUNTIF($BQ407,"=12")+COUNTIF($BR407,"=24")+COUNTIF($BS407,"=20")+COUNTIF($BT407,"=13")</f>
        <v>8</v>
      </c>
      <c r="CM407" s="59">
        <f>COUNTIF($BU407,"=12")+COUNTIF($BV407,"=11")+COUNTIF($BW407,"=13")+COUNTIF($BX407,"=11")+COUNTIF($BY407,"=11")+COUNTIF($BZ407,"=12")+COUNTIF($CA407,"=11")</f>
        <v>6</v>
      </c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  <c r="DK407" s="85"/>
      <c r="DL407" s="85"/>
      <c r="DM407" s="85"/>
      <c r="DN407" s="85"/>
      <c r="DO407" s="85"/>
      <c r="DP407" s="85"/>
      <c r="DQ407" s="85"/>
      <c r="DR407" s="85"/>
      <c r="DS407" s="85"/>
      <c r="DT407" s="85"/>
      <c r="DU407" s="85"/>
      <c r="DV407" s="85"/>
      <c r="DW407" s="85"/>
      <c r="DX407" s="85"/>
      <c r="DY407" s="85"/>
      <c r="DZ407" s="85"/>
      <c r="EA407" s="85"/>
      <c r="EB407" s="85"/>
      <c r="EC407" s="85"/>
      <c r="ED407" s="85"/>
      <c r="EE407" s="85"/>
    </row>
    <row r="408" spans="1:135" s="1" customFormat="1" ht="15" customHeight="1" x14ac:dyDescent="0.25">
      <c r="A408" s="163">
        <v>202301</v>
      </c>
      <c r="B408" s="8" t="s">
        <v>45</v>
      </c>
      <c r="C408" s="86" t="s">
        <v>2</v>
      </c>
      <c r="D408" s="138" t="s">
        <v>78</v>
      </c>
      <c r="E408" s="91" t="s">
        <v>314</v>
      </c>
      <c r="F408" s="91" t="s">
        <v>45</v>
      </c>
      <c r="G408" s="16">
        <v>41616</v>
      </c>
      <c r="H408" s="88" t="s">
        <v>2</v>
      </c>
      <c r="I408" s="88" t="s">
        <v>779</v>
      </c>
      <c r="J408" s="87">
        <v>41277.888888888891</v>
      </c>
      <c r="K408" s="143">
        <f>+COUNTIF($Y408,"&gt;=18")+COUNTIF($AG408,"&gt;=31")+COUNTIF($AP408,"&lt;=15")+COUNTIF($AR408,"&gt;=19")+COUNTIF($BG408,"&gt;=11")+COUNTIF($BI408,"&lt;=21")+COUNTIF($BK408,"&gt;=17")+COUNTIF($BR408,"&gt;=24")+COUNTIF($CA408,"&lt;=11")</f>
        <v>5</v>
      </c>
      <c r="L408" s="140">
        <f>65-(+CH408+CI408+CJ408+CK408+CL408+CM408)</f>
        <v>13</v>
      </c>
      <c r="M408" s="62">
        <v>13</v>
      </c>
      <c r="N408" s="62">
        <v>24</v>
      </c>
      <c r="O408" s="62">
        <v>14</v>
      </c>
      <c r="P408" s="62">
        <v>11</v>
      </c>
      <c r="Q408" s="62">
        <v>11</v>
      </c>
      <c r="R408" s="62">
        <v>14</v>
      </c>
      <c r="S408" s="62">
        <v>12</v>
      </c>
      <c r="T408" s="62">
        <v>12</v>
      </c>
      <c r="U408" s="62">
        <v>12</v>
      </c>
      <c r="V408" s="62">
        <v>14</v>
      </c>
      <c r="W408" s="62">
        <v>13</v>
      </c>
      <c r="X408" s="62">
        <v>16</v>
      </c>
      <c r="Y408" s="62">
        <v>16</v>
      </c>
      <c r="Z408" s="114">
        <v>9</v>
      </c>
      <c r="AA408" s="114">
        <v>10</v>
      </c>
      <c r="AB408" s="62">
        <v>11</v>
      </c>
      <c r="AC408" s="62">
        <v>11</v>
      </c>
      <c r="AD408" s="62">
        <v>24</v>
      </c>
      <c r="AE408" s="62">
        <v>15</v>
      </c>
      <c r="AF408" s="62">
        <v>19</v>
      </c>
      <c r="AG408" s="62">
        <v>32</v>
      </c>
      <c r="AH408" s="62">
        <v>14</v>
      </c>
      <c r="AI408" s="62">
        <v>15</v>
      </c>
      <c r="AJ408" s="114">
        <v>16</v>
      </c>
      <c r="AK408" s="114">
        <v>17</v>
      </c>
      <c r="AL408" s="62">
        <v>11</v>
      </c>
      <c r="AM408" s="114">
        <v>11</v>
      </c>
      <c r="AN408" s="114">
        <v>19</v>
      </c>
      <c r="AO408" s="114">
        <v>22</v>
      </c>
      <c r="AP408" s="114">
        <v>16</v>
      </c>
      <c r="AQ408" s="114">
        <v>15</v>
      </c>
      <c r="AR408" s="114">
        <v>19</v>
      </c>
      <c r="AS408" s="114">
        <v>17</v>
      </c>
      <c r="AT408" s="114">
        <v>36</v>
      </c>
      <c r="AU408" s="62">
        <v>37</v>
      </c>
      <c r="AV408" s="114">
        <v>13</v>
      </c>
      <c r="AW408" s="114">
        <v>12</v>
      </c>
      <c r="AX408" s="114">
        <v>11</v>
      </c>
      <c r="AY408" s="114">
        <v>9</v>
      </c>
      <c r="AZ408" s="114">
        <v>15</v>
      </c>
      <c r="BA408" s="114">
        <v>16</v>
      </c>
      <c r="BB408" s="62">
        <v>8</v>
      </c>
      <c r="BC408" s="62">
        <v>10</v>
      </c>
      <c r="BD408" s="62">
        <v>10</v>
      </c>
      <c r="BE408" s="62">
        <v>8</v>
      </c>
      <c r="BF408" s="62">
        <v>10</v>
      </c>
      <c r="BG408" s="62">
        <v>10</v>
      </c>
      <c r="BH408" s="62">
        <v>12</v>
      </c>
      <c r="BI408" s="62">
        <v>21</v>
      </c>
      <c r="BJ408" s="62">
        <v>23</v>
      </c>
      <c r="BK408" s="62">
        <v>17</v>
      </c>
      <c r="BL408" s="62">
        <v>10</v>
      </c>
      <c r="BM408" s="62">
        <v>12</v>
      </c>
      <c r="BN408" s="62">
        <v>12</v>
      </c>
      <c r="BO408" s="62">
        <v>14</v>
      </c>
      <c r="BP408" s="62">
        <v>8</v>
      </c>
      <c r="BQ408" s="62">
        <v>12</v>
      </c>
      <c r="BR408" s="62">
        <v>24</v>
      </c>
      <c r="BS408" s="62">
        <v>20</v>
      </c>
      <c r="BT408" s="62">
        <v>13</v>
      </c>
      <c r="BU408" s="62">
        <v>12</v>
      </c>
      <c r="BV408" s="62">
        <v>11</v>
      </c>
      <c r="BW408" s="62">
        <v>13</v>
      </c>
      <c r="BX408" s="62">
        <v>11</v>
      </c>
      <c r="BY408" s="62">
        <v>11</v>
      </c>
      <c r="BZ408" s="62">
        <v>12</v>
      </c>
      <c r="CA408" s="62">
        <v>12</v>
      </c>
      <c r="CB408" s="149">
        <f>(2.71828^(-8.3291+4.4859*K408-2.1583*L408))/(1+(2.71828^(-8.3291+4.4859*K408-2.1583*L408)))</f>
        <v>8.6763780988253697E-7</v>
      </c>
      <c r="CC408" s="64" t="s">
        <v>781</v>
      </c>
      <c r="CD408" s="9" t="s">
        <v>53</v>
      </c>
      <c r="CE408" s="91" t="s">
        <v>2</v>
      </c>
      <c r="CF408" s="9" t="s">
        <v>45</v>
      </c>
      <c r="CG408" s="9"/>
      <c r="CH408" s="59">
        <f>COUNTIF($M408,"=13")+COUNTIF($N408,"=24")+COUNTIF($O408,"=14")+COUNTIF($P408,"=11")+COUNTIF($Q408,"=11")+COUNTIF($R408,"=14")+COUNTIF($S408,"=12")+COUNTIF($T408,"=12")+COUNTIF($U408,"=12")+COUNTIF($V408,"=13")+COUNTIF($W408,"=13")+COUNTIF($X408,"=16")</f>
        <v>11</v>
      </c>
      <c r="CI408" s="59">
        <f>COUNTIF($Y408,"=18")+COUNTIF($Z408,"=9")+COUNTIF($AA408,"=10")+COUNTIF($AB408,"=11")+COUNTIF($AC408,"=11")+COUNTIF($AD408,"=25")+COUNTIF($AE408,"=15")+COUNTIF($AF408,"=19")+COUNTIF($AG408,"=31")+COUNTIF($AH408,"=15")+COUNTIF($AI408,"=15")+COUNTIF($AJ408,"=17")+COUNTIF($AK408,"=17")</f>
        <v>8</v>
      </c>
      <c r="CJ408" s="59">
        <f>COUNTIF($AL408,"=11")+COUNTIF($AM408,"=11")+COUNTIF($AN408,"=19")+COUNTIF($AO408,"=23")+COUNTIF($AP408,"=15")+COUNTIF($AQ408,"=15")+COUNTIF($AR408,"=19")+COUNTIF($AS408,"=17")+COUNTIF($AV408,"=12")+COUNTIF($AW408,"=12")</f>
        <v>7</v>
      </c>
      <c r="CK408" s="59">
        <f>COUNTIF($AX408,"=11")+COUNTIF($AY408,"=9")+COUNTIF($AZ408,"=15")+COUNTIF($BA408,"=16")+COUNTIF($BB408,"=8")+COUNTIF($BC408,"=10")+COUNTIF($BD408,"=10")+COUNTIF($BE408,"=8")+COUNTIF($BF408,"=10")+COUNTIF($BG408,"=11")</f>
        <v>9</v>
      </c>
      <c r="CL408" s="59">
        <f>COUNTIF($BH408,"=12")+COUNTIF($BI408,"=21")+COUNTIF($BJ408,"=23")+COUNTIF($BK408,"=16")+COUNTIF($BL408,"=10")+COUNTIF($BM408,"=12")+COUNTIF($BN408,"=12")+COUNTIF($BO408,"=15")+COUNTIF($BP408,"=8")+COUNTIF($BQ408,"=12")+COUNTIF($BR408,"=24")+COUNTIF($BS408,"=20")+COUNTIF($BT408,"=13")</f>
        <v>11</v>
      </c>
      <c r="CM408" s="59">
        <f>COUNTIF($BU408,"=12")+COUNTIF($BV408,"=11")+COUNTIF($BW408,"=13")+COUNTIF($BX408,"=11")+COUNTIF($BY408,"=11")+COUNTIF($BZ408,"=12")+COUNTIF($CA408,"=11")</f>
        <v>6</v>
      </c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  <c r="DK408" s="85"/>
      <c r="DL408" s="85"/>
      <c r="DM408" s="85"/>
      <c r="DN408" s="85"/>
      <c r="DO408" s="85"/>
      <c r="DP408" s="85"/>
      <c r="DQ408" s="85"/>
      <c r="DR408" s="85"/>
      <c r="DS408" s="85"/>
      <c r="DT408" s="85"/>
      <c r="DU408" s="85"/>
      <c r="DV408" s="85"/>
      <c r="DW408" s="85"/>
      <c r="DX408" s="85"/>
      <c r="DY408" s="85"/>
      <c r="DZ408" s="85"/>
      <c r="EA408" s="85"/>
      <c r="EB408" s="85"/>
      <c r="EC408" s="85"/>
      <c r="ED408" s="85"/>
      <c r="EE408" s="85"/>
    </row>
    <row r="409" spans="1:135" s="1" customFormat="1" ht="15" customHeight="1" x14ac:dyDescent="0.25">
      <c r="A409" s="164">
        <v>207395</v>
      </c>
      <c r="B409" s="86" t="s">
        <v>383</v>
      </c>
      <c r="C409" s="86" t="s">
        <v>2</v>
      </c>
      <c r="D409" s="138" t="s">
        <v>78</v>
      </c>
      <c r="E409" s="86" t="s">
        <v>96</v>
      </c>
      <c r="F409" s="86" t="s">
        <v>383</v>
      </c>
      <c r="G409" s="87">
        <v>42405.321527777778</v>
      </c>
      <c r="H409" s="88" t="s">
        <v>2</v>
      </c>
      <c r="I409" s="88" t="s">
        <v>779</v>
      </c>
      <c r="J409" s="87">
        <v>41277.888888888891</v>
      </c>
      <c r="K409" s="143">
        <f>+COUNTIF($Y409,"&gt;=18")+COUNTIF($AG409,"&gt;=31")+COUNTIF($AP409,"&lt;=15")+COUNTIF($AR409,"&gt;=19")+COUNTIF($BG409,"&gt;=11")+COUNTIF($BI409,"&lt;=21")+COUNTIF($BK409,"&gt;=17")+COUNTIF($BR409,"&gt;=24")+COUNTIF($CA409,"&lt;=11")</f>
        <v>5</v>
      </c>
      <c r="L409" s="140">
        <f>65-(+CH409+CI409+CJ409+CK409+CL409+CM409)</f>
        <v>13</v>
      </c>
      <c r="M409" s="68">
        <v>13</v>
      </c>
      <c r="N409" s="68">
        <v>24</v>
      </c>
      <c r="O409" s="68">
        <v>14</v>
      </c>
      <c r="P409" s="68">
        <v>11</v>
      </c>
      <c r="Q409" s="68">
        <v>11</v>
      </c>
      <c r="R409" s="68">
        <v>14</v>
      </c>
      <c r="S409" s="68">
        <v>12</v>
      </c>
      <c r="T409" s="68">
        <v>12</v>
      </c>
      <c r="U409" s="68">
        <v>13</v>
      </c>
      <c r="V409" s="68">
        <v>14</v>
      </c>
      <c r="W409" s="68">
        <v>13</v>
      </c>
      <c r="X409" s="68">
        <v>17</v>
      </c>
      <c r="Y409" s="68">
        <v>18</v>
      </c>
      <c r="Z409" s="100">
        <v>9</v>
      </c>
      <c r="AA409" s="100">
        <v>10</v>
      </c>
      <c r="AB409" s="68">
        <v>11</v>
      </c>
      <c r="AC409" s="68">
        <v>11</v>
      </c>
      <c r="AD409" s="68">
        <v>25</v>
      </c>
      <c r="AE409" s="68">
        <v>15</v>
      </c>
      <c r="AF409" s="68">
        <v>19</v>
      </c>
      <c r="AG409" s="68">
        <v>32</v>
      </c>
      <c r="AH409" s="100">
        <v>15</v>
      </c>
      <c r="AI409" s="100">
        <v>15</v>
      </c>
      <c r="AJ409" s="100">
        <v>16</v>
      </c>
      <c r="AK409" s="100">
        <v>17</v>
      </c>
      <c r="AL409" s="68">
        <v>10</v>
      </c>
      <c r="AM409" s="68">
        <v>11</v>
      </c>
      <c r="AN409" s="68">
        <v>19</v>
      </c>
      <c r="AO409" s="68">
        <v>23</v>
      </c>
      <c r="AP409" s="68">
        <v>15</v>
      </c>
      <c r="AQ409" s="68">
        <v>15</v>
      </c>
      <c r="AR409" s="68">
        <v>19</v>
      </c>
      <c r="AS409" s="68">
        <v>17</v>
      </c>
      <c r="AT409" s="68">
        <v>36</v>
      </c>
      <c r="AU409" s="68">
        <v>37</v>
      </c>
      <c r="AV409" s="68">
        <v>12</v>
      </c>
      <c r="AW409" s="68">
        <v>12</v>
      </c>
      <c r="AX409" s="68">
        <v>11</v>
      </c>
      <c r="AY409" s="68">
        <v>9</v>
      </c>
      <c r="AZ409" s="68">
        <v>15</v>
      </c>
      <c r="BA409" s="68">
        <v>16</v>
      </c>
      <c r="BB409" s="68">
        <v>8</v>
      </c>
      <c r="BC409" s="68">
        <v>10</v>
      </c>
      <c r="BD409" s="68">
        <v>10</v>
      </c>
      <c r="BE409" s="68">
        <v>8</v>
      </c>
      <c r="BF409" s="68">
        <v>10</v>
      </c>
      <c r="BG409" s="68">
        <v>10</v>
      </c>
      <c r="BH409" s="68">
        <v>12</v>
      </c>
      <c r="BI409" s="68">
        <v>23</v>
      </c>
      <c r="BJ409" s="68">
        <v>23</v>
      </c>
      <c r="BK409" s="68">
        <v>17</v>
      </c>
      <c r="BL409" s="68">
        <v>10</v>
      </c>
      <c r="BM409" s="68">
        <v>12</v>
      </c>
      <c r="BN409" s="68">
        <v>12</v>
      </c>
      <c r="BO409" s="68">
        <v>16</v>
      </c>
      <c r="BP409" s="68">
        <v>8</v>
      </c>
      <c r="BQ409" s="68">
        <v>11</v>
      </c>
      <c r="BR409" s="68">
        <v>22</v>
      </c>
      <c r="BS409" s="68">
        <v>20</v>
      </c>
      <c r="BT409" s="68">
        <v>13</v>
      </c>
      <c r="BU409" s="68">
        <v>12</v>
      </c>
      <c r="BV409" s="68">
        <v>11</v>
      </c>
      <c r="BW409" s="68">
        <v>13</v>
      </c>
      <c r="BX409" s="68">
        <v>11</v>
      </c>
      <c r="BY409" s="68">
        <v>11</v>
      </c>
      <c r="BZ409" s="68">
        <v>12</v>
      </c>
      <c r="CA409" s="68">
        <v>12</v>
      </c>
      <c r="CB409" s="149">
        <f>(2.71828^(-8.3291+4.4859*K409-2.1583*L409))/(1+(2.71828^(-8.3291+4.4859*K409-2.1583*L409)))</f>
        <v>8.6763780988253697E-7</v>
      </c>
      <c r="CC409" s="64" t="s">
        <v>781</v>
      </c>
      <c r="CD409" s="86" t="s">
        <v>53</v>
      </c>
      <c r="CE409" s="86" t="s">
        <v>2</v>
      </c>
      <c r="CF409" s="86" t="s">
        <v>50</v>
      </c>
      <c r="CG409" s="86"/>
      <c r="CH409" s="59">
        <f>COUNTIF($M409,"=13")+COUNTIF($N409,"=24")+COUNTIF($O409,"=14")+COUNTIF($P409,"=11")+COUNTIF($Q409,"=11")+COUNTIF($R409,"=14")+COUNTIF($S409,"=12")+COUNTIF($T409,"=12")+COUNTIF($U409,"=12")+COUNTIF($V409,"=13")+COUNTIF($W409,"=13")+COUNTIF($X409,"=16")</f>
        <v>9</v>
      </c>
      <c r="CI409" s="59">
        <f>COUNTIF($Y409,"=18")+COUNTIF($Z409,"=9")+COUNTIF($AA409,"=10")+COUNTIF($AB409,"=11")+COUNTIF($AC409,"=11")+COUNTIF($AD409,"=25")+COUNTIF($AE409,"=15")+COUNTIF($AF409,"=19")+COUNTIF($AG409,"=31")+COUNTIF($AH409,"=15")+COUNTIF($AI409,"=15")+COUNTIF($AJ409,"=17")+COUNTIF($AK409,"=17")</f>
        <v>11</v>
      </c>
      <c r="CJ409" s="59">
        <f>COUNTIF($AL409,"=11")+COUNTIF($AM409,"=11")+COUNTIF($AN409,"=19")+COUNTIF($AO409,"=23")+COUNTIF($AP409,"=15")+COUNTIF($AQ409,"=15")+COUNTIF($AR409,"=19")+COUNTIF($AS409,"=17")+COUNTIF($AV409,"=12")+COUNTIF($AW409,"=12")</f>
        <v>9</v>
      </c>
      <c r="CK409" s="59">
        <f>COUNTIF($AX409,"=11")+COUNTIF($AY409,"=9")+COUNTIF($AZ409,"=15")+COUNTIF($BA409,"=16")+COUNTIF($BB409,"=8")+COUNTIF($BC409,"=10")+COUNTIF($BD409,"=10")+COUNTIF($BE409,"=8")+COUNTIF($BF409,"=10")+COUNTIF($BG409,"=11")</f>
        <v>9</v>
      </c>
      <c r="CL409" s="59">
        <f>COUNTIF($BH409,"=12")+COUNTIF($BI409,"=21")+COUNTIF($BJ409,"=23")+COUNTIF($BK409,"=16")+COUNTIF($BL409,"=10")+COUNTIF($BM409,"=12")+COUNTIF($BN409,"=12")+COUNTIF($BO409,"=15")+COUNTIF($BP409,"=8")+COUNTIF($BQ409,"=12")+COUNTIF($BR409,"=24")+COUNTIF($BS409,"=20")+COUNTIF($BT409,"=13")</f>
        <v>8</v>
      </c>
      <c r="CM409" s="59">
        <f>COUNTIF($BU409,"=12")+COUNTIF($BV409,"=11")+COUNTIF($BW409,"=13")+COUNTIF($BX409,"=11")+COUNTIF($BY409,"=11")+COUNTIF($BZ409,"=12")+COUNTIF($CA409,"=11")</f>
        <v>6</v>
      </c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  <c r="DK409" s="85"/>
      <c r="DL409" s="85"/>
      <c r="DM409" s="85"/>
      <c r="DN409" s="85"/>
      <c r="DO409" s="85"/>
      <c r="DP409" s="85"/>
      <c r="DQ409" s="85"/>
      <c r="DR409" s="85"/>
      <c r="DS409" s="85"/>
      <c r="DT409" s="85"/>
      <c r="DU409" s="85"/>
      <c r="DV409" s="85"/>
      <c r="DW409" s="85"/>
      <c r="DX409" s="85"/>
      <c r="DY409" s="85"/>
      <c r="DZ409" s="85"/>
      <c r="EA409" s="85"/>
      <c r="EB409" s="85"/>
      <c r="EC409" s="85"/>
      <c r="ED409" s="85"/>
      <c r="EE409" s="85"/>
    </row>
    <row r="410" spans="1:135" s="1" customFormat="1" ht="15" customHeight="1" x14ac:dyDescent="0.25">
      <c r="A410" s="164">
        <v>207966</v>
      </c>
      <c r="B410" s="3" t="s">
        <v>50</v>
      </c>
      <c r="C410" s="86" t="s">
        <v>2</v>
      </c>
      <c r="D410" s="138" t="s">
        <v>78</v>
      </c>
      <c r="E410" s="3" t="s">
        <v>314</v>
      </c>
      <c r="F410" s="3" t="s">
        <v>163</v>
      </c>
      <c r="G410" s="7">
        <v>41615</v>
      </c>
      <c r="H410" s="88" t="s">
        <v>2</v>
      </c>
      <c r="I410" s="88" t="s">
        <v>779</v>
      </c>
      <c r="J410" s="87">
        <v>41277.888888888891</v>
      </c>
      <c r="K410" s="143">
        <f>+COUNTIF($Y410,"&gt;=18")+COUNTIF($AG410,"&gt;=31")+COUNTIF($AP410,"&lt;=15")+COUNTIF($AR410,"&gt;=19")+COUNTIF($BG410,"&gt;=11")+COUNTIF($BI410,"&lt;=21")+COUNTIF($BK410,"&gt;=17")+COUNTIF($BR410,"&gt;=24")+COUNTIF($CA410,"&lt;=11")</f>
        <v>5</v>
      </c>
      <c r="L410" s="140">
        <f>65-(+CH410+CI410+CJ410+CK410+CL410+CM410)</f>
        <v>13</v>
      </c>
      <c r="M410" s="100">
        <v>13</v>
      </c>
      <c r="N410" s="68">
        <v>24</v>
      </c>
      <c r="O410" s="100">
        <v>14</v>
      </c>
      <c r="P410" s="68">
        <v>11</v>
      </c>
      <c r="Q410" s="100">
        <v>11</v>
      </c>
      <c r="R410" s="100">
        <v>15</v>
      </c>
      <c r="S410" s="100">
        <v>12</v>
      </c>
      <c r="T410" s="100">
        <v>12</v>
      </c>
      <c r="U410" s="100">
        <v>12</v>
      </c>
      <c r="V410" s="100">
        <v>14</v>
      </c>
      <c r="W410" s="100">
        <v>13</v>
      </c>
      <c r="X410" s="100">
        <v>16</v>
      </c>
      <c r="Y410" s="100">
        <v>17</v>
      </c>
      <c r="Z410" s="68">
        <v>9</v>
      </c>
      <c r="AA410" s="68">
        <v>10</v>
      </c>
      <c r="AB410" s="100">
        <v>11</v>
      </c>
      <c r="AC410" s="100">
        <v>11</v>
      </c>
      <c r="AD410" s="100">
        <v>24</v>
      </c>
      <c r="AE410" s="100">
        <v>15</v>
      </c>
      <c r="AF410" s="100">
        <v>18</v>
      </c>
      <c r="AG410" s="100">
        <v>33</v>
      </c>
      <c r="AH410" s="100">
        <v>15</v>
      </c>
      <c r="AI410" s="100">
        <v>15</v>
      </c>
      <c r="AJ410" s="68">
        <v>16</v>
      </c>
      <c r="AK410" s="100">
        <v>17</v>
      </c>
      <c r="AL410" s="100">
        <v>11</v>
      </c>
      <c r="AM410" s="68">
        <v>11</v>
      </c>
      <c r="AN410" s="100">
        <v>19</v>
      </c>
      <c r="AO410" s="100">
        <v>23</v>
      </c>
      <c r="AP410" s="100">
        <v>15</v>
      </c>
      <c r="AQ410" s="100">
        <v>15</v>
      </c>
      <c r="AR410" s="100">
        <v>19</v>
      </c>
      <c r="AS410" s="100">
        <v>17</v>
      </c>
      <c r="AT410" s="100">
        <v>37</v>
      </c>
      <c r="AU410" s="100">
        <v>39</v>
      </c>
      <c r="AV410" s="68">
        <v>12</v>
      </c>
      <c r="AW410" s="100">
        <v>12</v>
      </c>
      <c r="AX410" s="100">
        <v>11</v>
      </c>
      <c r="AY410" s="100">
        <v>9</v>
      </c>
      <c r="AZ410" s="100">
        <v>15</v>
      </c>
      <c r="BA410" s="100">
        <v>16</v>
      </c>
      <c r="BB410" s="100">
        <v>8</v>
      </c>
      <c r="BC410" s="100">
        <v>10</v>
      </c>
      <c r="BD410" s="100">
        <v>10</v>
      </c>
      <c r="BE410" s="100">
        <v>8</v>
      </c>
      <c r="BF410" s="100">
        <v>10</v>
      </c>
      <c r="BG410" s="100">
        <v>10</v>
      </c>
      <c r="BH410" s="100">
        <v>12</v>
      </c>
      <c r="BI410" s="100">
        <v>23</v>
      </c>
      <c r="BJ410" s="100">
        <v>23</v>
      </c>
      <c r="BK410" s="100">
        <v>17</v>
      </c>
      <c r="BL410" s="100">
        <v>11</v>
      </c>
      <c r="BM410" s="100">
        <v>12</v>
      </c>
      <c r="BN410" s="100">
        <v>12</v>
      </c>
      <c r="BO410" s="100">
        <v>15</v>
      </c>
      <c r="BP410" s="100">
        <v>8</v>
      </c>
      <c r="BQ410" s="100">
        <v>13</v>
      </c>
      <c r="BR410" s="100">
        <v>24</v>
      </c>
      <c r="BS410" s="100">
        <v>20</v>
      </c>
      <c r="BT410" s="100">
        <v>13</v>
      </c>
      <c r="BU410" s="100">
        <v>12</v>
      </c>
      <c r="BV410" s="100">
        <v>11</v>
      </c>
      <c r="BW410" s="100">
        <v>13</v>
      </c>
      <c r="BX410" s="100">
        <v>11</v>
      </c>
      <c r="BY410" s="100">
        <v>11</v>
      </c>
      <c r="BZ410" s="100">
        <v>12</v>
      </c>
      <c r="CA410" s="100">
        <v>12</v>
      </c>
      <c r="CB410" s="149">
        <f>(2.71828^(-8.3291+4.4859*K410-2.1583*L410))/(1+(2.71828^(-8.3291+4.4859*K410-2.1583*L410)))</f>
        <v>8.6763780988253697E-7</v>
      </c>
      <c r="CC410" s="64" t="s">
        <v>781</v>
      </c>
      <c r="CD410" s="86" t="s">
        <v>53</v>
      </c>
      <c r="CE410" s="3" t="s">
        <v>2</v>
      </c>
      <c r="CF410" s="86" t="s">
        <v>50</v>
      </c>
      <c r="CG410" s="86"/>
      <c r="CH410" s="59">
        <f>COUNTIF($M410,"=13")+COUNTIF($N410,"=24")+COUNTIF($O410,"=14")+COUNTIF($P410,"=11")+COUNTIF($Q410,"=11")+COUNTIF($R410,"=14")+COUNTIF($S410,"=12")+COUNTIF($T410,"=12")+COUNTIF($U410,"=12")+COUNTIF($V410,"=13")+COUNTIF($W410,"=13")+COUNTIF($X410,"=16")</f>
        <v>10</v>
      </c>
      <c r="CI410" s="59">
        <f>COUNTIF($Y410,"=18")+COUNTIF($Z410,"=9")+COUNTIF($AA410,"=10")+COUNTIF($AB410,"=11")+COUNTIF($AC410,"=11")+COUNTIF($AD410,"=25")+COUNTIF($AE410,"=15")+COUNTIF($AF410,"=19")+COUNTIF($AG410,"=31")+COUNTIF($AH410,"=15")+COUNTIF($AI410,"=15")+COUNTIF($AJ410,"=17")+COUNTIF($AK410,"=17")</f>
        <v>8</v>
      </c>
      <c r="CJ410" s="59">
        <f>COUNTIF($AL410,"=11")+COUNTIF($AM410,"=11")+COUNTIF($AN410,"=19")+COUNTIF($AO410,"=23")+COUNTIF($AP410,"=15")+COUNTIF($AQ410,"=15")+COUNTIF($AR410,"=19")+COUNTIF($AS410,"=17")+COUNTIF($AV410,"=12")+COUNTIF($AW410,"=12")</f>
        <v>10</v>
      </c>
      <c r="CK410" s="59">
        <f>COUNTIF($AX410,"=11")+COUNTIF($AY410,"=9")+COUNTIF($AZ410,"=15")+COUNTIF($BA410,"=16")+COUNTIF($BB410,"=8")+COUNTIF($BC410,"=10")+COUNTIF($BD410,"=10")+COUNTIF($BE410,"=8")+COUNTIF($BF410,"=10")+COUNTIF($BG410,"=11")</f>
        <v>9</v>
      </c>
      <c r="CL410" s="59">
        <f>COUNTIF($BH410,"=12")+COUNTIF($BI410,"=21")+COUNTIF($BJ410,"=23")+COUNTIF($BK410,"=16")+COUNTIF($BL410,"=10")+COUNTIF($BM410,"=12")+COUNTIF($BN410,"=12")+COUNTIF($BO410,"=15")+COUNTIF($BP410,"=8")+COUNTIF($BQ410,"=12")+COUNTIF($BR410,"=24")+COUNTIF($BS410,"=20")+COUNTIF($BT410,"=13")</f>
        <v>9</v>
      </c>
      <c r="CM410" s="59">
        <f>COUNTIF($BU410,"=12")+COUNTIF($BV410,"=11")+COUNTIF($BW410,"=13")+COUNTIF($BX410,"=11")+COUNTIF($BY410,"=11")+COUNTIF($BZ410,"=12")+COUNTIF($CA410,"=11")</f>
        <v>6</v>
      </c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  <c r="DK410" s="85"/>
      <c r="DL410" s="85"/>
      <c r="DM410" s="85"/>
      <c r="DN410" s="85"/>
      <c r="DO410" s="85"/>
      <c r="DP410" s="85"/>
      <c r="DQ410" s="85"/>
      <c r="DR410" s="85"/>
      <c r="DS410" s="85"/>
      <c r="DT410" s="85"/>
      <c r="DU410" s="85"/>
      <c r="DV410" s="85"/>
      <c r="DW410" s="85"/>
      <c r="DX410" s="85"/>
      <c r="DY410" s="85"/>
      <c r="DZ410" s="85"/>
      <c r="EA410" s="85"/>
      <c r="EB410" s="85"/>
      <c r="EC410" s="85"/>
      <c r="ED410" s="85"/>
      <c r="EE410" s="85"/>
    </row>
    <row r="411" spans="1:135" s="1" customFormat="1" ht="15" customHeight="1" x14ac:dyDescent="0.25">
      <c r="A411" s="168">
        <v>210582</v>
      </c>
      <c r="B411" s="24" t="s">
        <v>50</v>
      </c>
      <c r="C411" s="86" t="s">
        <v>2</v>
      </c>
      <c r="D411" s="138" t="s">
        <v>78</v>
      </c>
      <c r="E411" s="10" t="s">
        <v>314</v>
      </c>
      <c r="F411" s="10" t="s">
        <v>207</v>
      </c>
      <c r="G411" s="7">
        <v>41504.945138888892</v>
      </c>
      <c r="H411" s="88" t="s">
        <v>2</v>
      </c>
      <c r="I411" s="88" t="s">
        <v>779</v>
      </c>
      <c r="J411" s="87">
        <v>41277.888888888891</v>
      </c>
      <c r="K411" s="143">
        <f>+COUNTIF($Y411,"&gt;=18")+COUNTIF($AG411,"&gt;=31")+COUNTIF($AP411,"&lt;=15")+COUNTIF($AR411,"&gt;=19")+COUNTIF($BG411,"&gt;=11")+COUNTIF($BI411,"&lt;=21")+COUNTIF($BK411,"&gt;=17")+COUNTIF($BR411,"&gt;=24")+COUNTIF($CA411,"&lt;=11")</f>
        <v>5</v>
      </c>
      <c r="L411" s="140">
        <f>65-(+CH411+CI411+CJ411+CK411+CL411+CM411)</f>
        <v>13</v>
      </c>
      <c r="M411" s="43">
        <v>13</v>
      </c>
      <c r="N411" s="34">
        <v>24</v>
      </c>
      <c r="O411" s="43">
        <v>14</v>
      </c>
      <c r="P411" s="43">
        <v>11</v>
      </c>
      <c r="Q411" s="43">
        <v>11</v>
      </c>
      <c r="R411" s="43">
        <v>14</v>
      </c>
      <c r="S411" s="43">
        <v>12</v>
      </c>
      <c r="T411" s="43">
        <v>12</v>
      </c>
      <c r="U411" s="43">
        <v>13</v>
      </c>
      <c r="V411" s="43">
        <v>13</v>
      </c>
      <c r="W411" s="43">
        <v>13</v>
      </c>
      <c r="X411" s="43">
        <v>16</v>
      </c>
      <c r="Y411" s="43">
        <v>19</v>
      </c>
      <c r="Z411" s="34">
        <v>10</v>
      </c>
      <c r="AA411" s="34">
        <v>10</v>
      </c>
      <c r="AB411" s="43">
        <v>11</v>
      </c>
      <c r="AC411" s="43">
        <v>11</v>
      </c>
      <c r="AD411" s="43">
        <v>23</v>
      </c>
      <c r="AE411" s="43">
        <v>15</v>
      </c>
      <c r="AF411" s="43">
        <v>19</v>
      </c>
      <c r="AG411" s="43">
        <v>32</v>
      </c>
      <c r="AH411" s="43">
        <v>15</v>
      </c>
      <c r="AI411" s="43">
        <v>15</v>
      </c>
      <c r="AJ411" s="34">
        <v>17</v>
      </c>
      <c r="AK411" s="34">
        <v>17</v>
      </c>
      <c r="AL411" s="43">
        <v>11</v>
      </c>
      <c r="AM411" s="43">
        <v>11</v>
      </c>
      <c r="AN411" s="43">
        <v>19</v>
      </c>
      <c r="AO411" s="43">
        <v>23</v>
      </c>
      <c r="AP411" s="43">
        <v>17</v>
      </c>
      <c r="AQ411" s="43">
        <v>15</v>
      </c>
      <c r="AR411" s="43">
        <v>19</v>
      </c>
      <c r="AS411" s="43">
        <v>17</v>
      </c>
      <c r="AT411" s="34">
        <v>37</v>
      </c>
      <c r="AU411" s="43">
        <v>38</v>
      </c>
      <c r="AV411" s="43">
        <v>12</v>
      </c>
      <c r="AW411" s="43">
        <v>12</v>
      </c>
      <c r="AX411" s="43">
        <v>11</v>
      </c>
      <c r="AY411" s="43">
        <v>9</v>
      </c>
      <c r="AZ411" s="43">
        <v>15</v>
      </c>
      <c r="BA411" s="43">
        <v>16</v>
      </c>
      <c r="BB411" s="43">
        <v>8</v>
      </c>
      <c r="BC411" s="43">
        <v>11</v>
      </c>
      <c r="BD411" s="43">
        <v>10</v>
      </c>
      <c r="BE411" s="43">
        <v>8</v>
      </c>
      <c r="BF411" s="43">
        <v>10</v>
      </c>
      <c r="BG411" s="43">
        <v>11</v>
      </c>
      <c r="BH411" s="43">
        <v>12</v>
      </c>
      <c r="BI411" s="43">
        <v>22</v>
      </c>
      <c r="BJ411" s="43">
        <v>23</v>
      </c>
      <c r="BK411" s="43">
        <v>17</v>
      </c>
      <c r="BL411" s="43">
        <v>10</v>
      </c>
      <c r="BM411" s="43">
        <v>12</v>
      </c>
      <c r="BN411" s="43">
        <v>12</v>
      </c>
      <c r="BO411" s="43">
        <v>16</v>
      </c>
      <c r="BP411" s="43">
        <v>8</v>
      </c>
      <c r="BQ411" s="43">
        <v>12</v>
      </c>
      <c r="BR411" s="43">
        <v>19</v>
      </c>
      <c r="BS411" s="43">
        <v>21</v>
      </c>
      <c r="BT411" s="43">
        <v>13</v>
      </c>
      <c r="BU411" s="43">
        <v>12</v>
      </c>
      <c r="BV411" s="43">
        <v>11</v>
      </c>
      <c r="BW411" s="43">
        <v>13</v>
      </c>
      <c r="BX411" s="43">
        <v>11</v>
      </c>
      <c r="BY411" s="43">
        <v>11</v>
      </c>
      <c r="BZ411" s="43">
        <v>12</v>
      </c>
      <c r="CA411" s="43">
        <v>12</v>
      </c>
      <c r="CB411" s="149">
        <f>(2.71828^(-8.3291+4.4859*K411-2.1583*L411))/(1+(2.71828^(-8.3291+4.4859*K411-2.1583*L411)))</f>
        <v>8.6763780988253697E-7</v>
      </c>
      <c r="CC411" s="64" t="s">
        <v>781</v>
      </c>
      <c r="CD411" s="25" t="s">
        <v>53</v>
      </c>
      <c r="CE411" s="10" t="s">
        <v>2</v>
      </c>
      <c r="CF411" s="86" t="s">
        <v>50</v>
      </c>
      <c r="CG411" s="11"/>
      <c r="CH411" s="59">
        <f>COUNTIF($M411,"=13")+COUNTIF($N411,"=24")+COUNTIF($O411,"=14")+COUNTIF($P411,"=11")+COUNTIF($Q411,"=11")+COUNTIF($R411,"=14")+COUNTIF($S411,"=12")+COUNTIF($T411,"=12")+COUNTIF($U411,"=12")+COUNTIF($V411,"=13")+COUNTIF($W411,"=13")+COUNTIF($X411,"=16")</f>
        <v>11</v>
      </c>
      <c r="CI411" s="59">
        <f>COUNTIF($Y411,"=18")+COUNTIF($Z411,"=9")+COUNTIF($AA411,"=10")+COUNTIF($AB411,"=11")+COUNTIF($AC411,"=11")+COUNTIF($AD411,"=25")+COUNTIF($AE411,"=15")+COUNTIF($AF411,"=19")+COUNTIF($AG411,"=31")+COUNTIF($AH411,"=15")+COUNTIF($AI411,"=15")+COUNTIF($AJ411,"=17")+COUNTIF($AK411,"=17")</f>
        <v>9</v>
      </c>
      <c r="CJ411" s="59">
        <f>COUNTIF($AL411,"=11")+COUNTIF($AM411,"=11")+COUNTIF($AN411,"=19")+COUNTIF($AO411,"=23")+COUNTIF($AP411,"=15")+COUNTIF($AQ411,"=15")+COUNTIF($AR411,"=19")+COUNTIF($AS411,"=17")+COUNTIF($AV411,"=12")+COUNTIF($AW411,"=12")</f>
        <v>9</v>
      </c>
      <c r="CK411" s="59">
        <f>COUNTIF($AX411,"=11")+COUNTIF($AY411,"=9")+COUNTIF($AZ411,"=15")+COUNTIF($BA411,"=16")+COUNTIF($BB411,"=8")+COUNTIF($BC411,"=10")+COUNTIF($BD411,"=10")+COUNTIF($BE411,"=8")+COUNTIF($BF411,"=10")+COUNTIF($BG411,"=11")</f>
        <v>9</v>
      </c>
      <c r="CL411" s="59">
        <f>COUNTIF($BH411,"=12")+COUNTIF($BI411,"=21")+COUNTIF($BJ411,"=23")+COUNTIF($BK411,"=16")+COUNTIF($BL411,"=10")+COUNTIF($BM411,"=12")+COUNTIF($BN411,"=12")+COUNTIF($BO411,"=15")+COUNTIF($BP411,"=8")+COUNTIF($BQ411,"=12")+COUNTIF($BR411,"=24")+COUNTIF($BS411,"=20")+COUNTIF($BT411,"=13")</f>
        <v>8</v>
      </c>
      <c r="CM411" s="59">
        <f>COUNTIF($BU411,"=12")+COUNTIF($BV411,"=11")+COUNTIF($BW411,"=13")+COUNTIF($BX411,"=11")+COUNTIF($BY411,"=11")+COUNTIF($BZ411,"=12")+COUNTIF($CA411,"=11")</f>
        <v>6</v>
      </c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  <c r="DK411" s="85"/>
      <c r="DL411" s="85"/>
      <c r="DM411" s="85"/>
      <c r="DN411" s="85"/>
      <c r="DO411" s="85"/>
      <c r="DP411" s="85"/>
      <c r="DQ411" s="85"/>
      <c r="DR411" s="85"/>
      <c r="DS411" s="85"/>
      <c r="DT411" s="85"/>
      <c r="DU411" s="85"/>
      <c r="DV411" s="85"/>
      <c r="DW411" s="85"/>
      <c r="DX411" s="85"/>
      <c r="DY411" s="85"/>
      <c r="DZ411" s="85"/>
      <c r="EA411" s="85"/>
      <c r="EB411" s="85"/>
      <c r="EC411" s="85"/>
      <c r="ED411" s="85"/>
      <c r="EE411" s="85"/>
    </row>
    <row r="412" spans="1:135" s="1" customFormat="1" ht="15" customHeight="1" x14ac:dyDescent="0.25">
      <c r="A412" s="168">
        <v>223129</v>
      </c>
      <c r="B412" s="10" t="s">
        <v>207</v>
      </c>
      <c r="C412" s="86" t="s">
        <v>2</v>
      </c>
      <c r="D412" s="138" t="s">
        <v>78</v>
      </c>
      <c r="E412" s="10" t="s">
        <v>28</v>
      </c>
      <c r="F412" s="10" t="s">
        <v>207</v>
      </c>
      <c r="G412" s="7">
        <v>41504.945138888892</v>
      </c>
      <c r="H412" s="88" t="s">
        <v>2</v>
      </c>
      <c r="I412" s="88" t="s">
        <v>779</v>
      </c>
      <c r="J412" s="87">
        <v>41277.888888888891</v>
      </c>
      <c r="K412" s="143">
        <f>+COUNTIF($Y412,"&gt;=18")+COUNTIF($AG412,"&gt;=31")+COUNTIF($AP412,"&lt;=15")+COUNTIF($AR412,"&gt;=19")+COUNTIF($BG412,"&gt;=11")+COUNTIF($BI412,"&lt;=21")+COUNTIF($BK412,"&gt;=17")+COUNTIF($BR412,"&gt;=24")+COUNTIF($CA412,"&lt;=11")</f>
        <v>5</v>
      </c>
      <c r="L412" s="140">
        <f>65-(+CH412+CI412+CJ412+CK412+CL412+CM412)</f>
        <v>13</v>
      </c>
      <c r="M412" s="43">
        <v>13</v>
      </c>
      <c r="N412" s="43">
        <v>24</v>
      </c>
      <c r="O412" s="43">
        <v>14</v>
      </c>
      <c r="P412" s="43">
        <v>11</v>
      </c>
      <c r="Q412" s="43">
        <v>11</v>
      </c>
      <c r="R412" s="43">
        <v>14</v>
      </c>
      <c r="S412" s="43">
        <v>12</v>
      </c>
      <c r="T412" s="43">
        <v>12</v>
      </c>
      <c r="U412" s="43">
        <v>13</v>
      </c>
      <c r="V412" s="43">
        <v>13</v>
      </c>
      <c r="W412" s="43">
        <v>13</v>
      </c>
      <c r="X412" s="43">
        <v>16</v>
      </c>
      <c r="Y412" s="43">
        <v>19</v>
      </c>
      <c r="Z412" s="34">
        <v>10</v>
      </c>
      <c r="AA412" s="34">
        <v>10</v>
      </c>
      <c r="AB412" s="43">
        <v>11</v>
      </c>
      <c r="AC412" s="43">
        <v>11</v>
      </c>
      <c r="AD412" s="43">
        <v>23</v>
      </c>
      <c r="AE412" s="43">
        <v>15</v>
      </c>
      <c r="AF412" s="43">
        <v>19</v>
      </c>
      <c r="AG412" s="43">
        <v>32</v>
      </c>
      <c r="AH412" s="43">
        <v>15</v>
      </c>
      <c r="AI412" s="43">
        <v>15</v>
      </c>
      <c r="AJ412" s="43">
        <v>17</v>
      </c>
      <c r="AK412" s="34">
        <v>17</v>
      </c>
      <c r="AL412" s="43">
        <v>11</v>
      </c>
      <c r="AM412" s="43">
        <v>11</v>
      </c>
      <c r="AN412" s="43">
        <v>19</v>
      </c>
      <c r="AO412" s="43">
        <v>23</v>
      </c>
      <c r="AP412" s="43">
        <v>17</v>
      </c>
      <c r="AQ412" s="43">
        <v>15</v>
      </c>
      <c r="AR412" s="43">
        <v>19</v>
      </c>
      <c r="AS412" s="43">
        <v>17</v>
      </c>
      <c r="AT412" s="43">
        <v>37</v>
      </c>
      <c r="AU412" s="43">
        <v>38</v>
      </c>
      <c r="AV412" s="34">
        <v>12</v>
      </c>
      <c r="AW412" s="43">
        <v>12</v>
      </c>
      <c r="AX412" s="43">
        <v>11</v>
      </c>
      <c r="AY412" s="43">
        <v>9</v>
      </c>
      <c r="AZ412" s="43">
        <v>15</v>
      </c>
      <c r="BA412" s="43">
        <v>16</v>
      </c>
      <c r="BB412" s="43">
        <v>8</v>
      </c>
      <c r="BC412" s="43">
        <v>11</v>
      </c>
      <c r="BD412" s="43">
        <v>10</v>
      </c>
      <c r="BE412" s="43">
        <v>8</v>
      </c>
      <c r="BF412" s="43">
        <v>10</v>
      </c>
      <c r="BG412" s="43">
        <v>11</v>
      </c>
      <c r="BH412" s="43">
        <v>12</v>
      </c>
      <c r="BI412" s="43">
        <v>22</v>
      </c>
      <c r="BJ412" s="43">
        <v>23</v>
      </c>
      <c r="BK412" s="43">
        <v>17</v>
      </c>
      <c r="BL412" s="43">
        <v>10</v>
      </c>
      <c r="BM412" s="43">
        <v>12</v>
      </c>
      <c r="BN412" s="43">
        <v>12</v>
      </c>
      <c r="BO412" s="43">
        <v>16</v>
      </c>
      <c r="BP412" s="43">
        <v>8</v>
      </c>
      <c r="BQ412" s="43">
        <v>12</v>
      </c>
      <c r="BR412" s="43">
        <v>22</v>
      </c>
      <c r="BS412" s="43">
        <v>21</v>
      </c>
      <c r="BT412" s="43">
        <v>13</v>
      </c>
      <c r="BU412" s="43">
        <v>12</v>
      </c>
      <c r="BV412" s="43">
        <v>11</v>
      </c>
      <c r="BW412" s="43">
        <v>13</v>
      </c>
      <c r="BX412" s="43">
        <v>11</v>
      </c>
      <c r="BY412" s="43">
        <v>11</v>
      </c>
      <c r="BZ412" s="43">
        <v>12</v>
      </c>
      <c r="CA412" s="43">
        <v>12</v>
      </c>
      <c r="CB412" s="149">
        <f>(2.71828^(-8.3291+4.4859*K412-2.1583*L412))/(1+(2.71828^(-8.3291+4.4859*K412-2.1583*L412)))</f>
        <v>8.6763780988253697E-7</v>
      </c>
      <c r="CC412" s="64" t="s">
        <v>781</v>
      </c>
      <c r="CD412" s="25" t="s">
        <v>53</v>
      </c>
      <c r="CE412" s="14" t="s">
        <v>2</v>
      </c>
      <c r="CF412" s="86" t="s">
        <v>50</v>
      </c>
      <c r="CG412" s="11"/>
      <c r="CH412" s="59">
        <f>COUNTIF($M412,"=13")+COUNTIF($N412,"=24")+COUNTIF($O412,"=14")+COUNTIF($P412,"=11")+COUNTIF($Q412,"=11")+COUNTIF($R412,"=14")+COUNTIF($S412,"=12")+COUNTIF($T412,"=12")+COUNTIF($U412,"=12")+COUNTIF($V412,"=13")+COUNTIF($W412,"=13")+COUNTIF($X412,"=16")</f>
        <v>11</v>
      </c>
      <c r="CI412" s="59">
        <f>COUNTIF($Y412,"=18")+COUNTIF($Z412,"=9")+COUNTIF($AA412,"=10")+COUNTIF($AB412,"=11")+COUNTIF($AC412,"=11")+COUNTIF($AD412,"=25")+COUNTIF($AE412,"=15")+COUNTIF($AF412,"=19")+COUNTIF($AG412,"=31")+COUNTIF($AH412,"=15")+COUNTIF($AI412,"=15")+COUNTIF($AJ412,"=17")+COUNTIF($AK412,"=17")</f>
        <v>9</v>
      </c>
      <c r="CJ412" s="59">
        <f>COUNTIF($AL412,"=11")+COUNTIF($AM412,"=11")+COUNTIF($AN412,"=19")+COUNTIF($AO412,"=23")+COUNTIF($AP412,"=15")+COUNTIF($AQ412,"=15")+COUNTIF($AR412,"=19")+COUNTIF($AS412,"=17")+COUNTIF($AV412,"=12")+COUNTIF($AW412,"=12")</f>
        <v>9</v>
      </c>
      <c r="CK412" s="59">
        <f>COUNTIF($AX412,"=11")+COUNTIF($AY412,"=9")+COUNTIF($AZ412,"=15")+COUNTIF($BA412,"=16")+COUNTIF($BB412,"=8")+COUNTIF($BC412,"=10")+COUNTIF($BD412,"=10")+COUNTIF($BE412,"=8")+COUNTIF($BF412,"=10")+COUNTIF($BG412,"=11")</f>
        <v>9</v>
      </c>
      <c r="CL412" s="59">
        <f>COUNTIF($BH412,"=12")+COUNTIF($BI412,"=21")+COUNTIF($BJ412,"=23")+COUNTIF($BK412,"=16")+COUNTIF($BL412,"=10")+COUNTIF($BM412,"=12")+COUNTIF($BN412,"=12")+COUNTIF($BO412,"=15")+COUNTIF($BP412,"=8")+COUNTIF($BQ412,"=12")+COUNTIF($BR412,"=24")+COUNTIF($BS412,"=20")+COUNTIF($BT412,"=13")</f>
        <v>8</v>
      </c>
      <c r="CM412" s="59">
        <f>COUNTIF($BU412,"=12")+COUNTIF($BV412,"=11")+COUNTIF($BW412,"=13")+COUNTIF($BX412,"=11")+COUNTIF($BY412,"=11")+COUNTIF($BZ412,"=12")+COUNTIF($CA412,"=11")</f>
        <v>6</v>
      </c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  <c r="DK412" s="85"/>
      <c r="DL412" s="85"/>
      <c r="DM412" s="85"/>
      <c r="DN412" s="85"/>
      <c r="DO412" s="85"/>
      <c r="DP412" s="85"/>
      <c r="DQ412" s="85"/>
      <c r="DR412" s="85"/>
      <c r="DS412" s="85"/>
      <c r="DT412" s="85"/>
      <c r="DU412" s="85"/>
      <c r="DV412" s="85"/>
      <c r="DW412" s="85"/>
      <c r="DX412" s="85"/>
      <c r="DY412" s="85"/>
      <c r="DZ412" s="85"/>
      <c r="EA412" s="85"/>
      <c r="EB412" s="85"/>
      <c r="EC412" s="85"/>
      <c r="ED412" s="85"/>
      <c r="EE412" s="85"/>
    </row>
    <row r="413" spans="1:135" s="1" customFormat="1" ht="15" customHeight="1" x14ac:dyDescent="0.25">
      <c r="A413" s="168">
        <v>224852</v>
      </c>
      <c r="B413" s="24" t="s">
        <v>50</v>
      </c>
      <c r="C413" s="86" t="s">
        <v>2</v>
      </c>
      <c r="D413" s="138" t="s">
        <v>78</v>
      </c>
      <c r="E413" s="10" t="s">
        <v>314</v>
      </c>
      <c r="F413" s="10" t="s">
        <v>207</v>
      </c>
      <c r="G413" s="7">
        <v>41504.945138888892</v>
      </c>
      <c r="H413" s="88" t="s">
        <v>2</v>
      </c>
      <c r="I413" s="88" t="s">
        <v>779</v>
      </c>
      <c r="J413" s="87">
        <v>41277.888888888891</v>
      </c>
      <c r="K413" s="143">
        <f>+COUNTIF($Y413,"&gt;=18")+COUNTIF($AG413,"&gt;=31")+COUNTIF($AP413,"&lt;=15")+COUNTIF($AR413,"&gt;=19")+COUNTIF($BG413,"&gt;=11")+COUNTIF($BI413,"&lt;=21")+COUNTIF($BK413,"&gt;=17")+COUNTIF($BR413,"&gt;=24")+COUNTIF($CA413,"&lt;=11")</f>
        <v>5</v>
      </c>
      <c r="L413" s="140">
        <f>65-(+CH413+CI413+CJ413+CK413+CL413+CM413)</f>
        <v>13</v>
      </c>
      <c r="M413" s="43">
        <v>13</v>
      </c>
      <c r="N413" s="43">
        <v>24</v>
      </c>
      <c r="O413" s="43">
        <v>14</v>
      </c>
      <c r="P413" s="43">
        <v>11</v>
      </c>
      <c r="Q413" s="43">
        <v>11</v>
      </c>
      <c r="R413" s="43">
        <v>14</v>
      </c>
      <c r="S413" s="43">
        <v>12</v>
      </c>
      <c r="T413" s="43">
        <v>12</v>
      </c>
      <c r="U413" s="43">
        <v>12</v>
      </c>
      <c r="V413" s="43">
        <v>13</v>
      </c>
      <c r="W413" s="43">
        <v>13</v>
      </c>
      <c r="X413" s="43">
        <v>16</v>
      </c>
      <c r="Y413" s="43">
        <v>20</v>
      </c>
      <c r="Z413" s="43">
        <v>10</v>
      </c>
      <c r="AA413" s="43">
        <v>10</v>
      </c>
      <c r="AB413" s="43">
        <v>11</v>
      </c>
      <c r="AC413" s="43">
        <v>11</v>
      </c>
      <c r="AD413" s="43">
        <v>23</v>
      </c>
      <c r="AE413" s="43">
        <v>15</v>
      </c>
      <c r="AF413" s="43">
        <v>19</v>
      </c>
      <c r="AG413" s="43">
        <v>32</v>
      </c>
      <c r="AH413" s="34">
        <v>15</v>
      </c>
      <c r="AI413" s="34">
        <v>15</v>
      </c>
      <c r="AJ413" s="43">
        <v>17</v>
      </c>
      <c r="AK413" s="34">
        <v>17</v>
      </c>
      <c r="AL413" s="43">
        <v>12</v>
      </c>
      <c r="AM413" s="43">
        <v>11</v>
      </c>
      <c r="AN413" s="43">
        <v>19</v>
      </c>
      <c r="AO413" s="43">
        <v>23</v>
      </c>
      <c r="AP413" s="43">
        <v>15</v>
      </c>
      <c r="AQ413" s="43">
        <v>15</v>
      </c>
      <c r="AR413" s="43">
        <v>18</v>
      </c>
      <c r="AS413" s="43">
        <v>17</v>
      </c>
      <c r="AT413" s="43">
        <v>38</v>
      </c>
      <c r="AU413" s="43">
        <v>38</v>
      </c>
      <c r="AV413" s="43">
        <v>12</v>
      </c>
      <c r="AW413" s="43">
        <v>12</v>
      </c>
      <c r="AX413" s="43">
        <v>11</v>
      </c>
      <c r="AY413" s="43">
        <v>9</v>
      </c>
      <c r="AZ413" s="43">
        <v>15</v>
      </c>
      <c r="BA413" s="43">
        <v>16</v>
      </c>
      <c r="BB413" s="43">
        <v>8</v>
      </c>
      <c r="BC413" s="43">
        <v>11</v>
      </c>
      <c r="BD413" s="43">
        <v>10</v>
      </c>
      <c r="BE413" s="43">
        <v>8</v>
      </c>
      <c r="BF413" s="43">
        <v>10</v>
      </c>
      <c r="BG413" s="43">
        <v>11</v>
      </c>
      <c r="BH413" s="43">
        <v>12</v>
      </c>
      <c r="BI413" s="43">
        <v>23</v>
      </c>
      <c r="BJ413" s="43">
        <v>23</v>
      </c>
      <c r="BK413" s="43">
        <v>17</v>
      </c>
      <c r="BL413" s="43">
        <v>10</v>
      </c>
      <c r="BM413" s="43">
        <v>12</v>
      </c>
      <c r="BN413" s="43">
        <v>12</v>
      </c>
      <c r="BO413" s="43">
        <v>17</v>
      </c>
      <c r="BP413" s="43">
        <v>8</v>
      </c>
      <c r="BQ413" s="43">
        <v>12</v>
      </c>
      <c r="BR413" s="43">
        <v>22</v>
      </c>
      <c r="BS413" s="43">
        <v>21</v>
      </c>
      <c r="BT413" s="43">
        <v>13</v>
      </c>
      <c r="BU413" s="43">
        <v>12</v>
      </c>
      <c r="BV413" s="43">
        <v>11</v>
      </c>
      <c r="BW413" s="43">
        <v>13</v>
      </c>
      <c r="BX413" s="43">
        <v>11</v>
      </c>
      <c r="BY413" s="43">
        <v>11</v>
      </c>
      <c r="BZ413" s="43">
        <v>12</v>
      </c>
      <c r="CA413" s="43">
        <v>12</v>
      </c>
      <c r="CB413" s="149">
        <f>(2.71828^(-8.3291+4.4859*K413-2.1583*L413))/(1+(2.71828^(-8.3291+4.4859*K413-2.1583*L413)))</f>
        <v>8.6763780988253697E-7</v>
      </c>
      <c r="CC413" s="64" t="s">
        <v>781</v>
      </c>
      <c r="CD413" s="25" t="s">
        <v>53</v>
      </c>
      <c r="CE413" s="10" t="s">
        <v>2</v>
      </c>
      <c r="CF413" s="86" t="s">
        <v>50</v>
      </c>
      <c r="CG413" s="11"/>
      <c r="CH413" s="59">
        <f>COUNTIF($M413,"=13")+COUNTIF($N413,"=24")+COUNTIF($O413,"=14")+COUNTIF($P413,"=11")+COUNTIF($Q413,"=11")+COUNTIF($R413,"=14")+COUNTIF($S413,"=12")+COUNTIF($T413,"=12")+COUNTIF($U413,"=12")+COUNTIF($V413,"=13")+COUNTIF($W413,"=13")+COUNTIF($X413,"=16")</f>
        <v>12</v>
      </c>
      <c r="CI413" s="59">
        <f>COUNTIF($Y413,"=18")+COUNTIF($Z413,"=9")+COUNTIF($AA413,"=10")+COUNTIF($AB413,"=11")+COUNTIF($AC413,"=11")+COUNTIF($AD413,"=25")+COUNTIF($AE413,"=15")+COUNTIF($AF413,"=19")+COUNTIF($AG413,"=31")+COUNTIF($AH413,"=15")+COUNTIF($AI413,"=15")+COUNTIF($AJ413,"=17")+COUNTIF($AK413,"=17")</f>
        <v>9</v>
      </c>
      <c r="CJ413" s="59">
        <f>COUNTIF($AL413,"=11")+COUNTIF($AM413,"=11")+COUNTIF($AN413,"=19")+COUNTIF($AO413,"=23")+COUNTIF($AP413,"=15")+COUNTIF($AQ413,"=15")+COUNTIF($AR413,"=19")+COUNTIF($AS413,"=17")+COUNTIF($AV413,"=12")+COUNTIF($AW413,"=12")</f>
        <v>8</v>
      </c>
      <c r="CK413" s="59">
        <f>COUNTIF($AX413,"=11")+COUNTIF($AY413,"=9")+COUNTIF($AZ413,"=15")+COUNTIF($BA413,"=16")+COUNTIF($BB413,"=8")+COUNTIF($BC413,"=10")+COUNTIF($BD413,"=10")+COUNTIF($BE413,"=8")+COUNTIF($BF413,"=10")+COUNTIF($BG413,"=11")</f>
        <v>9</v>
      </c>
      <c r="CL413" s="59">
        <f>COUNTIF($BH413,"=12")+COUNTIF($BI413,"=21")+COUNTIF($BJ413,"=23")+COUNTIF($BK413,"=16")+COUNTIF($BL413,"=10")+COUNTIF($BM413,"=12")+COUNTIF($BN413,"=12")+COUNTIF($BO413,"=15")+COUNTIF($BP413,"=8")+COUNTIF($BQ413,"=12")+COUNTIF($BR413,"=24")+COUNTIF($BS413,"=20")+COUNTIF($BT413,"=13")</f>
        <v>8</v>
      </c>
      <c r="CM413" s="59">
        <f>COUNTIF($BU413,"=12")+COUNTIF($BV413,"=11")+COUNTIF($BW413,"=13")+COUNTIF($BX413,"=11")+COUNTIF($BY413,"=11")+COUNTIF($BZ413,"=12")+COUNTIF($CA413,"=11")</f>
        <v>6</v>
      </c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  <c r="DK413" s="85"/>
      <c r="DL413" s="85"/>
      <c r="DM413" s="85"/>
      <c r="DN413" s="85"/>
      <c r="DO413" s="85"/>
      <c r="DP413" s="85"/>
      <c r="DQ413" s="85"/>
      <c r="DR413" s="85"/>
      <c r="DS413" s="85"/>
      <c r="DT413" s="85"/>
      <c r="DU413" s="85"/>
      <c r="DV413" s="85"/>
      <c r="DW413" s="85"/>
      <c r="DX413" s="85"/>
      <c r="DY413" s="85"/>
      <c r="DZ413" s="85"/>
      <c r="EA413" s="85"/>
      <c r="EB413" s="85"/>
      <c r="EC413" s="85"/>
      <c r="ED413" s="85"/>
      <c r="EE413" s="85"/>
    </row>
    <row r="414" spans="1:135" s="1" customFormat="1" ht="15" customHeight="1" x14ac:dyDescent="0.25">
      <c r="A414" s="164">
        <v>227448</v>
      </c>
      <c r="B414" s="86" t="s">
        <v>50</v>
      </c>
      <c r="C414" s="86" t="s">
        <v>2</v>
      </c>
      <c r="D414" s="138" t="s">
        <v>78</v>
      </c>
      <c r="E414" s="86" t="s">
        <v>314</v>
      </c>
      <c r="F414" s="86" t="s">
        <v>401</v>
      </c>
      <c r="G414" s="87">
        <v>42408.490972222222</v>
      </c>
      <c r="H414" s="88" t="s">
        <v>2</v>
      </c>
      <c r="I414" s="88" t="s">
        <v>779</v>
      </c>
      <c r="J414" s="87">
        <v>41277.888888888891</v>
      </c>
      <c r="K414" s="143">
        <f>+COUNTIF($Y414,"&gt;=18")+COUNTIF($AG414,"&gt;=31")+COUNTIF($AP414,"&lt;=15")+COUNTIF($AR414,"&gt;=19")+COUNTIF($BG414,"&gt;=11")+COUNTIF($BI414,"&lt;=21")+COUNTIF($BK414,"&gt;=17")+COUNTIF($BR414,"&gt;=24")+COUNTIF($CA414,"&lt;=11")</f>
        <v>5</v>
      </c>
      <c r="L414" s="140">
        <f>65-(+CH414+CI414+CJ414+CK414+CL414+CM414)</f>
        <v>13</v>
      </c>
      <c r="M414" s="68">
        <v>13</v>
      </c>
      <c r="N414" s="68">
        <v>23</v>
      </c>
      <c r="O414" s="68">
        <v>14</v>
      </c>
      <c r="P414" s="68">
        <v>11</v>
      </c>
      <c r="Q414" s="68">
        <v>14</v>
      </c>
      <c r="R414" s="68">
        <v>14</v>
      </c>
      <c r="S414" s="68">
        <v>12</v>
      </c>
      <c r="T414" s="68">
        <v>12</v>
      </c>
      <c r="U414" s="68">
        <v>12</v>
      </c>
      <c r="V414" s="68">
        <v>13</v>
      </c>
      <c r="W414" s="68">
        <v>13</v>
      </c>
      <c r="X414" s="68">
        <v>16</v>
      </c>
      <c r="Y414" s="68">
        <v>18</v>
      </c>
      <c r="Z414" s="68">
        <v>9</v>
      </c>
      <c r="AA414" s="68">
        <v>10</v>
      </c>
      <c r="AB414" s="68">
        <v>11</v>
      </c>
      <c r="AC414" s="68">
        <v>11</v>
      </c>
      <c r="AD414" s="68">
        <v>25</v>
      </c>
      <c r="AE414" s="68">
        <v>15</v>
      </c>
      <c r="AF414" s="68">
        <v>19</v>
      </c>
      <c r="AG414" s="68">
        <v>29</v>
      </c>
      <c r="AH414" s="100">
        <v>15</v>
      </c>
      <c r="AI414" s="100">
        <v>15</v>
      </c>
      <c r="AJ414" s="68">
        <v>17</v>
      </c>
      <c r="AK414" s="68">
        <v>17</v>
      </c>
      <c r="AL414" s="68">
        <v>10</v>
      </c>
      <c r="AM414" s="68">
        <v>11</v>
      </c>
      <c r="AN414" s="68">
        <v>19</v>
      </c>
      <c r="AO414" s="68">
        <v>19</v>
      </c>
      <c r="AP414" s="68">
        <v>16</v>
      </c>
      <c r="AQ414" s="68">
        <v>15</v>
      </c>
      <c r="AR414" s="68">
        <v>19</v>
      </c>
      <c r="AS414" s="68">
        <v>18</v>
      </c>
      <c r="AT414" s="100">
        <v>36</v>
      </c>
      <c r="AU414" s="68">
        <v>38</v>
      </c>
      <c r="AV414" s="68">
        <v>13</v>
      </c>
      <c r="AW414" s="68">
        <v>12</v>
      </c>
      <c r="AX414" s="68">
        <v>11</v>
      </c>
      <c r="AY414" s="68">
        <v>9</v>
      </c>
      <c r="AZ414" s="68">
        <v>15</v>
      </c>
      <c r="BA414" s="68">
        <v>16</v>
      </c>
      <c r="BB414" s="68">
        <v>8</v>
      </c>
      <c r="BC414" s="68">
        <v>10</v>
      </c>
      <c r="BD414" s="68">
        <v>10</v>
      </c>
      <c r="BE414" s="68">
        <v>8</v>
      </c>
      <c r="BF414" s="68">
        <v>10</v>
      </c>
      <c r="BG414" s="68">
        <v>11</v>
      </c>
      <c r="BH414" s="68">
        <v>12</v>
      </c>
      <c r="BI414" s="68">
        <v>23</v>
      </c>
      <c r="BJ414" s="68">
        <v>23</v>
      </c>
      <c r="BK414" s="68">
        <v>18</v>
      </c>
      <c r="BL414" s="68">
        <v>10</v>
      </c>
      <c r="BM414" s="68">
        <v>12</v>
      </c>
      <c r="BN414" s="68">
        <v>12</v>
      </c>
      <c r="BO414" s="68">
        <v>14</v>
      </c>
      <c r="BP414" s="68">
        <v>8</v>
      </c>
      <c r="BQ414" s="68">
        <v>11</v>
      </c>
      <c r="BR414" s="68">
        <v>24</v>
      </c>
      <c r="BS414" s="68">
        <v>20</v>
      </c>
      <c r="BT414" s="68">
        <v>13</v>
      </c>
      <c r="BU414" s="68">
        <v>12</v>
      </c>
      <c r="BV414" s="68">
        <v>11</v>
      </c>
      <c r="BW414" s="68">
        <v>13</v>
      </c>
      <c r="BX414" s="68">
        <v>11</v>
      </c>
      <c r="BY414" s="68">
        <v>11</v>
      </c>
      <c r="BZ414" s="68">
        <v>12</v>
      </c>
      <c r="CA414" s="68">
        <v>12</v>
      </c>
      <c r="CB414" s="149">
        <f>(2.71828^(-8.3291+4.4859*K414-2.1583*L414))/(1+(2.71828^(-8.3291+4.4859*K414-2.1583*L414)))</f>
        <v>8.6763780988253697E-7</v>
      </c>
      <c r="CC414" s="64" t="s">
        <v>781</v>
      </c>
      <c r="CD414" s="86" t="s">
        <v>53</v>
      </c>
      <c r="CE414" s="49" t="s">
        <v>2</v>
      </c>
      <c r="CF414" s="49" t="s">
        <v>50</v>
      </c>
      <c r="CG414" s="86"/>
      <c r="CH414" s="59">
        <f>COUNTIF($M414,"=13")+COUNTIF($N414,"=24")+COUNTIF($O414,"=14")+COUNTIF($P414,"=11")+COUNTIF($Q414,"=11")+COUNTIF($R414,"=14")+COUNTIF($S414,"=12")+COUNTIF($T414,"=12")+COUNTIF($U414,"=12")+COUNTIF($V414,"=13")+COUNTIF($W414,"=13")+COUNTIF($X414,"=16")</f>
        <v>10</v>
      </c>
      <c r="CI414" s="59">
        <f>COUNTIF($Y414,"=18")+COUNTIF($Z414,"=9")+COUNTIF($AA414,"=10")+COUNTIF($AB414,"=11")+COUNTIF($AC414,"=11")+COUNTIF($AD414,"=25")+COUNTIF($AE414,"=15")+COUNTIF($AF414,"=19")+COUNTIF($AG414,"=31")+COUNTIF($AH414,"=15")+COUNTIF($AI414,"=15")+COUNTIF($AJ414,"=17")+COUNTIF($AK414,"=17")</f>
        <v>12</v>
      </c>
      <c r="CJ414" s="59">
        <f>COUNTIF($AL414,"=11")+COUNTIF($AM414,"=11")+COUNTIF($AN414,"=19")+COUNTIF($AO414,"=23")+COUNTIF($AP414,"=15")+COUNTIF($AQ414,"=15")+COUNTIF($AR414,"=19")+COUNTIF($AS414,"=17")+COUNTIF($AV414,"=12")+COUNTIF($AW414,"=12")</f>
        <v>5</v>
      </c>
      <c r="CK414" s="59">
        <f>COUNTIF($AX414,"=11")+COUNTIF($AY414,"=9")+COUNTIF($AZ414,"=15")+COUNTIF($BA414,"=16")+COUNTIF($BB414,"=8")+COUNTIF($BC414,"=10")+COUNTIF($BD414,"=10")+COUNTIF($BE414,"=8")+COUNTIF($BF414,"=10")+COUNTIF($BG414,"=11")</f>
        <v>10</v>
      </c>
      <c r="CL414" s="59">
        <f>COUNTIF($BH414,"=12")+COUNTIF($BI414,"=21")+COUNTIF($BJ414,"=23")+COUNTIF($BK414,"=16")+COUNTIF($BL414,"=10")+COUNTIF($BM414,"=12")+COUNTIF($BN414,"=12")+COUNTIF($BO414,"=15")+COUNTIF($BP414,"=8")+COUNTIF($BQ414,"=12")+COUNTIF($BR414,"=24")+COUNTIF($BS414,"=20")+COUNTIF($BT414,"=13")</f>
        <v>9</v>
      </c>
      <c r="CM414" s="59">
        <f>COUNTIF($BU414,"=12")+COUNTIF($BV414,"=11")+COUNTIF($BW414,"=13")+COUNTIF($BX414,"=11")+COUNTIF($BY414,"=11")+COUNTIF($BZ414,"=12")+COUNTIF($CA414,"=11")</f>
        <v>6</v>
      </c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  <c r="DK414" s="85"/>
      <c r="DL414" s="85"/>
      <c r="DM414" s="85"/>
      <c r="DN414" s="85"/>
      <c r="DO414" s="85"/>
      <c r="DP414" s="85"/>
      <c r="DQ414" s="85"/>
      <c r="DR414" s="85"/>
      <c r="DS414" s="85"/>
      <c r="DT414" s="85"/>
      <c r="DU414" s="85"/>
      <c r="DV414" s="85"/>
      <c r="DW414" s="85"/>
      <c r="DX414" s="85"/>
      <c r="DY414" s="85"/>
      <c r="DZ414" s="85"/>
      <c r="EA414" s="86"/>
      <c r="EB414" s="86"/>
      <c r="EC414" s="86"/>
      <c r="ED414" s="86"/>
      <c r="EE414" s="86"/>
    </row>
    <row r="415" spans="1:135" s="1" customFormat="1" ht="15" customHeight="1" x14ac:dyDescent="0.25">
      <c r="A415" s="168">
        <v>231129</v>
      </c>
      <c r="B415" s="24" t="s">
        <v>145</v>
      </c>
      <c r="C415" s="86" t="s">
        <v>2</v>
      </c>
      <c r="D415" s="138" t="s">
        <v>78</v>
      </c>
      <c r="E415" s="29" t="s">
        <v>314</v>
      </c>
      <c r="F415" s="10" t="s">
        <v>145</v>
      </c>
      <c r="G415" s="87">
        <v>41522.200694444444</v>
      </c>
      <c r="H415" s="88" t="s">
        <v>2</v>
      </c>
      <c r="I415" s="88" t="s">
        <v>779</v>
      </c>
      <c r="J415" s="87">
        <v>41277.888888888891</v>
      </c>
      <c r="K415" s="143">
        <f>+COUNTIF($Y415,"&gt;=18")+COUNTIF($AG415,"&gt;=31")+COUNTIF($AP415,"&lt;=15")+COUNTIF($AR415,"&gt;=19")+COUNTIF($BG415,"&gt;=11")+COUNTIF($BI415,"&lt;=21")+COUNTIF($BK415,"&gt;=17")+COUNTIF($BR415,"&gt;=24")+COUNTIF($CA415,"&lt;=11")</f>
        <v>5</v>
      </c>
      <c r="L415" s="140">
        <f>65-(+CH415+CI415+CJ415+CK415+CL415+CM415)</f>
        <v>13</v>
      </c>
      <c r="M415" s="114">
        <v>14</v>
      </c>
      <c r="N415" s="62">
        <v>25</v>
      </c>
      <c r="O415" s="114">
        <v>14</v>
      </c>
      <c r="P415" s="114">
        <v>11</v>
      </c>
      <c r="Q415" s="114">
        <v>11</v>
      </c>
      <c r="R415" s="114">
        <v>13</v>
      </c>
      <c r="S415" s="114">
        <v>12</v>
      </c>
      <c r="T415" s="114">
        <v>12</v>
      </c>
      <c r="U415" s="114">
        <v>12</v>
      </c>
      <c r="V415" s="114">
        <v>13</v>
      </c>
      <c r="W415" s="114">
        <v>14</v>
      </c>
      <c r="X415" s="114">
        <v>16</v>
      </c>
      <c r="Y415" s="114">
        <v>20</v>
      </c>
      <c r="Z415" s="62">
        <v>9</v>
      </c>
      <c r="AA415" s="62">
        <v>10</v>
      </c>
      <c r="AB415" s="114">
        <v>11</v>
      </c>
      <c r="AC415" s="114">
        <v>11</v>
      </c>
      <c r="AD415" s="114">
        <v>25</v>
      </c>
      <c r="AE415" s="114">
        <v>15</v>
      </c>
      <c r="AF415" s="114">
        <v>18</v>
      </c>
      <c r="AG415" s="114">
        <v>31</v>
      </c>
      <c r="AH415" s="114">
        <v>15</v>
      </c>
      <c r="AI415" s="114">
        <v>16</v>
      </c>
      <c r="AJ415" s="114">
        <v>16</v>
      </c>
      <c r="AK415" s="114">
        <v>17</v>
      </c>
      <c r="AL415" s="114">
        <v>11</v>
      </c>
      <c r="AM415" s="114">
        <v>11</v>
      </c>
      <c r="AN415" s="114">
        <v>19</v>
      </c>
      <c r="AO415" s="114">
        <v>23</v>
      </c>
      <c r="AP415" s="114">
        <v>17</v>
      </c>
      <c r="AQ415" s="114">
        <v>15</v>
      </c>
      <c r="AR415" s="114">
        <v>19</v>
      </c>
      <c r="AS415" s="114">
        <v>17</v>
      </c>
      <c r="AT415" s="62">
        <v>38</v>
      </c>
      <c r="AU415" s="114">
        <v>40</v>
      </c>
      <c r="AV415" s="114">
        <v>12</v>
      </c>
      <c r="AW415" s="114">
        <v>12</v>
      </c>
      <c r="AX415" s="114">
        <v>11</v>
      </c>
      <c r="AY415" s="114">
        <v>9</v>
      </c>
      <c r="AZ415" s="114">
        <v>15</v>
      </c>
      <c r="BA415" s="114">
        <v>16</v>
      </c>
      <c r="BB415" s="114">
        <v>8</v>
      </c>
      <c r="BC415" s="114">
        <v>10</v>
      </c>
      <c r="BD415" s="114">
        <v>10</v>
      </c>
      <c r="BE415" s="114">
        <v>8</v>
      </c>
      <c r="BF415" s="114">
        <v>10</v>
      </c>
      <c r="BG415" s="114">
        <v>10</v>
      </c>
      <c r="BH415" s="114">
        <v>12</v>
      </c>
      <c r="BI415" s="114">
        <v>21</v>
      </c>
      <c r="BJ415" s="114">
        <v>23</v>
      </c>
      <c r="BK415" s="114">
        <v>16</v>
      </c>
      <c r="BL415" s="114">
        <v>10</v>
      </c>
      <c r="BM415" s="114">
        <v>12</v>
      </c>
      <c r="BN415" s="114">
        <v>12</v>
      </c>
      <c r="BO415" s="114">
        <v>17</v>
      </c>
      <c r="BP415" s="114">
        <v>8</v>
      </c>
      <c r="BQ415" s="114">
        <v>12</v>
      </c>
      <c r="BR415" s="114">
        <v>25</v>
      </c>
      <c r="BS415" s="114">
        <v>20</v>
      </c>
      <c r="BT415" s="114">
        <v>13</v>
      </c>
      <c r="BU415" s="114">
        <v>12</v>
      </c>
      <c r="BV415" s="114">
        <v>11</v>
      </c>
      <c r="BW415" s="114">
        <v>13</v>
      </c>
      <c r="BX415" s="114">
        <v>11</v>
      </c>
      <c r="BY415" s="114">
        <v>11</v>
      </c>
      <c r="BZ415" s="114">
        <v>12</v>
      </c>
      <c r="CA415" s="114">
        <v>12</v>
      </c>
      <c r="CB415" s="149">
        <f>(2.71828^(-8.3291+4.4859*K415-2.1583*L415))/(1+(2.71828^(-8.3291+4.4859*K415-2.1583*L415)))</f>
        <v>8.6763780988253697E-7</v>
      </c>
      <c r="CC415" s="64" t="s">
        <v>781</v>
      </c>
      <c r="CD415" s="25" t="s">
        <v>53</v>
      </c>
      <c r="CE415" s="10" t="s">
        <v>2</v>
      </c>
      <c r="CF415" s="25" t="s">
        <v>145</v>
      </c>
      <c r="CG415" s="11"/>
      <c r="CH415" s="59">
        <f>COUNTIF($M415,"=13")+COUNTIF($N415,"=24")+COUNTIF($O415,"=14")+COUNTIF($P415,"=11")+COUNTIF($Q415,"=11")+COUNTIF($R415,"=14")+COUNTIF($S415,"=12")+COUNTIF($T415,"=12")+COUNTIF($U415,"=12")+COUNTIF($V415,"=13")+COUNTIF($W415,"=13")+COUNTIF($X415,"=16")</f>
        <v>8</v>
      </c>
      <c r="CI415" s="59">
        <f>COUNTIF($Y415,"=18")+COUNTIF($Z415,"=9")+COUNTIF($AA415,"=10")+COUNTIF($AB415,"=11")+COUNTIF($AC415,"=11")+COUNTIF($AD415,"=25")+COUNTIF($AE415,"=15")+COUNTIF($AF415,"=19")+COUNTIF($AG415,"=31")+COUNTIF($AH415,"=15")+COUNTIF($AI415,"=15")+COUNTIF($AJ415,"=17")+COUNTIF($AK415,"=17")</f>
        <v>9</v>
      </c>
      <c r="CJ415" s="59">
        <f>COUNTIF($AL415,"=11")+COUNTIF($AM415,"=11")+COUNTIF($AN415,"=19")+COUNTIF($AO415,"=23")+COUNTIF($AP415,"=15")+COUNTIF($AQ415,"=15")+COUNTIF($AR415,"=19")+COUNTIF($AS415,"=17")+COUNTIF($AV415,"=12")+COUNTIF($AW415,"=12")</f>
        <v>9</v>
      </c>
      <c r="CK415" s="59">
        <f>COUNTIF($AX415,"=11")+COUNTIF($AY415,"=9")+COUNTIF($AZ415,"=15")+COUNTIF($BA415,"=16")+COUNTIF($BB415,"=8")+COUNTIF($BC415,"=10")+COUNTIF($BD415,"=10")+COUNTIF($BE415,"=8")+COUNTIF($BF415,"=10")+COUNTIF($BG415,"=11")</f>
        <v>9</v>
      </c>
      <c r="CL415" s="59">
        <f>COUNTIF($BH415,"=12")+COUNTIF($BI415,"=21")+COUNTIF($BJ415,"=23")+COUNTIF($BK415,"=16")+COUNTIF($BL415,"=10")+COUNTIF($BM415,"=12")+COUNTIF($BN415,"=12")+COUNTIF($BO415,"=15")+COUNTIF($BP415,"=8")+COUNTIF($BQ415,"=12")+COUNTIF($BR415,"=24")+COUNTIF($BS415,"=20")+COUNTIF($BT415,"=13")</f>
        <v>11</v>
      </c>
      <c r="CM415" s="59">
        <f>COUNTIF($BU415,"=12")+COUNTIF($BV415,"=11")+COUNTIF($BW415,"=13")+COUNTIF($BX415,"=11")+COUNTIF($BY415,"=11")+COUNTIF($BZ415,"=12")+COUNTIF($CA415,"=11")</f>
        <v>6</v>
      </c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  <c r="DK415" s="85"/>
      <c r="DL415" s="85"/>
      <c r="DM415" s="85"/>
      <c r="DN415" s="85"/>
      <c r="DO415" s="85"/>
      <c r="DP415" s="85"/>
      <c r="DQ415" s="85"/>
      <c r="DR415" s="85"/>
      <c r="DS415" s="85"/>
      <c r="DT415" s="85"/>
      <c r="DU415" s="85"/>
      <c r="DV415" s="85"/>
      <c r="DW415" s="85"/>
      <c r="DX415" s="85"/>
      <c r="DY415" s="85"/>
      <c r="DZ415" s="85"/>
      <c r="EA415" s="85"/>
      <c r="EB415" s="85"/>
      <c r="EC415" s="85"/>
      <c r="ED415" s="85"/>
      <c r="EE415" s="85"/>
    </row>
    <row r="416" spans="1:135" s="1" customFormat="1" ht="15" customHeight="1" x14ac:dyDescent="0.25">
      <c r="A416" s="168">
        <v>233522</v>
      </c>
      <c r="B416" s="71" t="s">
        <v>604</v>
      </c>
      <c r="C416" s="86" t="s">
        <v>2</v>
      </c>
      <c r="D416" s="138" t="s">
        <v>79</v>
      </c>
      <c r="E416" s="14" t="s">
        <v>8</v>
      </c>
      <c r="F416" s="14" t="s">
        <v>207</v>
      </c>
      <c r="G416" s="7">
        <v>41504.945138888892</v>
      </c>
      <c r="H416" s="88" t="s">
        <v>2</v>
      </c>
      <c r="I416" s="88" t="s">
        <v>779</v>
      </c>
      <c r="J416" s="87">
        <v>41277.888888888891</v>
      </c>
      <c r="K416" s="143">
        <f>+COUNTIF($Y416,"&gt;=18")+COUNTIF($AG416,"&gt;=31")+COUNTIF($AP416,"&lt;=15")+COUNTIF($AR416,"&gt;=19")+COUNTIF($BG416,"&gt;=11")+COUNTIF($BI416,"&lt;=21")+COUNTIF($BK416,"&gt;=17")+COUNTIF($BR416,"&gt;=24")+COUNTIF($CA416,"&lt;=11")</f>
        <v>5</v>
      </c>
      <c r="L416" s="140">
        <f>65-(+CH416+CI416+CJ416+CK416+CL416+CM416)</f>
        <v>13</v>
      </c>
      <c r="M416" s="43">
        <v>13</v>
      </c>
      <c r="N416" s="43">
        <v>24</v>
      </c>
      <c r="O416" s="43">
        <v>14</v>
      </c>
      <c r="P416" s="43">
        <v>11</v>
      </c>
      <c r="Q416" s="43">
        <v>11</v>
      </c>
      <c r="R416" s="43">
        <v>14</v>
      </c>
      <c r="S416" s="43">
        <v>12</v>
      </c>
      <c r="T416" s="43">
        <v>12</v>
      </c>
      <c r="U416" s="43">
        <v>13</v>
      </c>
      <c r="V416" s="43">
        <v>13</v>
      </c>
      <c r="W416" s="43">
        <v>13</v>
      </c>
      <c r="X416" s="43">
        <v>16</v>
      </c>
      <c r="Y416" s="43">
        <v>20</v>
      </c>
      <c r="Z416" s="34">
        <v>10</v>
      </c>
      <c r="AA416" s="34">
        <v>10</v>
      </c>
      <c r="AB416" s="43">
        <v>11</v>
      </c>
      <c r="AC416" s="43">
        <v>11</v>
      </c>
      <c r="AD416" s="43">
        <v>23</v>
      </c>
      <c r="AE416" s="43">
        <v>15</v>
      </c>
      <c r="AF416" s="43">
        <v>19</v>
      </c>
      <c r="AG416" s="43">
        <v>32</v>
      </c>
      <c r="AH416" s="43">
        <v>15</v>
      </c>
      <c r="AI416" s="43">
        <v>15</v>
      </c>
      <c r="AJ416" s="34">
        <v>17</v>
      </c>
      <c r="AK416" s="43">
        <v>17</v>
      </c>
      <c r="AL416" s="43">
        <v>11</v>
      </c>
      <c r="AM416" s="43">
        <v>11</v>
      </c>
      <c r="AN416" s="43">
        <v>19</v>
      </c>
      <c r="AO416" s="43">
        <v>23</v>
      </c>
      <c r="AP416" s="43">
        <v>17</v>
      </c>
      <c r="AQ416" s="43">
        <v>15</v>
      </c>
      <c r="AR416" s="43">
        <v>19</v>
      </c>
      <c r="AS416" s="43">
        <v>17</v>
      </c>
      <c r="AT416" s="43">
        <v>38</v>
      </c>
      <c r="AU416" s="43">
        <v>38</v>
      </c>
      <c r="AV416" s="43">
        <v>12</v>
      </c>
      <c r="AW416" s="43">
        <v>12</v>
      </c>
      <c r="AX416" s="43">
        <v>11</v>
      </c>
      <c r="AY416" s="43">
        <v>9</v>
      </c>
      <c r="AZ416" s="43">
        <v>15</v>
      </c>
      <c r="BA416" s="43">
        <v>16</v>
      </c>
      <c r="BB416" s="43">
        <v>8</v>
      </c>
      <c r="BC416" s="43">
        <v>11</v>
      </c>
      <c r="BD416" s="43">
        <v>10</v>
      </c>
      <c r="BE416" s="43">
        <v>8</v>
      </c>
      <c r="BF416" s="43">
        <v>10</v>
      </c>
      <c r="BG416" s="43">
        <v>11</v>
      </c>
      <c r="BH416" s="43">
        <v>12</v>
      </c>
      <c r="BI416" s="43">
        <v>22</v>
      </c>
      <c r="BJ416" s="43">
        <v>23</v>
      </c>
      <c r="BK416" s="43">
        <v>17</v>
      </c>
      <c r="BL416" s="43">
        <v>10</v>
      </c>
      <c r="BM416" s="43">
        <v>12</v>
      </c>
      <c r="BN416" s="43">
        <v>12</v>
      </c>
      <c r="BO416" s="43">
        <v>16</v>
      </c>
      <c r="BP416" s="43">
        <v>8</v>
      </c>
      <c r="BQ416" s="43">
        <v>12</v>
      </c>
      <c r="BR416" s="43">
        <v>22</v>
      </c>
      <c r="BS416" s="43">
        <v>21</v>
      </c>
      <c r="BT416" s="43">
        <v>13</v>
      </c>
      <c r="BU416" s="43">
        <v>12</v>
      </c>
      <c r="BV416" s="43">
        <v>11</v>
      </c>
      <c r="BW416" s="43">
        <v>13</v>
      </c>
      <c r="BX416" s="43">
        <v>11</v>
      </c>
      <c r="BY416" s="43">
        <v>11</v>
      </c>
      <c r="BZ416" s="43">
        <v>12</v>
      </c>
      <c r="CA416" s="43">
        <v>12</v>
      </c>
      <c r="CB416" s="149">
        <f>(2.71828^(-8.3291+4.4859*K416-2.1583*L416))/(1+(2.71828^(-8.3291+4.4859*K416-2.1583*L416)))</f>
        <v>8.6763780988253697E-7</v>
      </c>
      <c r="CC416" s="64" t="s">
        <v>781</v>
      </c>
      <c r="CD416" s="86" t="s">
        <v>55</v>
      </c>
      <c r="CE416" s="10" t="s">
        <v>2</v>
      </c>
      <c r="CF416" s="86" t="s">
        <v>207</v>
      </c>
      <c r="CG416" s="86"/>
      <c r="CH416" s="59">
        <f>COUNTIF($M416,"=13")+COUNTIF($N416,"=24")+COUNTIF($O416,"=14")+COUNTIF($P416,"=11")+COUNTIF($Q416,"=11")+COUNTIF($R416,"=14")+COUNTIF($S416,"=12")+COUNTIF($T416,"=12")+COUNTIF($U416,"=12")+COUNTIF($V416,"=13")+COUNTIF($W416,"=13")+COUNTIF($X416,"=16")</f>
        <v>11</v>
      </c>
      <c r="CI416" s="59">
        <f>COUNTIF($Y416,"=18")+COUNTIF($Z416,"=9")+COUNTIF($AA416,"=10")+COUNTIF($AB416,"=11")+COUNTIF($AC416,"=11")+COUNTIF($AD416,"=25")+COUNTIF($AE416,"=15")+COUNTIF($AF416,"=19")+COUNTIF($AG416,"=31")+COUNTIF($AH416,"=15")+COUNTIF($AI416,"=15")+COUNTIF($AJ416,"=17")+COUNTIF($AK416,"=17")</f>
        <v>9</v>
      </c>
      <c r="CJ416" s="59">
        <f>COUNTIF($AL416,"=11")+COUNTIF($AM416,"=11")+COUNTIF($AN416,"=19")+COUNTIF($AO416,"=23")+COUNTIF($AP416,"=15")+COUNTIF($AQ416,"=15")+COUNTIF($AR416,"=19")+COUNTIF($AS416,"=17")+COUNTIF($AV416,"=12")+COUNTIF($AW416,"=12")</f>
        <v>9</v>
      </c>
      <c r="CK416" s="59">
        <f>COUNTIF($AX416,"=11")+COUNTIF($AY416,"=9")+COUNTIF($AZ416,"=15")+COUNTIF($BA416,"=16")+COUNTIF($BB416,"=8")+COUNTIF($BC416,"=10")+COUNTIF($BD416,"=10")+COUNTIF($BE416,"=8")+COUNTIF($BF416,"=10")+COUNTIF($BG416,"=11")</f>
        <v>9</v>
      </c>
      <c r="CL416" s="59">
        <f>COUNTIF($BH416,"=12")+COUNTIF($BI416,"=21")+COUNTIF($BJ416,"=23")+COUNTIF($BK416,"=16")+COUNTIF($BL416,"=10")+COUNTIF($BM416,"=12")+COUNTIF($BN416,"=12")+COUNTIF($BO416,"=15")+COUNTIF($BP416,"=8")+COUNTIF($BQ416,"=12")+COUNTIF($BR416,"=24")+COUNTIF($BS416,"=20")+COUNTIF($BT416,"=13")</f>
        <v>8</v>
      </c>
      <c r="CM416" s="59">
        <f>COUNTIF($BU416,"=12")+COUNTIF($BV416,"=11")+COUNTIF($BW416,"=13")+COUNTIF($BX416,"=11")+COUNTIF($BY416,"=11")+COUNTIF($BZ416,"=12")+COUNTIF($CA416,"=11")</f>
        <v>6</v>
      </c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  <c r="DK416" s="85"/>
      <c r="DL416" s="85"/>
      <c r="DM416" s="85"/>
      <c r="DN416" s="85"/>
      <c r="DO416" s="85"/>
      <c r="DP416" s="85"/>
      <c r="DQ416" s="85"/>
      <c r="DR416" s="85"/>
      <c r="DS416" s="85"/>
      <c r="DT416" s="85"/>
      <c r="DU416" s="85"/>
      <c r="DV416" s="85"/>
      <c r="DW416" s="85"/>
      <c r="DX416" s="85"/>
      <c r="DY416" s="85"/>
      <c r="DZ416" s="85"/>
      <c r="EA416" s="85"/>
      <c r="EB416" s="85"/>
      <c r="EC416" s="85"/>
      <c r="ED416" s="85"/>
      <c r="EE416" s="85"/>
    </row>
    <row r="417" spans="1:135" s="1" customFormat="1" ht="15" customHeight="1" x14ac:dyDescent="0.25">
      <c r="A417" s="164">
        <v>237894</v>
      </c>
      <c r="B417" s="86" t="s">
        <v>29</v>
      </c>
      <c r="C417" s="86" t="s">
        <v>2</v>
      </c>
      <c r="D417" s="138" t="s">
        <v>78</v>
      </c>
      <c r="E417" s="86" t="s">
        <v>314</v>
      </c>
      <c r="F417" s="86" t="s">
        <v>29</v>
      </c>
      <c r="G417" s="87">
        <v>42693.709722222222</v>
      </c>
      <c r="H417" s="86" t="s">
        <v>785</v>
      </c>
      <c r="I417" s="86" t="s">
        <v>779</v>
      </c>
      <c r="J417" s="87">
        <v>41277.888888888891</v>
      </c>
      <c r="K417" s="143">
        <f>+COUNTIF($Y417,"&gt;=18")+COUNTIF($AG417,"&gt;=31")+COUNTIF($AP417,"&lt;=15")+COUNTIF($AR417,"&gt;=19")+COUNTIF($BG417,"&gt;=11")+COUNTIF($BI417,"&lt;=21")+COUNTIF($BK417,"&gt;=17")+COUNTIF($BR417,"&gt;=24")+COUNTIF($CA417,"&lt;=11")</f>
        <v>5</v>
      </c>
      <c r="L417" s="140">
        <f>65-(+CH417+CI417+CJ417+CK417+CL417+CM417)</f>
        <v>13</v>
      </c>
      <c r="M417" s="68">
        <v>13</v>
      </c>
      <c r="N417" s="68">
        <v>24</v>
      </c>
      <c r="O417" s="68">
        <v>14</v>
      </c>
      <c r="P417" s="68">
        <v>11</v>
      </c>
      <c r="Q417" s="68">
        <v>11</v>
      </c>
      <c r="R417" s="68">
        <v>13</v>
      </c>
      <c r="S417" s="68">
        <v>12</v>
      </c>
      <c r="T417" s="68">
        <v>12</v>
      </c>
      <c r="U417" s="100">
        <v>12</v>
      </c>
      <c r="V417" s="68">
        <v>13</v>
      </c>
      <c r="W417" s="68">
        <v>14</v>
      </c>
      <c r="X417" s="68">
        <v>16</v>
      </c>
      <c r="Y417" s="68">
        <v>18</v>
      </c>
      <c r="Z417" s="68">
        <v>9</v>
      </c>
      <c r="AA417" s="68">
        <v>10</v>
      </c>
      <c r="AB417" s="68">
        <v>11</v>
      </c>
      <c r="AC417" s="68">
        <v>11</v>
      </c>
      <c r="AD417" s="100">
        <v>25</v>
      </c>
      <c r="AE417" s="68">
        <v>15</v>
      </c>
      <c r="AF417" s="68">
        <v>18</v>
      </c>
      <c r="AG417" s="68">
        <v>31</v>
      </c>
      <c r="AH417" s="68">
        <v>15</v>
      </c>
      <c r="AI417" s="68">
        <v>16</v>
      </c>
      <c r="AJ417" s="68">
        <v>16</v>
      </c>
      <c r="AK417" s="68">
        <v>17</v>
      </c>
      <c r="AL417" s="68">
        <v>11</v>
      </c>
      <c r="AM417" s="68">
        <v>11</v>
      </c>
      <c r="AN417" s="68">
        <v>19</v>
      </c>
      <c r="AO417" s="68">
        <v>23</v>
      </c>
      <c r="AP417" s="68">
        <v>16</v>
      </c>
      <c r="AQ417" s="68">
        <v>14</v>
      </c>
      <c r="AR417" s="68">
        <v>20</v>
      </c>
      <c r="AS417" s="68">
        <v>17</v>
      </c>
      <c r="AT417" s="68">
        <v>38</v>
      </c>
      <c r="AU417" s="68">
        <v>38</v>
      </c>
      <c r="AV417" s="100">
        <v>12</v>
      </c>
      <c r="AW417" s="68">
        <v>12</v>
      </c>
      <c r="AX417" s="68">
        <v>11</v>
      </c>
      <c r="AY417" s="68">
        <v>9</v>
      </c>
      <c r="AZ417" s="68">
        <v>15</v>
      </c>
      <c r="BA417" s="68">
        <v>16</v>
      </c>
      <c r="BB417" s="68">
        <v>8</v>
      </c>
      <c r="BC417" s="68">
        <v>10</v>
      </c>
      <c r="BD417" s="68">
        <v>10</v>
      </c>
      <c r="BE417" s="68">
        <v>8</v>
      </c>
      <c r="BF417" s="68">
        <v>10</v>
      </c>
      <c r="BG417" s="68">
        <v>10</v>
      </c>
      <c r="BH417" s="68">
        <v>12</v>
      </c>
      <c r="BI417" s="68">
        <v>21</v>
      </c>
      <c r="BJ417" s="68">
        <v>21</v>
      </c>
      <c r="BK417" s="68">
        <v>16</v>
      </c>
      <c r="BL417" s="68">
        <v>10</v>
      </c>
      <c r="BM417" s="68">
        <v>12</v>
      </c>
      <c r="BN417" s="68">
        <v>12</v>
      </c>
      <c r="BO417" s="68">
        <v>16</v>
      </c>
      <c r="BP417" s="68">
        <v>8</v>
      </c>
      <c r="BQ417" s="100">
        <v>12</v>
      </c>
      <c r="BR417" s="68">
        <v>25</v>
      </c>
      <c r="BS417" s="68">
        <v>20</v>
      </c>
      <c r="BT417" s="68">
        <v>13</v>
      </c>
      <c r="BU417" s="68">
        <v>12</v>
      </c>
      <c r="BV417" s="68">
        <v>11</v>
      </c>
      <c r="BW417" s="68">
        <v>13</v>
      </c>
      <c r="BX417" s="68">
        <v>11</v>
      </c>
      <c r="BY417" s="68">
        <v>11</v>
      </c>
      <c r="BZ417" s="68">
        <v>12</v>
      </c>
      <c r="CA417" s="68">
        <v>12</v>
      </c>
      <c r="CB417" s="149">
        <f>(2.71828^(-8.3291+4.4859*K417-2.1583*L417))/(1+(2.71828^(-8.3291+4.4859*K417-2.1583*L417)))</f>
        <v>8.6763780988253697E-7</v>
      </c>
      <c r="CC417" s="49" t="s">
        <v>781</v>
      </c>
      <c r="CD417" s="86" t="s">
        <v>53</v>
      </c>
      <c r="CE417" s="86" t="s">
        <v>782</v>
      </c>
      <c r="CF417" s="86" t="s">
        <v>462</v>
      </c>
      <c r="CG417" s="86"/>
      <c r="CH417" s="59">
        <f>COUNTIF($M417,"=13")+COUNTIF($N417,"=24")+COUNTIF($O417,"=14")+COUNTIF($P417,"=11")+COUNTIF($Q417,"=11")+COUNTIF($R417,"=14")+COUNTIF($S417,"=12")+COUNTIF($T417,"=12")+COUNTIF($U417,"=12")+COUNTIF($V417,"=13")+COUNTIF($W417,"=13")+COUNTIF($X417,"=16")</f>
        <v>10</v>
      </c>
      <c r="CI417" s="59">
        <f>COUNTIF($Y417,"=18")+COUNTIF($Z417,"=9")+COUNTIF($AA417,"=10")+COUNTIF($AB417,"=11")+COUNTIF($AC417,"=11")+COUNTIF($AD417,"=25")+COUNTIF($AE417,"=15")+COUNTIF($AF417,"=19")+COUNTIF($AG417,"=31")+COUNTIF($AH417,"=15")+COUNTIF($AI417,"=15")+COUNTIF($AJ417,"=17")+COUNTIF($AK417,"=17")</f>
        <v>10</v>
      </c>
      <c r="CJ417" s="59">
        <f>COUNTIF($AL417,"=11")+COUNTIF($AM417,"=11")+COUNTIF($AN417,"=19")+COUNTIF($AO417,"=23")+COUNTIF($AP417,"=15")+COUNTIF($AQ417,"=15")+COUNTIF($AR417,"=19")+COUNTIF($AS417,"=17")+COUNTIF($AV417,"=12")+COUNTIF($AW417,"=12")</f>
        <v>7</v>
      </c>
      <c r="CK417" s="59">
        <f>COUNTIF($AX417,"=11")+COUNTIF($AY417,"=9")+COUNTIF($AZ417,"=15")+COUNTIF($BA417,"=16")+COUNTIF($BB417,"=8")+COUNTIF($BC417,"=10")+COUNTIF($BD417,"=10")+COUNTIF($BE417,"=8")+COUNTIF($BF417,"=10")+COUNTIF($BG417,"=11")</f>
        <v>9</v>
      </c>
      <c r="CL417" s="59">
        <f>COUNTIF($BH417,"=12")+COUNTIF($BI417,"=21")+COUNTIF($BJ417,"=23")+COUNTIF($BK417,"=16")+COUNTIF($BL417,"=10")+COUNTIF($BM417,"=12")+COUNTIF($BN417,"=12")+COUNTIF($BO417,"=15")+COUNTIF($BP417,"=8")+COUNTIF($BQ417,"=12")+COUNTIF($BR417,"=24")+COUNTIF($BS417,"=20")+COUNTIF($BT417,"=13")</f>
        <v>10</v>
      </c>
      <c r="CM417" s="59">
        <f>COUNTIF($BU417,"=12")+COUNTIF($BV417,"=11")+COUNTIF($BW417,"=13")+COUNTIF($BX417,"=11")+COUNTIF($BY417,"=11")+COUNTIF($BZ417,"=12")+COUNTIF($CA417,"=11")</f>
        <v>6</v>
      </c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  <c r="DK417" s="85"/>
      <c r="DL417" s="85"/>
      <c r="DM417" s="85"/>
      <c r="DN417" s="85"/>
      <c r="DO417" s="85"/>
      <c r="DP417" s="85"/>
      <c r="DQ417" s="85"/>
      <c r="DR417" s="85"/>
      <c r="DS417" s="85"/>
      <c r="DT417" s="85"/>
      <c r="DU417" s="85"/>
      <c r="DV417" s="85"/>
      <c r="DW417" s="85"/>
      <c r="DX417" s="85"/>
      <c r="DY417" s="85"/>
      <c r="DZ417" s="85"/>
      <c r="EA417" s="85"/>
      <c r="EB417" s="85"/>
      <c r="EC417" s="85"/>
      <c r="ED417" s="85"/>
      <c r="EE417" s="85"/>
    </row>
    <row r="418" spans="1:135" s="1" customFormat="1" ht="15" customHeight="1" x14ac:dyDescent="0.25">
      <c r="A418" s="164">
        <v>257057</v>
      </c>
      <c r="B418" s="3" t="s">
        <v>50</v>
      </c>
      <c r="C418" s="86" t="s">
        <v>2</v>
      </c>
      <c r="D418" s="138" t="s">
        <v>78</v>
      </c>
      <c r="E418" s="3" t="s">
        <v>314</v>
      </c>
      <c r="F418" s="3" t="s">
        <v>356</v>
      </c>
      <c r="G418" s="7">
        <v>41634</v>
      </c>
      <c r="H418" s="88" t="s">
        <v>2</v>
      </c>
      <c r="I418" s="88" t="s">
        <v>779</v>
      </c>
      <c r="J418" s="87">
        <v>41277.888888888891</v>
      </c>
      <c r="K418" s="143">
        <f>+COUNTIF($Y418,"&gt;=18")+COUNTIF($AG418,"&gt;=31")+COUNTIF($AP418,"&lt;=15")+COUNTIF($AR418,"&gt;=19")+COUNTIF($BG418,"&gt;=11")+COUNTIF($BI418,"&lt;=21")+COUNTIF($BK418,"&gt;=17")+COUNTIF($BR418,"&gt;=24")+COUNTIF($CA418,"&lt;=11")</f>
        <v>5</v>
      </c>
      <c r="L418" s="140">
        <f>65-(+CH418+CI418+CJ418+CK418+CL418+CM418)</f>
        <v>13</v>
      </c>
      <c r="M418" s="68">
        <v>13</v>
      </c>
      <c r="N418" s="100">
        <v>26</v>
      </c>
      <c r="O418" s="68">
        <v>14</v>
      </c>
      <c r="P418" s="68">
        <v>11</v>
      </c>
      <c r="Q418" s="68">
        <v>12</v>
      </c>
      <c r="R418" s="68">
        <v>14</v>
      </c>
      <c r="S418" s="68">
        <v>12</v>
      </c>
      <c r="T418" s="68">
        <v>12</v>
      </c>
      <c r="U418" s="68">
        <v>11</v>
      </c>
      <c r="V418" s="68">
        <v>13</v>
      </c>
      <c r="W418" s="68">
        <v>13</v>
      </c>
      <c r="X418" s="68">
        <v>16</v>
      </c>
      <c r="Y418" s="68">
        <v>18</v>
      </c>
      <c r="Z418" s="100">
        <v>9</v>
      </c>
      <c r="AA418" s="100">
        <v>10</v>
      </c>
      <c r="AB418" s="68">
        <v>11</v>
      </c>
      <c r="AC418" s="68">
        <v>11</v>
      </c>
      <c r="AD418" s="68">
        <v>25</v>
      </c>
      <c r="AE418" s="68">
        <v>15</v>
      </c>
      <c r="AF418" s="68">
        <v>19</v>
      </c>
      <c r="AG418" s="68">
        <v>31</v>
      </c>
      <c r="AH418" s="68">
        <v>15</v>
      </c>
      <c r="AI418" s="68">
        <v>16</v>
      </c>
      <c r="AJ418" s="100">
        <v>17</v>
      </c>
      <c r="AK418" s="100">
        <v>18</v>
      </c>
      <c r="AL418" s="68">
        <v>12</v>
      </c>
      <c r="AM418" s="68">
        <v>12</v>
      </c>
      <c r="AN418" s="68">
        <v>19</v>
      </c>
      <c r="AO418" s="68">
        <v>23</v>
      </c>
      <c r="AP418" s="68">
        <v>15</v>
      </c>
      <c r="AQ418" s="68">
        <v>15</v>
      </c>
      <c r="AR418" s="68">
        <v>18</v>
      </c>
      <c r="AS418" s="68">
        <v>17</v>
      </c>
      <c r="AT418" s="68">
        <v>37</v>
      </c>
      <c r="AU418" s="68">
        <v>41</v>
      </c>
      <c r="AV418" s="68">
        <v>12</v>
      </c>
      <c r="AW418" s="68">
        <v>12</v>
      </c>
      <c r="AX418" s="68">
        <v>11</v>
      </c>
      <c r="AY418" s="68">
        <v>9</v>
      </c>
      <c r="AZ418" s="68">
        <v>15</v>
      </c>
      <c r="BA418" s="68">
        <v>16</v>
      </c>
      <c r="BB418" s="68">
        <v>8</v>
      </c>
      <c r="BC418" s="68">
        <v>10</v>
      </c>
      <c r="BD418" s="68">
        <v>10</v>
      </c>
      <c r="BE418" s="68">
        <v>8</v>
      </c>
      <c r="BF418" s="68">
        <v>10</v>
      </c>
      <c r="BG418" s="68">
        <v>10</v>
      </c>
      <c r="BH418" s="68">
        <v>12</v>
      </c>
      <c r="BI418" s="68">
        <v>21</v>
      </c>
      <c r="BJ418" s="68">
        <v>23</v>
      </c>
      <c r="BK418" s="68">
        <v>16</v>
      </c>
      <c r="BL418" s="68">
        <v>10</v>
      </c>
      <c r="BM418" s="68">
        <v>12</v>
      </c>
      <c r="BN418" s="68">
        <v>12</v>
      </c>
      <c r="BO418" s="68">
        <v>17</v>
      </c>
      <c r="BP418" s="68">
        <v>8</v>
      </c>
      <c r="BQ418" s="68">
        <v>12</v>
      </c>
      <c r="BR418" s="68">
        <v>24</v>
      </c>
      <c r="BS418" s="68">
        <v>20</v>
      </c>
      <c r="BT418" s="68">
        <v>14</v>
      </c>
      <c r="BU418" s="68">
        <v>12</v>
      </c>
      <c r="BV418" s="68">
        <v>11</v>
      </c>
      <c r="BW418" s="68">
        <v>14</v>
      </c>
      <c r="BX418" s="68">
        <v>11</v>
      </c>
      <c r="BY418" s="68">
        <v>11</v>
      </c>
      <c r="BZ418" s="68">
        <v>12</v>
      </c>
      <c r="CA418" s="68">
        <v>12</v>
      </c>
      <c r="CB418" s="149">
        <f>(2.71828^(-8.3291+4.4859*K418-2.1583*L418))/(1+(2.71828^(-8.3291+4.4859*K418-2.1583*L418)))</f>
        <v>8.6763780988253697E-7</v>
      </c>
      <c r="CC418" s="64" t="s">
        <v>781</v>
      </c>
      <c r="CD418" s="86" t="s">
        <v>53</v>
      </c>
      <c r="CE418" s="3" t="s">
        <v>613</v>
      </c>
      <c r="CF418" s="86" t="s">
        <v>50</v>
      </c>
      <c r="CG418" s="86"/>
      <c r="CH418" s="59">
        <f>COUNTIF($M418,"=13")+COUNTIF($N418,"=24")+COUNTIF($O418,"=14")+COUNTIF($P418,"=11")+COUNTIF($Q418,"=11")+COUNTIF($R418,"=14")+COUNTIF($S418,"=12")+COUNTIF($T418,"=12")+COUNTIF($U418,"=12")+COUNTIF($V418,"=13")+COUNTIF($W418,"=13")+COUNTIF($X418,"=16")</f>
        <v>9</v>
      </c>
      <c r="CI418" s="59">
        <f>COUNTIF($Y418,"=18")+COUNTIF($Z418,"=9")+COUNTIF($AA418,"=10")+COUNTIF($AB418,"=11")+COUNTIF($AC418,"=11")+COUNTIF($AD418,"=25")+COUNTIF($AE418,"=15")+COUNTIF($AF418,"=19")+COUNTIF($AG418,"=31")+COUNTIF($AH418,"=15")+COUNTIF($AI418,"=15")+COUNTIF($AJ418,"=17")+COUNTIF($AK418,"=17")</f>
        <v>11</v>
      </c>
      <c r="CJ418" s="59">
        <f>COUNTIF($AL418,"=11")+COUNTIF($AM418,"=11")+COUNTIF($AN418,"=19")+COUNTIF($AO418,"=23")+COUNTIF($AP418,"=15")+COUNTIF($AQ418,"=15")+COUNTIF($AR418,"=19")+COUNTIF($AS418,"=17")+COUNTIF($AV418,"=12")+COUNTIF($AW418,"=12")</f>
        <v>7</v>
      </c>
      <c r="CK418" s="59">
        <f>COUNTIF($AX418,"=11")+COUNTIF($AY418,"=9")+COUNTIF($AZ418,"=15")+COUNTIF($BA418,"=16")+COUNTIF($BB418,"=8")+COUNTIF($BC418,"=10")+COUNTIF($BD418,"=10")+COUNTIF($BE418,"=8")+COUNTIF($BF418,"=10")+COUNTIF($BG418,"=11")</f>
        <v>9</v>
      </c>
      <c r="CL418" s="59">
        <f>COUNTIF($BH418,"=12")+COUNTIF($BI418,"=21")+COUNTIF($BJ418,"=23")+COUNTIF($BK418,"=16")+COUNTIF($BL418,"=10")+COUNTIF($BM418,"=12")+COUNTIF($BN418,"=12")+COUNTIF($BO418,"=15")+COUNTIF($BP418,"=8")+COUNTIF($BQ418,"=12")+COUNTIF($BR418,"=24")+COUNTIF($BS418,"=20")+COUNTIF($BT418,"=13")</f>
        <v>11</v>
      </c>
      <c r="CM418" s="59">
        <f>COUNTIF($BU418,"=12")+COUNTIF($BV418,"=11")+COUNTIF($BW418,"=13")+COUNTIF($BX418,"=11")+COUNTIF($BY418,"=11")+COUNTIF($BZ418,"=12")+COUNTIF($CA418,"=11")</f>
        <v>5</v>
      </c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  <c r="DK418" s="85"/>
      <c r="DL418" s="85"/>
      <c r="DM418" s="85"/>
      <c r="DN418" s="85"/>
      <c r="DO418" s="85"/>
      <c r="DP418" s="85"/>
      <c r="DQ418" s="85"/>
      <c r="DR418" s="85"/>
      <c r="DS418" s="85"/>
      <c r="DT418" s="85"/>
      <c r="DU418" s="85"/>
      <c r="DV418" s="85"/>
      <c r="DW418" s="85"/>
      <c r="DX418" s="85"/>
      <c r="DY418" s="85"/>
      <c r="DZ418" s="85"/>
      <c r="EA418" s="86"/>
      <c r="EB418" s="86"/>
      <c r="EC418" s="86"/>
      <c r="ED418" s="86"/>
      <c r="EE418" s="86"/>
    </row>
    <row r="419" spans="1:135" s="1" customFormat="1" ht="15" customHeight="1" x14ac:dyDescent="0.25">
      <c r="A419" s="164">
        <v>257444</v>
      </c>
      <c r="B419" s="86" t="s">
        <v>427</v>
      </c>
      <c r="C419" s="86" t="s">
        <v>2</v>
      </c>
      <c r="D419" s="138" t="s">
        <v>78</v>
      </c>
      <c r="E419" s="86" t="s">
        <v>23</v>
      </c>
      <c r="F419" s="86" t="s">
        <v>13</v>
      </c>
      <c r="G419" s="87">
        <v>42386.885416666664</v>
      </c>
      <c r="H419" s="88" t="s">
        <v>2</v>
      </c>
      <c r="I419" s="88" t="s">
        <v>779</v>
      </c>
      <c r="J419" s="87">
        <v>41277.888888888891</v>
      </c>
      <c r="K419" s="143">
        <f>+COUNTIF($Y419,"&gt;=18")+COUNTIF($AG419,"&gt;=31")+COUNTIF($AP419,"&lt;=15")+COUNTIF($AR419,"&gt;=19")+COUNTIF($BG419,"&gt;=11")+COUNTIF($BI419,"&lt;=21")+COUNTIF($BK419,"&gt;=17")+COUNTIF($BR419,"&gt;=24")+COUNTIF($CA419,"&lt;=11")</f>
        <v>5</v>
      </c>
      <c r="L419" s="140">
        <f>65-(+CH419+CI419+CJ419+CK419+CL419+CM419)</f>
        <v>13</v>
      </c>
      <c r="M419" s="68">
        <v>13</v>
      </c>
      <c r="N419" s="68">
        <v>24</v>
      </c>
      <c r="O419" s="68">
        <v>14</v>
      </c>
      <c r="P419" s="68">
        <v>11</v>
      </c>
      <c r="Q419" s="68">
        <v>11</v>
      </c>
      <c r="R419" s="68">
        <v>16</v>
      </c>
      <c r="S419" s="68">
        <v>12</v>
      </c>
      <c r="T419" s="68">
        <v>12</v>
      </c>
      <c r="U419" s="68">
        <v>12</v>
      </c>
      <c r="V419" s="68">
        <v>13</v>
      </c>
      <c r="W419" s="68">
        <v>12</v>
      </c>
      <c r="X419" s="68">
        <v>16</v>
      </c>
      <c r="Y419" s="68">
        <v>18</v>
      </c>
      <c r="Z419" s="100">
        <v>9</v>
      </c>
      <c r="AA419" s="100">
        <v>10</v>
      </c>
      <c r="AB419" s="68">
        <v>11</v>
      </c>
      <c r="AC419" s="68">
        <v>11</v>
      </c>
      <c r="AD419" s="68">
        <v>25</v>
      </c>
      <c r="AE419" s="68">
        <v>15</v>
      </c>
      <c r="AF419" s="68">
        <v>18</v>
      </c>
      <c r="AG419" s="68">
        <v>29</v>
      </c>
      <c r="AH419" s="68">
        <v>15</v>
      </c>
      <c r="AI419" s="68">
        <v>15</v>
      </c>
      <c r="AJ419" s="100">
        <v>17</v>
      </c>
      <c r="AK419" s="68">
        <v>17</v>
      </c>
      <c r="AL419" s="68">
        <v>11</v>
      </c>
      <c r="AM419" s="68">
        <v>11</v>
      </c>
      <c r="AN419" s="68">
        <v>17</v>
      </c>
      <c r="AO419" s="68">
        <v>23</v>
      </c>
      <c r="AP419" s="68">
        <v>16</v>
      </c>
      <c r="AQ419" s="68">
        <v>14</v>
      </c>
      <c r="AR419" s="68">
        <v>17</v>
      </c>
      <c r="AS419" s="68">
        <v>16</v>
      </c>
      <c r="AT419" s="68">
        <v>35</v>
      </c>
      <c r="AU419" s="68">
        <v>41</v>
      </c>
      <c r="AV419" s="68">
        <v>13</v>
      </c>
      <c r="AW419" s="68">
        <v>12</v>
      </c>
      <c r="AX419" s="68">
        <v>11</v>
      </c>
      <c r="AY419" s="68">
        <v>9</v>
      </c>
      <c r="AZ419" s="68">
        <v>15</v>
      </c>
      <c r="BA419" s="68">
        <v>16</v>
      </c>
      <c r="BB419" s="68">
        <v>8</v>
      </c>
      <c r="BC419" s="68">
        <v>10</v>
      </c>
      <c r="BD419" s="68">
        <v>10</v>
      </c>
      <c r="BE419" s="68">
        <v>8</v>
      </c>
      <c r="BF419" s="68">
        <v>10</v>
      </c>
      <c r="BG419" s="68">
        <v>11</v>
      </c>
      <c r="BH419" s="68">
        <v>12</v>
      </c>
      <c r="BI419" s="68">
        <v>21</v>
      </c>
      <c r="BJ419" s="68">
        <v>23</v>
      </c>
      <c r="BK419" s="68">
        <v>17</v>
      </c>
      <c r="BL419" s="68">
        <v>10</v>
      </c>
      <c r="BM419" s="68">
        <v>12</v>
      </c>
      <c r="BN419" s="68">
        <v>12</v>
      </c>
      <c r="BO419" s="68">
        <v>15</v>
      </c>
      <c r="BP419" s="68">
        <v>8</v>
      </c>
      <c r="BQ419" s="68">
        <v>12</v>
      </c>
      <c r="BR419" s="68">
        <v>25</v>
      </c>
      <c r="BS419" s="68">
        <v>20</v>
      </c>
      <c r="BT419" s="68">
        <v>13</v>
      </c>
      <c r="BU419" s="68">
        <v>12</v>
      </c>
      <c r="BV419" s="68">
        <v>11</v>
      </c>
      <c r="BW419" s="68">
        <v>13</v>
      </c>
      <c r="BX419" s="68">
        <v>11</v>
      </c>
      <c r="BY419" s="68">
        <v>11</v>
      </c>
      <c r="BZ419" s="68">
        <v>12</v>
      </c>
      <c r="CA419" s="68">
        <v>12</v>
      </c>
      <c r="CB419" s="149">
        <f>(2.71828^(-8.3291+4.4859*K419-2.1583*L419))/(1+(2.71828^(-8.3291+4.4859*K419-2.1583*L419)))</f>
        <v>8.6763780988253697E-7</v>
      </c>
      <c r="CC419" s="64" t="s">
        <v>781</v>
      </c>
      <c r="CD419" s="86" t="s">
        <v>53</v>
      </c>
      <c r="CE419" s="86" t="s">
        <v>2</v>
      </c>
      <c r="CF419" s="86" t="s">
        <v>427</v>
      </c>
      <c r="CG419" s="86"/>
      <c r="CH419" s="59">
        <f>COUNTIF($M419,"=13")+COUNTIF($N419,"=24")+COUNTIF($O419,"=14")+COUNTIF($P419,"=11")+COUNTIF($Q419,"=11")+COUNTIF($R419,"=14")+COUNTIF($S419,"=12")+COUNTIF($T419,"=12")+COUNTIF($U419,"=12")+COUNTIF($V419,"=13")+COUNTIF($W419,"=13")+COUNTIF($X419,"=16")</f>
        <v>10</v>
      </c>
      <c r="CI419" s="59">
        <f>COUNTIF($Y419,"=18")+COUNTIF($Z419,"=9")+COUNTIF($AA419,"=10")+COUNTIF($AB419,"=11")+COUNTIF($AC419,"=11")+COUNTIF($AD419,"=25")+COUNTIF($AE419,"=15")+COUNTIF($AF419,"=19")+COUNTIF($AG419,"=31")+COUNTIF($AH419,"=15")+COUNTIF($AI419,"=15")+COUNTIF($AJ419,"=17")+COUNTIF($AK419,"=17")</f>
        <v>11</v>
      </c>
      <c r="CJ419" s="59">
        <f>COUNTIF($AL419,"=11")+COUNTIF($AM419,"=11")+COUNTIF($AN419,"=19")+COUNTIF($AO419,"=23")+COUNTIF($AP419,"=15")+COUNTIF($AQ419,"=15")+COUNTIF($AR419,"=19")+COUNTIF($AS419,"=17")+COUNTIF($AV419,"=12")+COUNTIF($AW419,"=12")</f>
        <v>4</v>
      </c>
      <c r="CK419" s="59">
        <f>COUNTIF($AX419,"=11")+COUNTIF($AY419,"=9")+COUNTIF($AZ419,"=15")+COUNTIF($BA419,"=16")+COUNTIF($BB419,"=8")+COUNTIF($BC419,"=10")+COUNTIF($BD419,"=10")+COUNTIF($BE419,"=8")+COUNTIF($BF419,"=10")+COUNTIF($BG419,"=11")</f>
        <v>10</v>
      </c>
      <c r="CL419" s="59">
        <f>COUNTIF($BH419,"=12")+COUNTIF($BI419,"=21")+COUNTIF($BJ419,"=23")+COUNTIF($BK419,"=16")+COUNTIF($BL419,"=10")+COUNTIF($BM419,"=12")+COUNTIF($BN419,"=12")+COUNTIF($BO419,"=15")+COUNTIF($BP419,"=8")+COUNTIF($BQ419,"=12")+COUNTIF($BR419,"=24")+COUNTIF($BS419,"=20")+COUNTIF($BT419,"=13")</f>
        <v>11</v>
      </c>
      <c r="CM419" s="59">
        <f>COUNTIF($BU419,"=12")+COUNTIF($BV419,"=11")+COUNTIF($BW419,"=13")+COUNTIF($BX419,"=11")+COUNTIF($BY419,"=11")+COUNTIF($BZ419,"=12")+COUNTIF($CA419,"=11")</f>
        <v>6</v>
      </c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  <c r="DK419" s="85"/>
      <c r="DL419" s="85"/>
      <c r="DM419" s="85"/>
      <c r="DN419" s="85"/>
      <c r="DO419" s="85"/>
      <c r="DP419" s="85"/>
      <c r="DQ419" s="85"/>
      <c r="DR419" s="85"/>
      <c r="DS419" s="85"/>
      <c r="DT419" s="85"/>
      <c r="DU419" s="85"/>
      <c r="DV419" s="85"/>
      <c r="DW419" s="85"/>
      <c r="DX419" s="85"/>
      <c r="DY419" s="85"/>
      <c r="DZ419" s="85"/>
      <c r="EA419" s="86"/>
      <c r="EB419" s="86"/>
      <c r="EC419" s="86"/>
      <c r="ED419" s="86"/>
      <c r="EE419" s="86"/>
    </row>
    <row r="420" spans="1:135" s="1" customFormat="1" ht="15" customHeight="1" x14ac:dyDescent="0.25">
      <c r="A420" s="180">
        <v>267492</v>
      </c>
      <c r="B420" s="86" t="s">
        <v>36</v>
      </c>
      <c r="C420" s="86" t="s">
        <v>2</v>
      </c>
      <c r="D420" s="138" t="s">
        <v>78</v>
      </c>
      <c r="E420" s="49" t="s">
        <v>25</v>
      </c>
      <c r="F420" s="49" t="s">
        <v>34</v>
      </c>
      <c r="G420" s="87">
        <v>41628.234722222223</v>
      </c>
      <c r="H420" s="88" t="s">
        <v>2</v>
      </c>
      <c r="I420" s="88" t="s">
        <v>779</v>
      </c>
      <c r="J420" s="87">
        <v>41277.888888888891</v>
      </c>
      <c r="K420" s="143">
        <f>+COUNTIF($Y420,"&gt;=18")+COUNTIF($AG420,"&gt;=31")+COUNTIF($AP420,"&lt;=15")+COUNTIF($AR420,"&gt;=19")+COUNTIF($BG420,"&gt;=11")+COUNTIF($BI420,"&lt;=21")+COUNTIF($BK420,"&gt;=17")+COUNTIF($BR420,"&gt;=24")+COUNTIF($CA420,"&lt;=11")</f>
        <v>5</v>
      </c>
      <c r="L420" s="140">
        <f>65-(+CH420+CI420+CJ420+CK420+CL420+CM420)</f>
        <v>13</v>
      </c>
      <c r="M420" s="100">
        <v>13</v>
      </c>
      <c r="N420" s="68">
        <v>24</v>
      </c>
      <c r="O420" s="100">
        <v>14</v>
      </c>
      <c r="P420" s="100">
        <v>11</v>
      </c>
      <c r="Q420" s="100">
        <v>11</v>
      </c>
      <c r="R420" s="100">
        <v>14</v>
      </c>
      <c r="S420" s="100">
        <v>12</v>
      </c>
      <c r="T420" s="100">
        <v>12</v>
      </c>
      <c r="U420" s="100">
        <v>12</v>
      </c>
      <c r="V420" s="100">
        <v>14</v>
      </c>
      <c r="W420" s="100">
        <v>13</v>
      </c>
      <c r="X420" s="100">
        <v>17</v>
      </c>
      <c r="Y420" s="100">
        <v>18</v>
      </c>
      <c r="Z420" s="100">
        <v>9</v>
      </c>
      <c r="AA420" s="100">
        <v>10</v>
      </c>
      <c r="AB420" s="100">
        <v>11</v>
      </c>
      <c r="AC420" s="100">
        <v>11</v>
      </c>
      <c r="AD420" s="100">
        <v>25</v>
      </c>
      <c r="AE420" s="100">
        <v>14</v>
      </c>
      <c r="AF420" s="100">
        <v>18</v>
      </c>
      <c r="AG420" s="100">
        <v>29</v>
      </c>
      <c r="AH420" s="100">
        <v>15</v>
      </c>
      <c r="AI420" s="100">
        <v>15</v>
      </c>
      <c r="AJ420" s="100">
        <v>17</v>
      </c>
      <c r="AK420" s="100">
        <v>17</v>
      </c>
      <c r="AL420" s="100">
        <v>10</v>
      </c>
      <c r="AM420" s="68">
        <v>10</v>
      </c>
      <c r="AN420" s="100">
        <v>19</v>
      </c>
      <c r="AO420" s="100">
        <v>23</v>
      </c>
      <c r="AP420" s="100">
        <v>15</v>
      </c>
      <c r="AQ420" s="100">
        <v>15</v>
      </c>
      <c r="AR420" s="100">
        <v>19</v>
      </c>
      <c r="AS420" s="100">
        <v>17</v>
      </c>
      <c r="AT420" s="68">
        <v>35</v>
      </c>
      <c r="AU420" s="68">
        <v>39</v>
      </c>
      <c r="AV420" s="68">
        <v>12</v>
      </c>
      <c r="AW420" s="100">
        <v>12</v>
      </c>
      <c r="AX420" s="100">
        <v>11</v>
      </c>
      <c r="AY420" s="100">
        <v>9</v>
      </c>
      <c r="AZ420" s="100">
        <v>15</v>
      </c>
      <c r="BA420" s="100">
        <v>16</v>
      </c>
      <c r="BB420" s="100">
        <v>8</v>
      </c>
      <c r="BC420" s="100">
        <v>10</v>
      </c>
      <c r="BD420" s="100">
        <v>10</v>
      </c>
      <c r="BE420" s="100">
        <v>8</v>
      </c>
      <c r="BF420" s="100">
        <v>10</v>
      </c>
      <c r="BG420" s="100">
        <v>11</v>
      </c>
      <c r="BH420" s="100">
        <v>12</v>
      </c>
      <c r="BI420" s="100">
        <v>23</v>
      </c>
      <c r="BJ420" s="100">
        <v>23</v>
      </c>
      <c r="BK420" s="100">
        <v>17</v>
      </c>
      <c r="BL420" s="100">
        <v>10</v>
      </c>
      <c r="BM420" s="100">
        <v>12</v>
      </c>
      <c r="BN420" s="100">
        <v>12</v>
      </c>
      <c r="BO420" s="100">
        <v>16</v>
      </c>
      <c r="BP420" s="100">
        <v>8</v>
      </c>
      <c r="BQ420" s="100">
        <v>12</v>
      </c>
      <c r="BR420" s="100">
        <v>22</v>
      </c>
      <c r="BS420" s="100">
        <v>20</v>
      </c>
      <c r="BT420" s="100">
        <v>12</v>
      </c>
      <c r="BU420" s="100">
        <v>12</v>
      </c>
      <c r="BV420" s="100">
        <v>11</v>
      </c>
      <c r="BW420" s="100">
        <v>13</v>
      </c>
      <c r="BX420" s="100">
        <v>11</v>
      </c>
      <c r="BY420" s="100">
        <v>11</v>
      </c>
      <c r="BZ420" s="100">
        <v>12</v>
      </c>
      <c r="CA420" s="100">
        <v>12</v>
      </c>
      <c r="CB420" s="149">
        <f>(2.71828^(-8.3291+4.4859*K420-2.1583*L420))/(1+(2.71828^(-8.3291+4.4859*K420-2.1583*L420)))</f>
        <v>8.6763780988253697E-7</v>
      </c>
      <c r="CC420" s="64" t="s">
        <v>781</v>
      </c>
      <c r="CD420" s="86" t="s">
        <v>53</v>
      </c>
      <c r="CE420" s="3" t="s">
        <v>2</v>
      </c>
      <c r="CF420" s="86" t="s">
        <v>36</v>
      </c>
      <c r="CG420" s="86"/>
      <c r="CH420" s="59">
        <f>COUNTIF($M420,"=13")+COUNTIF($N420,"=24")+COUNTIF($O420,"=14")+COUNTIF($P420,"=11")+COUNTIF($Q420,"=11")+COUNTIF($R420,"=14")+COUNTIF($S420,"=12")+COUNTIF($T420,"=12")+COUNTIF($U420,"=12")+COUNTIF($V420,"=13")+COUNTIF($W420,"=13")+COUNTIF($X420,"=16")</f>
        <v>10</v>
      </c>
      <c r="CI420" s="59">
        <f>COUNTIF($Y420,"=18")+COUNTIF($Z420,"=9")+COUNTIF($AA420,"=10")+COUNTIF($AB420,"=11")+COUNTIF($AC420,"=11")+COUNTIF($AD420,"=25")+COUNTIF($AE420,"=15")+COUNTIF($AF420,"=19")+COUNTIF($AG420,"=31")+COUNTIF($AH420,"=15")+COUNTIF($AI420,"=15")+COUNTIF($AJ420,"=17")+COUNTIF($AK420,"=17")</f>
        <v>10</v>
      </c>
      <c r="CJ420" s="59">
        <f>COUNTIF($AL420,"=11")+COUNTIF($AM420,"=11")+COUNTIF($AN420,"=19")+COUNTIF($AO420,"=23")+COUNTIF($AP420,"=15")+COUNTIF($AQ420,"=15")+COUNTIF($AR420,"=19")+COUNTIF($AS420,"=17")+COUNTIF($AV420,"=12")+COUNTIF($AW420,"=12")</f>
        <v>8</v>
      </c>
      <c r="CK420" s="59">
        <f>COUNTIF($AX420,"=11")+COUNTIF($AY420,"=9")+COUNTIF($AZ420,"=15")+COUNTIF($BA420,"=16")+COUNTIF($BB420,"=8")+COUNTIF($BC420,"=10")+COUNTIF($BD420,"=10")+COUNTIF($BE420,"=8")+COUNTIF($BF420,"=10")+COUNTIF($BG420,"=11")</f>
        <v>10</v>
      </c>
      <c r="CL420" s="59">
        <f>COUNTIF($BH420,"=12")+COUNTIF($BI420,"=21")+COUNTIF($BJ420,"=23")+COUNTIF($BK420,"=16")+COUNTIF($BL420,"=10")+COUNTIF($BM420,"=12")+COUNTIF($BN420,"=12")+COUNTIF($BO420,"=15")+COUNTIF($BP420,"=8")+COUNTIF($BQ420,"=12")+COUNTIF($BR420,"=24")+COUNTIF($BS420,"=20")+COUNTIF($BT420,"=13")</f>
        <v>8</v>
      </c>
      <c r="CM420" s="59">
        <f>COUNTIF($BU420,"=12")+COUNTIF($BV420,"=11")+COUNTIF($BW420,"=13")+COUNTIF($BX420,"=11")+COUNTIF($BY420,"=11")+COUNTIF($BZ420,"=12")+COUNTIF($CA420,"=11")</f>
        <v>6</v>
      </c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  <c r="DK420" s="85"/>
      <c r="DL420" s="85"/>
      <c r="DM420" s="85"/>
      <c r="DN420" s="85"/>
      <c r="DO420" s="85"/>
      <c r="DP420" s="85"/>
      <c r="DQ420" s="85"/>
      <c r="DR420" s="85"/>
      <c r="DS420" s="85"/>
      <c r="DT420" s="85"/>
      <c r="DU420" s="85"/>
      <c r="DV420" s="85"/>
      <c r="DW420" s="85"/>
      <c r="DX420" s="85"/>
      <c r="DY420" s="85"/>
      <c r="DZ420" s="85"/>
      <c r="EA420" s="86"/>
      <c r="EB420" s="86"/>
      <c r="EC420" s="86"/>
      <c r="ED420" s="86"/>
      <c r="EE420" s="86"/>
    </row>
    <row r="421" spans="1:135" s="1" customFormat="1" ht="15" customHeight="1" x14ac:dyDescent="0.25">
      <c r="A421" s="164">
        <v>270680</v>
      </c>
      <c r="B421" s="86" t="s">
        <v>163</v>
      </c>
      <c r="C421" s="86" t="s">
        <v>2</v>
      </c>
      <c r="D421" s="138" t="s">
        <v>78</v>
      </c>
      <c r="E421" s="86" t="s">
        <v>96</v>
      </c>
      <c r="F421" s="86" t="s">
        <v>217</v>
      </c>
      <c r="G421" s="87">
        <v>42394.001388888886</v>
      </c>
      <c r="H421" s="88" t="s">
        <v>2</v>
      </c>
      <c r="I421" s="88" t="s">
        <v>779</v>
      </c>
      <c r="J421" s="87">
        <v>41277.888888888891</v>
      </c>
      <c r="K421" s="143">
        <f>+COUNTIF($Y421,"&gt;=18")+COUNTIF($AG421,"&gt;=31")+COUNTIF($AP421,"&lt;=15")+COUNTIF($AR421,"&gt;=19")+COUNTIF($BG421,"&gt;=11")+COUNTIF($BI421,"&lt;=21")+COUNTIF($BK421,"&gt;=17")+COUNTIF($BR421,"&gt;=24")+COUNTIF($CA421,"&lt;=11")</f>
        <v>5</v>
      </c>
      <c r="L421" s="140">
        <f>65-(+CH421+CI421+CJ421+CK421+CL421+CM421)</f>
        <v>13</v>
      </c>
      <c r="M421" s="68">
        <v>13</v>
      </c>
      <c r="N421" s="68">
        <v>24</v>
      </c>
      <c r="O421" s="68">
        <v>14</v>
      </c>
      <c r="P421" s="68">
        <v>11</v>
      </c>
      <c r="Q421" s="68">
        <v>11</v>
      </c>
      <c r="R421" s="68">
        <v>15</v>
      </c>
      <c r="S421" s="68">
        <v>12</v>
      </c>
      <c r="T421" s="68">
        <v>12</v>
      </c>
      <c r="U421" s="68">
        <v>12</v>
      </c>
      <c r="V421" s="68">
        <v>14</v>
      </c>
      <c r="W421" s="68">
        <v>13</v>
      </c>
      <c r="X421" s="68">
        <v>16</v>
      </c>
      <c r="Y421" s="68">
        <v>17</v>
      </c>
      <c r="Z421" s="100">
        <v>9</v>
      </c>
      <c r="AA421" s="100">
        <v>10</v>
      </c>
      <c r="AB421" s="68">
        <v>11</v>
      </c>
      <c r="AC421" s="68">
        <v>11</v>
      </c>
      <c r="AD421" s="68">
        <v>24</v>
      </c>
      <c r="AE421" s="68">
        <v>15</v>
      </c>
      <c r="AF421" s="68">
        <v>18</v>
      </c>
      <c r="AG421" s="68">
        <v>32</v>
      </c>
      <c r="AH421" s="68">
        <v>15</v>
      </c>
      <c r="AI421" s="68">
        <v>15</v>
      </c>
      <c r="AJ421" s="100">
        <v>16</v>
      </c>
      <c r="AK421" s="100">
        <v>17</v>
      </c>
      <c r="AL421" s="68">
        <v>11</v>
      </c>
      <c r="AM421" s="68">
        <v>11</v>
      </c>
      <c r="AN421" s="68">
        <v>19</v>
      </c>
      <c r="AO421" s="68">
        <v>23</v>
      </c>
      <c r="AP421" s="68">
        <v>15</v>
      </c>
      <c r="AQ421" s="68">
        <v>15</v>
      </c>
      <c r="AR421" s="68">
        <v>19</v>
      </c>
      <c r="AS421" s="68">
        <v>17</v>
      </c>
      <c r="AT421" s="68">
        <v>36</v>
      </c>
      <c r="AU421" s="68">
        <v>39</v>
      </c>
      <c r="AV421" s="68">
        <v>12</v>
      </c>
      <c r="AW421" s="68">
        <v>12</v>
      </c>
      <c r="AX421" s="68">
        <v>11</v>
      </c>
      <c r="AY421" s="68">
        <v>9</v>
      </c>
      <c r="AZ421" s="68">
        <v>15</v>
      </c>
      <c r="BA421" s="68">
        <v>16</v>
      </c>
      <c r="BB421" s="68">
        <v>8</v>
      </c>
      <c r="BC421" s="68">
        <v>10</v>
      </c>
      <c r="BD421" s="68">
        <v>10</v>
      </c>
      <c r="BE421" s="68">
        <v>8</v>
      </c>
      <c r="BF421" s="68">
        <v>10</v>
      </c>
      <c r="BG421" s="68">
        <v>10</v>
      </c>
      <c r="BH421" s="68">
        <v>12</v>
      </c>
      <c r="BI421" s="68">
        <v>23</v>
      </c>
      <c r="BJ421" s="68">
        <v>23</v>
      </c>
      <c r="BK421" s="68">
        <v>17</v>
      </c>
      <c r="BL421" s="68">
        <v>11</v>
      </c>
      <c r="BM421" s="68">
        <v>12</v>
      </c>
      <c r="BN421" s="68">
        <v>12</v>
      </c>
      <c r="BO421" s="68">
        <v>15</v>
      </c>
      <c r="BP421" s="68">
        <v>8</v>
      </c>
      <c r="BQ421" s="68">
        <v>13</v>
      </c>
      <c r="BR421" s="68">
        <v>24</v>
      </c>
      <c r="BS421" s="68">
        <v>20</v>
      </c>
      <c r="BT421" s="68">
        <v>13</v>
      </c>
      <c r="BU421" s="68">
        <v>12</v>
      </c>
      <c r="BV421" s="68">
        <v>11</v>
      </c>
      <c r="BW421" s="68">
        <v>13</v>
      </c>
      <c r="BX421" s="68">
        <v>11</v>
      </c>
      <c r="BY421" s="68">
        <v>11</v>
      </c>
      <c r="BZ421" s="68">
        <v>12</v>
      </c>
      <c r="CA421" s="68">
        <v>12</v>
      </c>
      <c r="CB421" s="149">
        <f>(2.71828^(-8.3291+4.4859*K421-2.1583*L421))/(1+(2.71828^(-8.3291+4.4859*K421-2.1583*L421)))</f>
        <v>8.6763780988253697E-7</v>
      </c>
      <c r="CC421" s="64" t="s">
        <v>781</v>
      </c>
      <c r="CD421" s="86" t="s">
        <v>53</v>
      </c>
      <c r="CE421" s="86" t="s">
        <v>2</v>
      </c>
      <c r="CF421" s="86" t="s">
        <v>50</v>
      </c>
      <c r="CG421" s="86"/>
      <c r="CH421" s="59">
        <f>COUNTIF($M421,"=13")+COUNTIF($N421,"=24")+COUNTIF($O421,"=14")+COUNTIF($P421,"=11")+COUNTIF($Q421,"=11")+COUNTIF($R421,"=14")+COUNTIF($S421,"=12")+COUNTIF($T421,"=12")+COUNTIF($U421,"=12")+COUNTIF($V421,"=13")+COUNTIF($W421,"=13")+COUNTIF($X421,"=16")</f>
        <v>10</v>
      </c>
      <c r="CI421" s="59">
        <f>COUNTIF($Y421,"=18")+COUNTIF($Z421,"=9")+COUNTIF($AA421,"=10")+COUNTIF($AB421,"=11")+COUNTIF($AC421,"=11")+COUNTIF($AD421,"=25")+COUNTIF($AE421,"=15")+COUNTIF($AF421,"=19")+COUNTIF($AG421,"=31")+COUNTIF($AH421,"=15")+COUNTIF($AI421,"=15")+COUNTIF($AJ421,"=17")+COUNTIF($AK421,"=17")</f>
        <v>8</v>
      </c>
      <c r="CJ421" s="59">
        <f>COUNTIF($AL421,"=11")+COUNTIF($AM421,"=11")+COUNTIF($AN421,"=19")+COUNTIF($AO421,"=23")+COUNTIF($AP421,"=15")+COUNTIF($AQ421,"=15")+COUNTIF($AR421,"=19")+COUNTIF($AS421,"=17")+COUNTIF($AV421,"=12")+COUNTIF($AW421,"=12")</f>
        <v>10</v>
      </c>
      <c r="CK421" s="59">
        <f>COUNTIF($AX421,"=11")+COUNTIF($AY421,"=9")+COUNTIF($AZ421,"=15")+COUNTIF($BA421,"=16")+COUNTIF($BB421,"=8")+COUNTIF($BC421,"=10")+COUNTIF($BD421,"=10")+COUNTIF($BE421,"=8")+COUNTIF($BF421,"=10")+COUNTIF($BG421,"=11")</f>
        <v>9</v>
      </c>
      <c r="CL421" s="59">
        <f>COUNTIF($BH421,"=12")+COUNTIF($BI421,"=21")+COUNTIF($BJ421,"=23")+COUNTIF($BK421,"=16")+COUNTIF($BL421,"=10")+COUNTIF($BM421,"=12")+COUNTIF($BN421,"=12")+COUNTIF($BO421,"=15")+COUNTIF($BP421,"=8")+COUNTIF($BQ421,"=12")+COUNTIF($BR421,"=24")+COUNTIF($BS421,"=20")+COUNTIF($BT421,"=13")</f>
        <v>9</v>
      </c>
      <c r="CM421" s="59">
        <f>COUNTIF($BU421,"=12")+COUNTIF($BV421,"=11")+COUNTIF($BW421,"=13")+COUNTIF($BX421,"=11")+COUNTIF($BY421,"=11")+COUNTIF($BZ421,"=12")+COUNTIF($CA421,"=11")</f>
        <v>6</v>
      </c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  <c r="DK421" s="85"/>
      <c r="DL421" s="85"/>
      <c r="DM421" s="85"/>
      <c r="DN421" s="85"/>
      <c r="DO421" s="85"/>
      <c r="DP421" s="85"/>
      <c r="DQ421" s="85"/>
      <c r="DR421" s="85"/>
      <c r="DS421" s="85"/>
      <c r="DT421" s="85"/>
      <c r="DU421" s="85"/>
      <c r="DV421" s="85"/>
      <c r="DW421" s="85"/>
      <c r="DX421" s="85"/>
      <c r="DY421" s="85"/>
      <c r="DZ421" s="85"/>
      <c r="EA421" s="86"/>
      <c r="EB421" s="86"/>
      <c r="EC421" s="86"/>
      <c r="ED421" s="86"/>
      <c r="EE421" s="86"/>
    </row>
    <row r="422" spans="1:135" s="1" customFormat="1" ht="15" customHeight="1" x14ac:dyDescent="0.25">
      <c r="A422" s="173">
        <v>312608</v>
      </c>
      <c r="B422" s="49" t="s">
        <v>45</v>
      </c>
      <c r="C422" s="86" t="s">
        <v>2</v>
      </c>
      <c r="D422" s="138" t="s">
        <v>78</v>
      </c>
      <c r="E422" s="49" t="s">
        <v>314</v>
      </c>
      <c r="F422" s="86" t="s">
        <v>45</v>
      </c>
      <c r="G422" s="87">
        <v>41616.884722222225</v>
      </c>
      <c r="H422" s="88" t="s">
        <v>2</v>
      </c>
      <c r="I422" s="88" t="s">
        <v>779</v>
      </c>
      <c r="J422" s="87">
        <v>41277.888888888891</v>
      </c>
      <c r="K422" s="143">
        <f>+COUNTIF($Y422,"&gt;=18")+COUNTIF($AG422,"&gt;=31")+COUNTIF($AP422,"&lt;=15")+COUNTIF($AR422,"&gt;=19")+COUNTIF($BG422,"&gt;=11")+COUNTIF($BI422,"&lt;=21")+COUNTIF($BK422,"&gt;=17")+COUNTIF($BR422,"&gt;=24")+COUNTIF($CA422,"&lt;=11")</f>
        <v>5</v>
      </c>
      <c r="L422" s="140">
        <f>65-(+CH422+CI422+CJ422+CK422+CL422+CM422)</f>
        <v>13</v>
      </c>
      <c r="M422" s="68">
        <v>12</v>
      </c>
      <c r="N422" s="100">
        <v>24</v>
      </c>
      <c r="O422" s="68">
        <v>14</v>
      </c>
      <c r="P422" s="68">
        <v>11</v>
      </c>
      <c r="Q422" s="68">
        <v>11</v>
      </c>
      <c r="R422" s="68">
        <v>14</v>
      </c>
      <c r="S422" s="68">
        <v>12</v>
      </c>
      <c r="T422" s="68">
        <v>12</v>
      </c>
      <c r="U422" s="68">
        <v>12</v>
      </c>
      <c r="V422" s="68">
        <v>14</v>
      </c>
      <c r="W422" s="68">
        <v>13</v>
      </c>
      <c r="X422" s="68">
        <v>16</v>
      </c>
      <c r="Y422" s="68">
        <v>16</v>
      </c>
      <c r="Z422" s="100">
        <v>9</v>
      </c>
      <c r="AA422" s="100">
        <v>10</v>
      </c>
      <c r="AB422" s="68">
        <v>11</v>
      </c>
      <c r="AC422" s="68">
        <v>11</v>
      </c>
      <c r="AD422" s="68">
        <v>24</v>
      </c>
      <c r="AE422" s="68">
        <v>15</v>
      </c>
      <c r="AF422" s="68">
        <v>19</v>
      </c>
      <c r="AG422" s="68">
        <v>31</v>
      </c>
      <c r="AH422" s="100">
        <v>14</v>
      </c>
      <c r="AI422" s="100">
        <v>15</v>
      </c>
      <c r="AJ422" s="100">
        <v>16</v>
      </c>
      <c r="AK422" s="100">
        <v>17</v>
      </c>
      <c r="AL422" s="68">
        <v>11</v>
      </c>
      <c r="AM422" s="68">
        <v>11</v>
      </c>
      <c r="AN422" s="68">
        <v>19</v>
      </c>
      <c r="AO422" s="68">
        <v>22</v>
      </c>
      <c r="AP422" s="68">
        <v>16</v>
      </c>
      <c r="AQ422" s="68">
        <v>15</v>
      </c>
      <c r="AR422" s="68">
        <v>19</v>
      </c>
      <c r="AS422" s="68">
        <v>18</v>
      </c>
      <c r="AT422" s="68">
        <v>36</v>
      </c>
      <c r="AU422" s="68">
        <v>37</v>
      </c>
      <c r="AV422" s="68">
        <v>13</v>
      </c>
      <c r="AW422" s="68">
        <v>12</v>
      </c>
      <c r="AX422" s="68">
        <v>11</v>
      </c>
      <c r="AY422" s="68">
        <v>9</v>
      </c>
      <c r="AZ422" s="68">
        <v>15</v>
      </c>
      <c r="BA422" s="68">
        <v>16</v>
      </c>
      <c r="BB422" s="68">
        <v>8</v>
      </c>
      <c r="BC422" s="68">
        <v>10</v>
      </c>
      <c r="BD422" s="68">
        <v>10</v>
      </c>
      <c r="BE422" s="68">
        <v>8</v>
      </c>
      <c r="BF422" s="68">
        <v>10</v>
      </c>
      <c r="BG422" s="68">
        <v>10</v>
      </c>
      <c r="BH422" s="68">
        <v>12</v>
      </c>
      <c r="BI422" s="68">
        <v>21</v>
      </c>
      <c r="BJ422" s="68">
        <v>23</v>
      </c>
      <c r="BK422" s="68">
        <v>17</v>
      </c>
      <c r="BL422" s="68">
        <v>10</v>
      </c>
      <c r="BM422" s="68">
        <v>12</v>
      </c>
      <c r="BN422" s="68">
        <v>12</v>
      </c>
      <c r="BO422" s="68">
        <v>15</v>
      </c>
      <c r="BP422" s="68">
        <v>8</v>
      </c>
      <c r="BQ422" s="68">
        <v>12</v>
      </c>
      <c r="BR422" s="68">
        <v>24</v>
      </c>
      <c r="BS422" s="68">
        <v>20</v>
      </c>
      <c r="BT422" s="68">
        <v>13</v>
      </c>
      <c r="BU422" s="68">
        <v>12</v>
      </c>
      <c r="BV422" s="68">
        <v>11</v>
      </c>
      <c r="BW422" s="68">
        <v>13</v>
      </c>
      <c r="BX422" s="68">
        <v>11</v>
      </c>
      <c r="BY422" s="68">
        <v>11</v>
      </c>
      <c r="BZ422" s="68">
        <v>12</v>
      </c>
      <c r="CA422" s="68">
        <v>12</v>
      </c>
      <c r="CB422" s="149">
        <f>(2.71828^(-8.3291+4.4859*K422-2.1583*L422))/(1+(2.71828^(-8.3291+4.4859*K422-2.1583*L422)))</f>
        <v>8.6763780988253697E-7</v>
      </c>
      <c r="CC422" s="64" t="s">
        <v>781</v>
      </c>
      <c r="CD422" s="86" t="s">
        <v>53</v>
      </c>
      <c r="CE422" s="3" t="s">
        <v>2</v>
      </c>
      <c r="CF422" s="86" t="s">
        <v>45</v>
      </c>
      <c r="CG422" s="86"/>
      <c r="CH422" s="59">
        <f>COUNTIF($M422,"=13")+COUNTIF($N422,"=24")+COUNTIF($O422,"=14")+COUNTIF($P422,"=11")+COUNTIF($Q422,"=11")+COUNTIF($R422,"=14")+COUNTIF($S422,"=12")+COUNTIF($T422,"=12")+COUNTIF($U422,"=12")+COUNTIF($V422,"=13")+COUNTIF($W422,"=13")+COUNTIF($X422,"=16")</f>
        <v>10</v>
      </c>
      <c r="CI422" s="59">
        <f>COUNTIF($Y422,"=18")+COUNTIF($Z422,"=9")+COUNTIF($AA422,"=10")+COUNTIF($AB422,"=11")+COUNTIF($AC422,"=11")+COUNTIF($AD422,"=25")+COUNTIF($AE422,"=15")+COUNTIF($AF422,"=19")+COUNTIF($AG422,"=31")+COUNTIF($AH422,"=15")+COUNTIF($AI422,"=15")+COUNTIF($AJ422,"=17")+COUNTIF($AK422,"=17")</f>
        <v>9</v>
      </c>
      <c r="CJ422" s="59">
        <f>COUNTIF($AL422,"=11")+COUNTIF($AM422,"=11")+COUNTIF($AN422,"=19")+COUNTIF($AO422,"=23")+COUNTIF($AP422,"=15")+COUNTIF($AQ422,"=15")+COUNTIF($AR422,"=19")+COUNTIF($AS422,"=17")+COUNTIF($AV422,"=12")+COUNTIF($AW422,"=12")</f>
        <v>6</v>
      </c>
      <c r="CK422" s="59">
        <f>COUNTIF($AX422,"=11")+COUNTIF($AY422,"=9")+COUNTIF($AZ422,"=15")+COUNTIF($BA422,"=16")+COUNTIF($BB422,"=8")+COUNTIF($BC422,"=10")+COUNTIF($BD422,"=10")+COUNTIF($BE422,"=8")+COUNTIF($BF422,"=10")+COUNTIF($BG422,"=11")</f>
        <v>9</v>
      </c>
      <c r="CL422" s="59">
        <f>COUNTIF($BH422,"=12")+COUNTIF($BI422,"=21")+COUNTIF($BJ422,"=23")+COUNTIF($BK422,"=16")+COUNTIF($BL422,"=10")+COUNTIF($BM422,"=12")+COUNTIF($BN422,"=12")+COUNTIF($BO422,"=15")+COUNTIF($BP422,"=8")+COUNTIF($BQ422,"=12")+COUNTIF($BR422,"=24")+COUNTIF($BS422,"=20")+COUNTIF($BT422,"=13")</f>
        <v>12</v>
      </c>
      <c r="CM422" s="59">
        <f>COUNTIF($BU422,"=12")+COUNTIF($BV422,"=11")+COUNTIF($BW422,"=13")+COUNTIF($BX422,"=11")+COUNTIF($BY422,"=11")+COUNTIF($BZ422,"=12")+COUNTIF($CA422,"=11")</f>
        <v>6</v>
      </c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  <c r="DK422" s="85"/>
      <c r="DL422" s="85"/>
      <c r="DM422" s="85"/>
      <c r="DN422" s="85"/>
      <c r="DO422" s="85"/>
      <c r="DP422" s="85"/>
      <c r="DQ422" s="85"/>
      <c r="DR422" s="85"/>
      <c r="DS422" s="85"/>
      <c r="DT422" s="85"/>
      <c r="DU422" s="85"/>
      <c r="DV422" s="85"/>
      <c r="DW422" s="85"/>
      <c r="DX422" s="85"/>
      <c r="DY422" s="85"/>
      <c r="DZ422" s="85"/>
      <c r="EA422" s="86"/>
      <c r="EB422" s="86"/>
      <c r="EC422" s="86"/>
      <c r="ED422" s="86"/>
      <c r="EE422" s="86"/>
    </row>
    <row r="423" spans="1:135" s="1" customFormat="1" ht="15" customHeight="1" x14ac:dyDescent="0.25">
      <c r="A423" s="164">
        <v>324200</v>
      </c>
      <c r="B423" s="86" t="s">
        <v>281</v>
      </c>
      <c r="C423" s="86" t="s">
        <v>2</v>
      </c>
      <c r="D423" s="138" t="s">
        <v>78</v>
      </c>
      <c r="E423" s="86" t="s">
        <v>8</v>
      </c>
      <c r="F423" s="86" t="s">
        <v>223</v>
      </c>
      <c r="G423" s="87">
        <v>42394</v>
      </c>
      <c r="H423" s="88" t="s">
        <v>2</v>
      </c>
      <c r="I423" s="88" t="s">
        <v>779</v>
      </c>
      <c r="J423" s="87">
        <v>41277.888888888891</v>
      </c>
      <c r="K423" s="143">
        <f>+COUNTIF($Y423,"&gt;=18")+COUNTIF($AG423,"&gt;=31")+COUNTIF($AP423,"&lt;=15")+COUNTIF($AR423,"&gt;=19")+COUNTIF($BG423,"&gt;=11")+COUNTIF($BI423,"&lt;=21")+COUNTIF($BK423,"&gt;=17")+COUNTIF($BR423,"&gt;=24")+COUNTIF($CA423,"&lt;=11")</f>
        <v>5</v>
      </c>
      <c r="L423" s="140">
        <f>65-(+CH423+CI423+CJ423+CK423+CL423+CM423)</f>
        <v>13</v>
      </c>
      <c r="M423" s="68">
        <v>13</v>
      </c>
      <c r="N423" s="68">
        <v>24</v>
      </c>
      <c r="O423" s="68">
        <v>14</v>
      </c>
      <c r="P423" s="68">
        <v>11</v>
      </c>
      <c r="Q423" s="68">
        <v>11</v>
      </c>
      <c r="R423" s="68">
        <v>12</v>
      </c>
      <c r="S423" s="68">
        <v>12</v>
      </c>
      <c r="T423" s="68">
        <v>12</v>
      </c>
      <c r="U423" s="68">
        <v>12</v>
      </c>
      <c r="V423" s="68">
        <v>13</v>
      </c>
      <c r="W423" s="68">
        <v>14</v>
      </c>
      <c r="X423" s="68">
        <v>16</v>
      </c>
      <c r="Y423" s="68">
        <v>16</v>
      </c>
      <c r="Z423" s="100">
        <v>9</v>
      </c>
      <c r="AA423" s="100">
        <v>10</v>
      </c>
      <c r="AB423" s="68">
        <v>11</v>
      </c>
      <c r="AC423" s="68">
        <v>11</v>
      </c>
      <c r="AD423" s="68">
        <v>25</v>
      </c>
      <c r="AE423" s="68">
        <v>15</v>
      </c>
      <c r="AF423" s="68">
        <v>18</v>
      </c>
      <c r="AG423" s="68">
        <v>31</v>
      </c>
      <c r="AH423" s="68">
        <v>15</v>
      </c>
      <c r="AI423" s="68">
        <v>16</v>
      </c>
      <c r="AJ423" s="100">
        <v>16</v>
      </c>
      <c r="AK423" s="100">
        <v>17</v>
      </c>
      <c r="AL423" s="68">
        <v>11</v>
      </c>
      <c r="AM423" s="100">
        <v>11</v>
      </c>
      <c r="AN423" s="68">
        <v>19</v>
      </c>
      <c r="AO423" s="68">
        <v>23</v>
      </c>
      <c r="AP423" s="68">
        <v>17</v>
      </c>
      <c r="AQ423" s="68">
        <v>16</v>
      </c>
      <c r="AR423" s="68">
        <v>19</v>
      </c>
      <c r="AS423" s="68">
        <v>17</v>
      </c>
      <c r="AT423" s="68">
        <v>37</v>
      </c>
      <c r="AU423" s="68">
        <v>38</v>
      </c>
      <c r="AV423" s="68">
        <v>12</v>
      </c>
      <c r="AW423" s="68">
        <v>12</v>
      </c>
      <c r="AX423" s="68">
        <v>11</v>
      </c>
      <c r="AY423" s="68">
        <v>9</v>
      </c>
      <c r="AZ423" s="68">
        <v>15</v>
      </c>
      <c r="BA423" s="68">
        <v>16</v>
      </c>
      <c r="BB423" s="68">
        <v>8</v>
      </c>
      <c r="BC423" s="68">
        <v>10</v>
      </c>
      <c r="BD423" s="68">
        <v>10</v>
      </c>
      <c r="BE423" s="68">
        <v>8</v>
      </c>
      <c r="BF423" s="68">
        <v>10</v>
      </c>
      <c r="BG423" s="68">
        <v>10</v>
      </c>
      <c r="BH423" s="68">
        <v>12</v>
      </c>
      <c r="BI423" s="68">
        <v>21</v>
      </c>
      <c r="BJ423" s="68">
        <v>23</v>
      </c>
      <c r="BK423" s="68">
        <v>17</v>
      </c>
      <c r="BL423" s="68">
        <v>10</v>
      </c>
      <c r="BM423" s="68">
        <v>12</v>
      </c>
      <c r="BN423" s="68">
        <v>12</v>
      </c>
      <c r="BO423" s="68">
        <v>16</v>
      </c>
      <c r="BP423" s="68">
        <v>8</v>
      </c>
      <c r="BQ423" s="68">
        <v>12</v>
      </c>
      <c r="BR423" s="100">
        <v>25</v>
      </c>
      <c r="BS423" s="68">
        <v>20</v>
      </c>
      <c r="BT423" s="68">
        <v>13</v>
      </c>
      <c r="BU423" s="68">
        <v>12</v>
      </c>
      <c r="BV423" s="68">
        <v>11</v>
      </c>
      <c r="BW423" s="68">
        <v>13</v>
      </c>
      <c r="BX423" s="68">
        <v>11</v>
      </c>
      <c r="BY423" s="68">
        <v>11</v>
      </c>
      <c r="BZ423" s="68">
        <v>12</v>
      </c>
      <c r="CA423" s="68">
        <v>12</v>
      </c>
      <c r="CB423" s="149">
        <f>(2.71828^(-8.3291+4.4859*K423-2.1583*L423))/(1+(2.71828^(-8.3291+4.4859*K423-2.1583*L423)))</f>
        <v>8.6763780988253697E-7</v>
      </c>
      <c r="CC423" s="64" t="s">
        <v>781</v>
      </c>
      <c r="CD423" s="86" t="s">
        <v>53</v>
      </c>
      <c r="CE423" s="86" t="s">
        <v>2</v>
      </c>
      <c r="CF423" s="86" t="s">
        <v>50</v>
      </c>
      <c r="CG423" s="86"/>
      <c r="CH423" s="59">
        <f>COUNTIF($M423,"=13")+COUNTIF($N423,"=24")+COUNTIF($O423,"=14")+COUNTIF($P423,"=11")+COUNTIF($Q423,"=11")+COUNTIF($R423,"=14")+COUNTIF($S423,"=12")+COUNTIF($T423,"=12")+COUNTIF($U423,"=12")+COUNTIF($V423,"=13")+COUNTIF($W423,"=13")+COUNTIF($X423,"=16")</f>
        <v>10</v>
      </c>
      <c r="CI423" s="59">
        <f>COUNTIF($Y423,"=18")+COUNTIF($Z423,"=9")+COUNTIF($AA423,"=10")+COUNTIF($AB423,"=11")+COUNTIF($AC423,"=11")+COUNTIF($AD423,"=25")+COUNTIF($AE423,"=15")+COUNTIF($AF423,"=19")+COUNTIF($AG423,"=31")+COUNTIF($AH423,"=15")+COUNTIF($AI423,"=15")+COUNTIF($AJ423,"=17")+COUNTIF($AK423,"=17")</f>
        <v>9</v>
      </c>
      <c r="CJ423" s="59">
        <f>COUNTIF($AL423,"=11")+COUNTIF($AM423,"=11")+COUNTIF($AN423,"=19")+COUNTIF($AO423,"=23")+COUNTIF($AP423,"=15")+COUNTIF($AQ423,"=15")+COUNTIF($AR423,"=19")+COUNTIF($AS423,"=17")+COUNTIF($AV423,"=12")+COUNTIF($AW423,"=12")</f>
        <v>8</v>
      </c>
      <c r="CK423" s="59">
        <f>COUNTIF($AX423,"=11")+COUNTIF($AY423,"=9")+COUNTIF($AZ423,"=15")+COUNTIF($BA423,"=16")+COUNTIF($BB423,"=8")+COUNTIF($BC423,"=10")+COUNTIF($BD423,"=10")+COUNTIF($BE423,"=8")+COUNTIF($BF423,"=10")+COUNTIF($BG423,"=11")</f>
        <v>9</v>
      </c>
      <c r="CL423" s="59">
        <f>COUNTIF($BH423,"=12")+COUNTIF($BI423,"=21")+COUNTIF($BJ423,"=23")+COUNTIF($BK423,"=16")+COUNTIF($BL423,"=10")+COUNTIF($BM423,"=12")+COUNTIF($BN423,"=12")+COUNTIF($BO423,"=15")+COUNTIF($BP423,"=8")+COUNTIF($BQ423,"=12")+COUNTIF($BR423,"=24")+COUNTIF($BS423,"=20")+COUNTIF($BT423,"=13")</f>
        <v>10</v>
      </c>
      <c r="CM423" s="59">
        <f>COUNTIF($BU423,"=12")+COUNTIF($BV423,"=11")+COUNTIF($BW423,"=13")+COUNTIF($BX423,"=11")+COUNTIF($BY423,"=11")+COUNTIF($BZ423,"=12")+COUNTIF($CA423,"=11")</f>
        <v>6</v>
      </c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  <c r="DK423" s="85"/>
      <c r="DL423" s="85"/>
      <c r="DM423" s="85"/>
      <c r="DN423" s="85"/>
      <c r="DO423" s="85"/>
      <c r="DP423" s="85"/>
      <c r="DQ423" s="85"/>
      <c r="DR423" s="85"/>
      <c r="DS423" s="85"/>
      <c r="DT423" s="85"/>
      <c r="DU423" s="85"/>
      <c r="DV423" s="85"/>
      <c r="DW423" s="85"/>
      <c r="DX423" s="85"/>
      <c r="DY423" s="85"/>
      <c r="DZ423" s="85"/>
      <c r="EA423" s="86"/>
      <c r="EB423" s="86"/>
      <c r="EC423" s="86"/>
      <c r="ED423" s="86"/>
      <c r="EE423" s="86"/>
    </row>
    <row r="424" spans="1:135" s="1" customFormat="1" ht="15" customHeight="1" x14ac:dyDescent="0.25">
      <c r="A424" s="164">
        <v>326122</v>
      </c>
      <c r="B424" s="86" t="s">
        <v>97</v>
      </c>
      <c r="C424" s="86" t="s">
        <v>2</v>
      </c>
      <c r="D424" s="138" t="s">
        <v>78</v>
      </c>
      <c r="E424" s="86" t="s">
        <v>314</v>
      </c>
      <c r="F424" s="86" t="s">
        <v>275</v>
      </c>
      <c r="G424" s="87">
        <v>42396.112500000003</v>
      </c>
      <c r="H424" s="88" t="s">
        <v>2</v>
      </c>
      <c r="I424" s="88" t="s">
        <v>779</v>
      </c>
      <c r="J424" s="87">
        <v>41277.888888888891</v>
      </c>
      <c r="K424" s="143">
        <f>+COUNTIF($Y424,"&gt;=18")+COUNTIF($AG424,"&gt;=31")+COUNTIF($AP424,"&lt;=15")+COUNTIF($AR424,"&gt;=19")+COUNTIF($BG424,"&gt;=11")+COUNTIF($BI424,"&lt;=21")+COUNTIF($BK424,"&gt;=17")+COUNTIF($BR424,"&gt;=24")+COUNTIF($CA424,"&lt;=11")</f>
        <v>5</v>
      </c>
      <c r="L424" s="140">
        <f>65-(+CH424+CI424+CJ424+CK424+CL424+CM424)</f>
        <v>13</v>
      </c>
      <c r="M424" s="68">
        <v>13</v>
      </c>
      <c r="N424" s="68">
        <v>24</v>
      </c>
      <c r="O424" s="68">
        <v>14</v>
      </c>
      <c r="P424" s="68">
        <v>11</v>
      </c>
      <c r="Q424" s="68">
        <v>11</v>
      </c>
      <c r="R424" s="68">
        <v>15</v>
      </c>
      <c r="S424" s="68">
        <v>12</v>
      </c>
      <c r="T424" s="68">
        <v>12</v>
      </c>
      <c r="U424" s="68">
        <v>12</v>
      </c>
      <c r="V424" s="68">
        <v>14</v>
      </c>
      <c r="W424" s="68">
        <v>13</v>
      </c>
      <c r="X424" s="68">
        <v>16</v>
      </c>
      <c r="Y424" s="68">
        <v>17</v>
      </c>
      <c r="Z424" s="68">
        <v>9</v>
      </c>
      <c r="AA424" s="68">
        <v>10</v>
      </c>
      <c r="AB424" s="68">
        <v>11</v>
      </c>
      <c r="AC424" s="68">
        <v>11</v>
      </c>
      <c r="AD424" s="68">
        <v>24</v>
      </c>
      <c r="AE424" s="68">
        <v>15</v>
      </c>
      <c r="AF424" s="68">
        <v>18</v>
      </c>
      <c r="AG424" s="68">
        <v>32</v>
      </c>
      <c r="AH424" s="68">
        <v>15</v>
      </c>
      <c r="AI424" s="68">
        <v>15</v>
      </c>
      <c r="AJ424" s="68">
        <v>16</v>
      </c>
      <c r="AK424" s="68">
        <v>17</v>
      </c>
      <c r="AL424" s="68">
        <v>12</v>
      </c>
      <c r="AM424" s="68">
        <v>11</v>
      </c>
      <c r="AN424" s="68">
        <v>19</v>
      </c>
      <c r="AO424" s="68">
        <v>23</v>
      </c>
      <c r="AP424" s="68">
        <v>15</v>
      </c>
      <c r="AQ424" s="68">
        <v>15</v>
      </c>
      <c r="AR424" s="68">
        <v>19</v>
      </c>
      <c r="AS424" s="68">
        <v>17</v>
      </c>
      <c r="AT424" s="68">
        <v>35</v>
      </c>
      <c r="AU424" s="100">
        <v>39</v>
      </c>
      <c r="AV424" s="68">
        <v>12</v>
      </c>
      <c r="AW424" s="68">
        <v>12</v>
      </c>
      <c r="AX424" s="68">
        <v>11</v>
      </c>
      <c r="AY424" s="68">
        <v>9</v>
      </c>
      <c r="AZ424" s="68">
        <v>15</v>
      </c>
      <c r="BA424" s="68">
        <v>16</v>
      </c>
      <c r="BB424" s="68">
        <v>8</v>
      </c>
      <c r="BC424" s="68">
        <v>10</v>
      </c>
      <c r="BD424" s="68">
        <v>10</v>
      </c>
      <c r="BE424" s="68">
        <v>8</v>
      </c>
      <c r="BF424" s="68">
        <v>10</v>
      </c>
      <c r="BG424" s="68">
        <v>10</v>
      </c>
      <c r="BH424" s="68">
        <v>12</v>
      </c>
      <c r="BI424" s="68">
        <v>23</v>
      </c>
      <c r="BJ424" s="68">
        <v>23</v>
      </c>
      <c r="BK424" s="68">
        <v>17</v>
      </c>
      <c r="BL424" s="68">
        <v>10</v>
      </c>
      <c r="BM424" s="68">
        <v>12</v>
      </c>
      <c r="BN424" s="68">
        <v>12</v>
      </c>
      <c r="BO424" s="68">
        <v>15</v>
      </c>
      <c r="BP424" s="68">
        <v>8</v>
      </c>
      <c r="BQ424" s="68">
        <v>13</v>
      </c>
      <c r="BR424" s="68">
        <v>24</v>
      </c>
      <c r="BS424" s="68">
        <v>20</v>
      </c>
      <c r="BT424" s="68">
        <v>13</v>
      </c>
      <c r="BU424" s="68">
        <v>12</v>
      </c>
      <c r="BV424" s="68">
        <v>11</v>
      </c>
      <c r="BW424" s="68">
        <v>13</v>
      </c>
      <c r="BX424" s="68">
        <v>11</v>
      </c>
      <c r="BY424" s="68">
        <v>11</v>
      </c>
      <c r="BZ424" s="68">
        <v>12</v>
      </c>
      <c r="CA424" s="68">
        <v>12</v>
      </c>
      <c r="CB424" s="149">
        <f>(2.71828^(-8.3291+4.4859*K424-2.1583*L424))/(1+(2.71828^(-8.3291+4.4859*K424-2.1583*L424)))</f>
        <v>8.6763780988253697E-7</v>
      </c>
      <c r="CC424" s="64" t="s">
        <v>781</v>
      </c>
      <c r="CD424" s="86" t="s">
        <v>53</v>
      </c>
      <c r="CE424" s="86" t="s">
        <v>2</v>
      </c>
      <c r="CF424" s="86" t="s">
        <v>50</v>
      </c>
      <c r="CG424" s="86"/>
      <c r="CH424" s="59">
        <f>COUNTIF($M424,"=13")+COUNTIF($N424,"=24")+COUNTIF($O424,"=14")+COUNTIF($P424,"=11")+COUNTIF($Q424,"=11")+COUNTIF($R424,"=14")+COUNTIF($S424,"=12")+COUNTIF($T424,"=12")+COUNTIF($U424,"=12")+COUNTIF($V424,"=13")+COUNTIF($W424,"=13")+COUNTIF($X424,"=16")</f>
        <v>10</v>
      </c>
      <c r="CI424" s="59">
        <f>COUNTIF($Y424,"=18")+COUNTIF($Z424,"=9")+COUNTIF($AA424,"=10")+COUNTIF($AB424,"=11")+COUNTIF($AC424,"=11")+COUNTIF($AD424,"=25")+COUNTIF($AE424,"=15")+COUNTIF($AF424,"=19")+COUNTIF($AG424,"=31")+COUNTIF($AH424,"=15")+COUNTIF($AI424,"=15")+COUNTIF($AJ424,"=17")+COUNTIF($AK424,"=17")</f>
        <v>8</v>
      </c>
      <c r="CJ424" s="59">
        <f>COUNTIF($AL424,"=11")+COUNTIF($AM424,"=11")+COUNTIF($AN424,"=19")+COUNTIF($AO424,"=23")+COUNTIF($AP424,"=15")+COUNTIF($AQ424,"=15")+COUNTIF($AR424,"=19")+COUNTIF($AS424,"=17")+COUNTIF($AV424,"=12")+COUNTIF($AW424,"=12")</f>
        <v>9</v>
      </c>
      <c r="CK424" s="59">
        <f>COUNTIF($AX424,"=11")+COUNTIF($AY424,"=9")+COUNTIF($AZ424,"=15")+COUNTIF($BA424,"=16")+COUNTIF($BB424,"=8")+COUNTIF($BC424,"=10")+COUNTIF($BD424,"=10")+COUNTIF($BE424,"=8")+COUNTIF($BF424,"=10")+COUNTIF($BG424,"=11")</f>
        <v>9</v>
      </c>
      <c r="CL424" s="59">
        <f>COUNTIF($BH424,"=12")+COUNTIF($BI424,"=21")+COUNTIF($BJ424,"=23")+COUNTIF($BK424,"=16")+COUNTIF($BL424,"=10")+COUNTIF($BM424,"=12")+COUNTIF($BN424,"=12")+COUNTIF($BO424,"=15")+COUNTIF($BP424,"=8")+COUNTIF($BQ424,"=12")+COUNTIF($BR424,"=24")+COUNTIF($BS424,"=20")+COUNTIF($BT424,"=13")</f>
        <v>10</v>
      </c>
      <c r="CM424" s="59">
        <f>COUNTIF($BU424,"=12")+COUNTIF($BV424,"=11")+COUNTIF($BW424,"=13")+COUNTIF($BX424,"=11")+COUNTIF($BY424,"=11")+COUNTIF($BZ424,"=12")+COUNTIF($CA424,"=11")</f>
        <v>6</v>
      </c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  <c r="DK424" s="85"/>
      <c r="DL424" s="85"/>
      <c r="DM424" s="85"/>
      <c r="DN424" s="85"/>
      <c r="DO424" s="85"/>
      <c r="DP424" s="85"/>
      <c r="DQ424" s="85"/>
      <c r="DR424" s="85"/>
      <c r="DS424" s="85"/>
      <c r="DT424" s="85"/>
      <c r="DU424" s="85"/>
      <c r="DV424" s="85"/>
      <c r="DW424" s="85"/>
      <c r="DX424" s="85"/>
      <c r="DY424" s="85"/>
      <c r="DZ424" s="85"/>
      <c r="EA424" s="86"/>
      <c r="EB424" s="86"/>
      <c r="EC424" s="86"/>
      <c r="ED424" s="86"/>
      <c r="EE424" s="86"/>
    </row>
    <row r="425" spans="1:135" s="1" customFormat="1" ht="15" customHeight="1" x14ac:dyDescent="0.25">
      <c r="A425" s="164">
        <v>328907</v>
      </c>
      <c r="B425" s="86" t="s">
        <v>355</v>
      </c>
      <c r="C425" s="86" t="s">
        <v>2</v>
      </c>
      <c r="D425" s="138" t="s">
        <v>78</v>
      </c>
      <c r="E425" s="86" t="s">
        <v>23</v>
      </c>
      <c r="F425" s="86" t="s">
        <v>355</v>
      </c>
      <c r="G425" s="87">
        <v>42402.281944444447</v>
      </c>
      <c r="H425" s="88" t="s">
        <v>2</v>
      </c>
      <c r="I425" s="88" t="s">
        <v>779</v>
      </c>
      <c r="J425" s="87">
        <v>41277.888888888891</v>
      </c>
      <c r="K425" s="143">
        <f>+COUNTIF($Y425,"&gt;=18")+COUNTIF($AG425,"&gt;=31")+COUNTIF($AP425,"&lt;=15")+COUNTIF($AR425,"&gt;=19")+COUNTIF($BG425,"&gt;=11")+COUNTIF($BI425,"&lt;=21")+COUNTIF($BK425,"&gt;=17")+COUNTIF($BR425,"&gt;=24")+COUNTIF($CA425,"&lt;=11")</f>
        <v>5</v>
      </c>
      <c r="L425" s="140">
        <f>65-(+CH425+CI425+CJ425+CK425+CL425+CM425)</f>
        <v>13</v>
      </c>
      <c r="M425" s="68">
        <v>13</v>
      </c>
      <c r="N425" s="68">
        <v>25</v>
      </c>
      <c r="O425" s="68">
        <v>14</v>
      </c>
      <c r="P425" s="68">
        <v>11</v>
      </c>
      <c r="Q425" s="68">
        <v>11</v>
      </c>
      <c r="R425" s="68">
        <v>13</v>
      </c>
      <c r="S425" s="68">
        <v>12</v>
      </c>
      <c r="T425" s="68">
        <v>12</v>
      </c>
      <c r="U425" s="68">
        <v>12</v>
      </c>
      <c r="V425" s="68">
        <v>13</v>
      </c>
      <c r="W425" s="68">
        <v>15</v>
      </c>
      <c r="X425" s="68">
        <v>16</v>
      </c>
      <c r="Y425" s="68">
        <v>18</v>
      </c>
      <c r="Z425" s="68">
        <v>9</v>
      </c>
      <c r="AA425" s="68">
        <v>10</v>
      </c>
      <c r="AB425" s="68">
        <v>11</v>
      </c>
      <c r="AC425" s="68">
        <v>11</v>
      </c>
      <c r="AD425" s="68">
        <v>25</v>
      </c>
      <c r="AE425" s="68">
        <v>15</v>
      </c>
      <c r="AF425" s="68">
        <v>18</v>
      </c>
      <c r="AG425" s="68">
        <v>30</v>
      </c>
      <c r="AH425" s="100">
        <v>15</v>
      </c>
      <c r="AI425" s="100">
        <v>15</v>
      </c>
      <c r="AJ425" s="100">
        <v>16</v>
      </c>
      <c r="AK425" s="68">
        <v>17</v>
      </c>
      <c r="AL425" s="68">
        <v>12</v>
      </c>
      <c r="AM425" s="100">
        <v>11</v>
      </c>
      <c r="AN425" s="68">
        <v>19</v>
      </c>
      <c r="AO425" s="68">
        <v>23</v>
      </c>
      <c r="AP425" s="68">
        <v>15</v>
      </c>
      <c r="AQ425" s="68">
        <v>16</v>
      </c>
      <c r="AR425" s="68">
        <v>19</v>
      </c>
      <c r="AS425" s="68">
        <v>17</v>
      </c>
      <c r="AT425" s="100">
        <v>39</v>
      </c>
      <c r="AU425" s="100">
        <v>39</v>
      </c>
      <c r="AV425" s="68">
        <v>12</v>
      </c>
      <c r="AW425" s="68">
        <v>12</v>
      </c>
      <c r="AX425" s="68">
        <v>11</v>
      </c>
      <c r="AY425" s="68">
        <v>9</v>
      </c>
      <c r="AZ425" s="68">
        <v>15</v>
      </c>
      <c r="BA425" s="68">
        <v>16</v>
      </c>
      <c r="BB425" s="68">
        <v>8</v>
      </c>
      <c r="BC425" s="68">
        <v>10</v>
      </c>
      <c r="BD425" s="68">
        <v>10</v>
      </c>
      <c r="BE425" s="68">
        <v>8</v>
      </c>
      <c r="BF425" s="68">
        <v>10</v>
      </c>
      <c r="BG425" s="68">
        <v>10</v>
      </c>
      <c r="BH425" s="68">
        <v>12</v>
      </c>
      <c r="BI425" s="68">
        <v>21</v>
      </c>
      <c r="BJ425" s="68">
        <v>23</v>
      </c>
      <c r="BK425" s="68">
        <v>16</v>
      </c>
      <c r="BL425" s="68">
        <v>10</v>
      </c>
      <c r="BM425" s="68">
        <v>12</v>
      </c>
      <c r="BN425" s="68">
        <v>12</v>
      </c>
      <c r="BO425" s="68">
        <v>16</v>
      </c>
      <c r="BP425" s="68">
        <v>8</v>
      </c>
      <c r="BQ425" s="68">
        <v>12</v>
      </c>
      <c r="BR425" s="68">
        <v>25</v>
      </c>
      <c r="BS425" s="68">
        <v>21</v>
      </c>
      <c r="BT425" s="68">
        <v>13</v>
      </c>
      <c r="BU425" s="68">
        <v>12</v>
      </c>
      <c r="BV425" s="68">
        <v>11</v>
      </c>
      <c r="BW425" s="68">
        <v>13</v>
      </c>
      <c r="BX425" s="68">
        <v>11</v>
      </c>
      <c r="BY425" s="68">
        <v>11</v>
      </c>
      <c r="BZ425" s="68">
        <v>12</v>
      </c>
      <c r="CA425" s="68">
        <v>12</v>
      </c>
      <c r="CB425" s="149">
        <f>(2.71828^(-8.3291+4.4859*K425-2.1583*L425))/(1+(2.71828^(-8.3291+4.4859*K425-2.1583*L425)))</f>
        <v>8.6763780988253697E-7</v>
      </c>
      <c r="CC425" s="64" t="s">
        <v>781</v>
      </c>
      <c r="CD425" s="86" t="s">
        <v>53</v>
      </c>
      <c r="CE425" s="86" t="s">
        <v>2</v>
      </c>
      <c r="CF425" s="86" t="s">
        <v>355</v>
      </c>
      <c r="CG425" s="86"/>
      <c r="CH425" s="59">
        <f>COUNTIF($M425,"=13")+COUNTIF($N425,"=24")+COUNTIF($O425,"=14")+COUNTIF($P425,"=11")+COUNTIF($Q425,"=11")+COUNTIF($R425,"=14")+COUNTIF($S425,"=12")+COUNTIF($T425,"=12")+COUNTIF($U425,"=12")+COUNTIF($V425,"=13")+COUNTIF($W425,"=13")+COUNTIF($X425,"=16")</f>
        <v>9</v>
      </c>
      <c r="CI425" s="59">
        <f>COUNTIF($Y425,"=18")+COUNTIF($Z425,"=9")+COUNTIF($AA425,"=10")+COUNTIF($AB425,"=11")+COUNTIF($AC425,"=11")+COUNTIF($AD425,"=25")+COUNTIF($AE425,"=15")+COUNTIF($AF425,"=19")+COUNTIF($AG425,"=31")+COUNTIF($AH425,"=15")+COUNTIF($AI425,"=15")+COUNTIF($AJ425,"=17")+COUNTIF($AK425,"=17")</f>
        <v>10</v>
      </c>
      <c r="CJ425" s="59">
        <f>COUNTIF($AL425,"=11")+COUNTIF($AM425,"=11")+COUNTIF($AN425,"=19")+COUNTIF($AO425,"=23")+COUNTIF($AP425,"=15")+COUNTIF($AQ425,"=15")+COUNTIF($AR425,"=19")+COUNTIF($AS425,"=17")+COUNTIF($AV425,"=12")+COUNTIF($AW425,"=12")</f>
        <v>8</v>
      </c>
      <c r="CK425" s="59">
        <f>COUNTIF($AX425,"=11")+COUNTIF($AY425,"=9")+COUNTIF($AZ425,"=15")+COUNTIF($BA425,"=16")+COUNTIF($BB425,"=8")+COUNTIF($BC425,"=10")+COUNTIF($BD425,"=10")+COUNTIF($BE425,"=8")+COUNTIF($BF425,"=10")+COUNTIF($BG425,"=11")</f>
        <v>9</v>
      </c>
      <c r="CL425" s="59">
        <f>COUNTIF($BH425,"=12")+COUNTIF($BI425,"=21")+COUNTIF($BJ425,"=23")+COUNTIF($BK425,"=16")+COUNTIF($BL425,"=10")+COUNTIF($BM425,"=12")+COUNTIF($BN425,"=12")+COUNTIF($BO425,"=15")+COUNTIF($BP425,"=8")+COUNTIF($BQ425,"=12")+COUNTIF($BR425,"=24")+COUNTIF($BS425,"=20")+COUNTIF($BT425,"=13")</f>
        <v>10</v>
      </c>
      <c r="CM425" s="59">
        <f>COUNTIF($BU425,"=12")+COUNTIF($BV425,"=11")+COUNTIF($BW425,"=13")+COUNTIF($BX425,"=11")+COUNTIF($BY425,"=11")+COUNTIF($BZ425,"=12")+COUNTIF($CA425,"=11")</f>
        <v>6</v>
      </c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  <c r="DK425" s="85"/>
      <c r="DL425" s="85"/>
      <c r="DM425" s="85"/>
      <c r="DN425" s="85"/>
      <c r="DO425" s="85"/>
      <c r="DP425" s="85"/>
      <c r="DQ425" s="85"/>
      <c r="DR425" s="85"/>
      <c r="DS425" s="85"/>
      <c r="DT425" s="85"/>
      <c r="DU425" s="85"/>
      <c r="DV425" s="85"/>
      <c r="DW425" s="85"/>
      <c r="DX425" s="85"/>
      <c r="DY425" s="85"/>
      <c r="DZ425" s="85"/>
      <c r="EA425" s="86"/>
      <c r="EB425" s="86"/>
      <c r="EC425" s="86"/>
      <c r="ED425" s="86"/>
      <c r="EE425" s="86"/>
    </row>
    <row r="426" spans="1:135" s="1" customFormat="1" ht="15" customHeight="1" x14ac:dyDescent="0.25">
      <c r="A426" s="176">
        <v>329362</v>
      </c>
      <c r="B426" s="49" t="s">
        <v>281</v>
      </c>
      <c r="C426" s="86" t="s">
        <v>2</v>
      </c>
      <c r="D426" s="138" t="s">
        <v>78</v>
      </c>
      <c r="E426" s="49" t="s">
        <v>8</v>
      </c>
      <c r="F426" s="86" t="s">
        <v>223</v>
      </c>
      <c r="G426" s="87">
        <v>42394</v>
      </c>
      <c r="H426" s="88" t="s">
        <v>2</v>
      </c>
      <c r="I426" s="88" t="s">
        <v>779</v>
      </c>
      <c r="J426" s="87">
        <v>41277.888888888891</v>
      </c>
      <c r="K426" s="143">
        <f>+COUNTIF($Y426,"&gt;=18")+COUNTIF($AG426,"&gt;=31")+COUNTIF($AP426,"&lt;=15")+COUNTIF($AR426,"&gt;=19")+COUNTIF($BG426,"&gt;=11")+COUNTIF($BI426,"&lt;=21")+COUNTIF($BK426,"&gt;=17")+COUNTIF($BR426,"&gt;=24")+COUNTIF($CA426,"&lt;=11")</f>
        <v>5</v>
      </c>
      <c r="L426" s="140">
        <f>65-(+CH426+CI426+CJ426+CK426+CL426+CM426)</f>
        <v>13</v>
      </c>
      <c r="M426" s="68">
        <v>13</v>
      </c>
      <c r="N426" s="68">
        <v>24</v>
      </c>
      <c r="O426" s="68">
        <v>14</v>
      </c>
      <c r="P426" s="100">
        <v>11</v>
      </c>
      <c r="Q426" s="68">
        <v>11</v>
      </c>
      <c r="R426" s="68">
        <v>12</v>
      </c>
      <c r="S426" s="68">
        <v>12</v>
      </c>
      <c r="T426" s="68">
        <v>12</v>
      </c>
      <c r="U426" s="68">
        <v>12</v>
      </c>
      <c r="V426" s="68">
        <v>13</v>
      </c>
      <c r="W426" s="68">
        <v>14</v>
      </c>
      <c r="X426" s="68">
        <v>16</v>
      </c>
      <c r="Y426" s="68">
        <v>16</v>
      </c>
      <c r="Z426" s="100">
        <v>9</v>
      </c>
      <c r="AA426" s="100">
        <v>10</v>
      </c>
      <c r="AB426" s="68">
        <v>11</v>
      </c>
      <c r="AC426" s="68">
        <v>11</v>
      </c>
      <c r="AD426" s="68">
        <v>25</v>
      </c>
      <c r="AE426" s="68">
        <v>15</v>
      </c>
      <c r="AF426" s="68">
        <v>18</v>
      </c>
      <c r="AG426" s="68">
        <v>31</v>
      </c>
      <c r="AH426" s="100">
        <v>15</v>
      </c>
      <c r="AI426" s="100">
        <v>16</v>
      </c>
      <c r="AJ426" s="100">
        <v>16</v>
      </c>
      <c r="AK426" s="100">
        <v>17</v>
      </c>
      <c r="AL426" s="68">
        <v>11</v>
      </c>
      <c r="AM426" s="68">
        <v>11</v>
      </c>
      <c r="AN426" s="100">
        <v>19</v>
      </c>
      <c r="AO426" s="100">
        <v>23</v>
      </c>
      <c r="AP426" s="100">
        <v>17</v>
      </c>
      <c r="AQ426" s="100">
        <v>16</v>
      </c>
      <c r="AR426" s="100">
        <v>19</v>
      </c>
      <c r="AS426" s="100">
        <v>17</v>
      </c>
      <c r="AT426" s="100">
        <v>37</v>
      </c>
      <c r="AU426" s="68">
        <v>38</v>
      </c>
      <c r="AV426" s="100">
        <v>12</v>
      </c>
      <c r="AW426" s="100">
        <v>12</v>
      </c>
      <c r="AX426" s="100">
        <v>11</v>
      </c>
      <c r="AY426" s="100">
        <v>9</v>
      </c>
      <c r="AZ426" s="100">
        <v>15</v>
      </c>
      <c r="BA426" s="100">
        <v>16</v>
      </c>
      <c r="BB426" s="68">
        <v>8</v>
      </c>
      <c r="BC426" s="68">
        <v>10</v>
      </c>
      <c r="BD426" s="68">
        <v>10</v>
      </c>
      <c r="BE426" s="68">
        <v>8</v>
      </c>
      <c r="BF426" s="68">
        <v>10</v>
      </c>
      <c r="BG426" s="68">
        <v>10</v>
      </c>
      <c r="BH426" s="68">
        <v>12</v>
      </c>
      <c r="BI426" s="68">
        <v>21</v>
      </c>
      <c r="BJ426" s="68">
        <v>23</v>
      </c>
      <c r="BK426" s="68">
        <v>17</v>
      </c>
      <c r="BL426" s="68">
        <v>10</v>
      </c>
      <c r="BM426" s="68">
        <v>12</v>
      </c>
      <c r="BN426" s="68">
        <v>12</v>
      </c>
      <c r="BO426" s="68">
        <v>16</v>
      </c>
      <c r="BP426" s="68">
        <v>8</v>
      </c>
      <c r="BQ426" s="68">
        <v>12</v>
      </c>
      <c r="BR426" s="68">
        <v>25</v>
      </c>
      <c r="BS426" s="68">
        <v>20</v>
      </c>
      <c r="BT426" s="68">
        <v>13</v>
      </c>
      <c r="BU426" s="68">
        <v>12</v>
      </c>
      <c r="BV426" s="68">
        <v>11</v>
      </c>
      <c r="BW426" s="68">
        <v>13</v>
      </c>
      <c r="BX426" s="68">
        <v>11</v>
      </c>
      <c r="BY426" s="68">
        <v>11</v>
      </c>
      <c r="BZ426" s="68">
        <v>12</v>
      </c>
      <c r="CA426" s="68">
        <v>12</v>
      </c>
      <c r="CB426" s="149">
        <f>(2.71828^(-8.3291+4.4859*K426-2.1583*L426))/(1+(2.71828^(-8.3291+4.4859*K426-2.1583*L426)))</f>
        <v>8.6763780988253697E-7</v>
      </c>
      <c r="CC426" s="64" t="s">
        <v>781</v>
      </c>
      <c r="CD426" s="49" t="s">
        <v>53</v>
      </c>
      <c r="CE426" s="49" t="s">
        <v>2</v>
      </c>
      <c r="CF426" s="86" t="s">
        <v>50</v>
      </c>
      <c r="CG426" s="49"/>
      <c r="CH426" s="59">
        <f>COUNTIF($M426,"=13")+COUNTIF($N426,"=24")+COUNTIF($O426,"=14")+COUNTIF($P426,"=11")+COUNTIF($Q426,"=11")+COUNTIF($R426,"=14")+COUNTIF($S426,"=12")+COUNTIF($T426,"=12")+COUNTIF($U426,"=12")+COUNTIF($V426,"=13")+COUNTIF($W426,"=13")+COUNTIF($X426,"=16")</f>
        <v>10</v>
      </c>
      <c r="CI426" s="59">
        <f>COUNTIF($Y426,"=18")+COUNTIF($Z426,"=9")+COUNTIF($AA426,"=10")+COUNTIF($AB426,"=11")+COUNTIF($AC426,"=11")+COUNTIF($AD426,"=25")+COUNTIF($AE426,"=15")+COUNTIF($AF426,"=19")+COUNTIF($AG426,"=31")+COUNTIF($AH426,"=15")+COUNTIF($AI426,"=15")+COUNTIF($AJ426,"=17")+COUNTIF($AK426,"=17")</f>
        <v>9</v>
      </c>
      <c r="CJ426" s="59">
        <f>COUNTIF($AL426,"=11")+COUNTIF($AM426,"=11")+COUNTIF($AN426,"=19")+COUNTIF($AO426,"=23")+COUNTIF($AP426,"=15")+COUNTIF($AQ426,"=15")+COUNTIF($AR426,"=19")+COUNTIF($AS426,"=17")+COUNTIF($AV426,"=12")+COUNTIF($AW426,"=12")</f>
        <v>8</v>
      </c>
      <c r="CK426" s="59">
        <f>COUNTIF($AX426,"=11")+COUNTIF($AY426,"=9")+COUNTIF($AZ426,"=15")+COUNTIF($BA426,"=16")+COUNTIF($BB426,"=8")+COUNTIF($BC426,"=10")+COUNTIF($BD426,"=10")+COUNTIF($BE426,"=8")+COUNTIF($BF426,"=10")+COUNTIF($BG426,"=11")</f>
        <v>9</v>
      </c>
      <c r="CL426" s="59">
        <f>COUNTIF($BH426,"=12")+COUNTIF($BI426,"=21")+COUNTIF($BJ426,"=23")+COUNTIF($BK426,"=16")+COUNTIF($BL426,"=10")+COUNTIF($BM426,"=12")+COUNTIF($BN426,"=12")+COUNTIF($BO426,"=15")+COUNTIF($BP426,"=8")+COUNTIF($BQ426,"=12")+COUNTIF($BR426,"=24")+COUNTIF($BS426,"=20")+COUNTIF($BT426,"=13")</f>
        <v>10</v>
      </c>
      <c r="CM426" s="59">
        <f>COUNTIF($BU426,"=12")+COUNTIF($BV426,"=11")+COUNTIF($BW426,"=13")+COUNTIF($BX426,"=11")+COUNTIF($BY426,"=11")+COUNTIF($BZ426,"=12")+COUNTIF($CA426,"=11")</f>
        <v>6</v>
      </c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  <c r="DK426" s="85"/>
      <c r="DL426" s="85"/>
      <c r="DM426" s="85"/>
      <c r="DN426" s="85"/>
      <c r="DO426" s="85"/>
      <c r="DP426" s="85"/>
      <c r="DQ426" s="85"/>
      <c r="DR426" s="85"/>
      <c r="DS426" s="85"/>
      <c r="DT426" s="85"/>
      <c r="DU426" s="85"/>
      <c r="DV426" s="85"/>
      <c r="DW426" s="85"/>
      <c r="DX426" s="85"/>
      <c r="DY426" s="85"/>
      <c r="DZ426" s="85"/>
      <c r="EA426" s="86"/>
      <c r="EB426" s="86"/>
      <c r="EC426" s="86"/>
      <c r="ED426" s="86"/>
      <c r="EE426" s="86"/>
    </row>
    <row r="427" spans="1:135" s="1" customFormat="1" ht="15" customHeight="1" x14ac:dyDescent="0.25">
      <c r="A427" s="173">
        <v>349098</v>
      </c>
      <c r="B427" s="86" t="s">
        <v>22</v>
      </c>
      <c r="C427" s="86" t="s">
        <v>2</v>
      </c>
      <c r="D427" s="138" t="s">
        <v>78</v>
      </c>
      <c r="E427" s="86" t="s">
        <v>6</v>
      </c>
      <c r="F427" s="86" t="s">
        <v>22</v>
      </c>
      <c r="G427" s="87">
        <v>42399.598611111112</v>
      </c>
      <c r="H427" s="88" t="s">
        <v>2</v>
      </c>
      <c r="I427" s="88" t="s">
        <v>779</v>
      </c>
      <c r="J427" s="87">
        <v>41277.888888888891</v>
      </c>
      <c r="K427" s="143">
        <f>+COUNTIF($Y427,"&gt;=18")+COUNTIF($AG427,"&gt;=31")+COUNTIF($AP427,"&lt;=15")+COUNTIF($AR427,"&gt;=19")+COUNTIF($BG427,"&gt;=11")+COUNTIF($BI427,"&lt;=21")+COUNTIF($BK427,"&gt;=17")+COUNTIF($BR427,"&gt;=24")+COUNTIF($CA427,"&lt;=11")</f>
        <v>5</v>
      </c>
      <c r="L427" s="140">
        <f>65-(+CH427+CI427+CJ427+CK427+CL427+CM427)</f>
        <v>13</v>
      </c>
      <c r="M427" s="68">
        <v>13</v>
      </c>
      <c r="N427" s="68">
        <v>24</v>
      </c>
      <c r="O427" s="68">
        <v>14</v>
      </c>
      <c r="P427" s="100">
        <v>10</v>
      </c>
      <c r="Q427" s="68">
        <v>11</v>
      </c>
      <c r="R427" s="68">
        <v>13</v>
      </c>
      <c r="S427" s="68">
        <v>12</v>
      </c>
      <c r="T427" s="68">
        <v>12</v>
      </c>
      <c r="U427" s="68">
        <v>12</v>
      </c>
      <c r="V427" s="68">
        <v>13</v>
      </c>
      <c r="W427" s="68">
        <v>14</v>
      </c>
      <c r="X427" s="68">
        <v>16</v>
      </c>
      <c r="Y427" s="68">
        <v>18</v>
      </c>
      <c r="Z427" s="100">
        <v>9</v>
      </c>
      <c r="AA427" s="100">
        <v>10</v>
      </c>
      <c r="AB427" s="68">
        <v>11</v>
      </c>
      <c r="AC427" s="68">
        <v>11</v>
      </c>
      <c r="AD427" s="68">
        <v>25</v>
      </c>
      <c r="AE427" s="68">
        <v>15</v>
      </c>
      <c r="AF427" s="68">
        <v>18</v>
      </c>
      <c r="AG427" s="68">
        <v>31</v>
      </c>
      <c r="AH427" s="100">
        <v>15</v>
      </c>
      <c r="AI427" s="100">
        <v>15</v>
      </c>
      <c r="AJ427" s="100">
        <v>16</v>
      </c>
      <c r="AK427" s="68">
        <v>17</v>
      </c>
      <c r="AL427" s="68">
        <v>11</v>
      </c>
      <c r="AM427" s="100">
        <v>11</v>
      </c>
      <c r="AN427" s="100">
        <v>19</v>
      </c>
      <c r="AO427" s="100">
        <v>23</v>
      </c>
      <c r="AP427" s="100">
        <v>17</v>
      </c>
      <c r="AQ427" s="100">
        <v>17</v>
      </c>
      <c r="AR427" s="100">
        <v>19</v>
      </c>
      <c r="AS427" s="100">
        <v>17</v>
      </c>
      <c r="AT427" s="68">
        <v>38</v>
      </c>
      <c r="AU427" s="100">
        <v>39</v>
      </c>
      <c r="AV427" s="68">
        <v>12</v>
      </c>
      <c r="AW427" s="100">
        <v>12</v>
      </c>
      <c r="AX427" s="100">
        <v>11</v>
      </c>
      <c r="AY427" s="100">
        <v>9</v>
      </c>
      <c r="AZ427" s="100">
        <v>15</v>
      </c>
      <c r="BA427" s="100">
        <v>16</v>
      </c>
      <c r="BB427" s="68">
        <v>8</v>
      </c>
      <c r="BC427" s="68">
        <v>10</v>
      </c>
      <c r="BD427" s="68">
        <v>10</v>
      </c>
      <c r="BE427" s="68">
        <v>8</v>
      </c>
      <c r="BF427" s="68">
        <v>10</v>
      </c>
      <c r="BG427" s="68">
        <v>10</v>
      </c>
      <c r="BH427" s="68">
        <v>12</v>
      </c>
      <c r="BI427" s="68">
        <v>21</v>
      </c>
      <c r="BJ427" s="68">
        <v>23</v>
      </c>
      <c r="BK427" s="68">
        <v>16</v>
      </c>
      <c r="BL427" s="68">
        <v>10</v>
      </c>
      <c r="BM427" s="68">
        <v>12</v>
      </c>
      <c r="BN427" s="68">
        <v>12</v>
      </c>
      <c r="BO427" s="68">
        <v>16</v>
      </c>
      <c r="BP427" s="68">
        <v>8</v>
      </c>
      <c r="BQ427" s="68">
        <v>12</v>
      </c>
      <c r="BR427" s="68">
        <v>26</v>
      </c>
      <c r="BS427" s="68">
        <v>20</v>
      </c>
      <c r="BT427" s="68">
        <v>14</v>
      </c>
      <c r="BU427" s="68">
        <v>13</v>
      </c>
      <c r="BV427" s="68">
        <v>11</v>
      </c>
      <c r="BW427" s="68">
        <v>13</v>
      </c>
      <c r="BX427" s="68">
        <v>11</v>
      </c>
      <c r="BY427" s="68">
        <v>11</v>
      </c>
      <c r="BZ427" s="68">
        <v>12</v>
      </c>
      <c r="CA427" s="68">
        <v>12</v>
      </c>
      <c r="CB427" s="149">
        <f>(2.71828^(-8.3291+4.4859*K427-2.1583*L427))/(1+(2.71828^(-8.3291+4.4859*K427-2.1583*L427)))</f>
        <v>8.6763780988253697E-7</v>
      </c>
      <c r="CC427" s="64" t="s">
        <v>781</v>
      </c>
      <c r="CD427" s="86" t="s">
        <v>53</v>
      </c>
      <c r="CE427" s="86" t="s">
        <v>2</v>
      </c>
      <c r="CF427" s="86" t="s">
        <v>22</v>
      </c>
      <c r="CG427" s="86"/>
      <c r="CH427" s="59">
        <f>COUNTIF($M427,"=13")+COUNTIF($N427,"=24")+COUNTIF($O427,"=14")+COUNTIF($P427,"=11")+COUNTIF($Q427,"=11")+COUNTIF($R427,"=14")+COUNTIF($S427,"=12")+COUNTIF($T427,"=12")+COUNTIF($U427,"=12")+COUNTIF($V427,"=13")+COUNTIF($W427,"=13")+COUNTIF($X427,"=16")</f>
        <v>9</v>
      </c>
      <c r="CI427" s="59">
        <f>COUNTIF($Y427,"=18")+COUNTIF($Z427,"=9")+COUNTIF($AA427,"=10")+COUNTIF($AB427,"=11")+COUNTIF($AC427,"=11")+COUNTIF($AD427,"=25")+COUNTIF($AE427,"=15")+COUNTIF($AF427,"=19")+COUNTIF($AG427,"=31")+COUNTIF($AH427,"=15")+COUNTIF($AI427,"=15")+COUNTIF($AJ427,"=17")+COUNTIF($AK427,"=17")</f>
        <v>11</v>
      </c>
      <c r="CJ427" s="59">
        <f>COUNTIF($AL427,"=11")+COUNTIF($AM427,"=11")+COUNTIF($AN427,"=19")+COUNTIF($AO427,"=23")+COUNTIF($AP427,"=15")+COUNTIF($AQ427,"=15")+COUNTIF($AR427,"=19")+COUNTIF($AS427,"=17")+COUNTIF($AV427,"=12")+COUNTIF($AW427,"=12")</f>
        <v>8</v>
      </c>
      <c r="CK427" s="59">
        <f>COUNTIF($AX427,"=11")+COUNTIF($AY427,"=9")+COUNTIF($AZ427,"=15")+COUNTIF($BA427,"=16")+COUNTIF($BB427,"=8")+COUNTIF($BC427,"=10")+COUNTIF($BD427,"=10")+COUNTIF($BE427,"=8")+COUNTIF($BF427,"=10")+COUNTIF($BG427,"=11")</f>
        <v>9</v>
      </c>
      <c r="CL427" s="59">
        <f>COUNTIF($BH427,"=12")+COUNTIF($BI427,"=21")+COUNTIF($BJ427,"=23")+COUNTIF($BK427,"=16")+COUNTIF($BL427,"=10")+COUNTIF($BM427,"=12")+COUNTIF($BN427,"=12")+COUNTIF($BO427,"=15")+COUNTIF($BP427,"=8")+COUNTIF($BQ427,"=12")+COUNTIF($BR427,"=24")+COUNTIF($BS427,"=20")+COUNTIF($BT427,"=13")</f>
        <v>10</v>
      </c>
      <c r="CM427" s="59">
        <f>COUNTIF($BU427,"=12")+COUNTIF($BV427,"=11")+COUNTIF($BW427,"=13")+COUNTIF($BX427,"=11")+COUNTIF($BY427,"=11")+COUNTIF($BZ427,"=12")+COUNTIF($CA427,"=11")</f>
        <v>5</v>
      </c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  <c r="DK427" s="85"/>
      <c r="DL427" s="85"/>
      <c r="DM427" s="85"/>
      <c r="DN427" s="85"/>
      <c r="DO427" s="85"/>
      <c r="DP427" s="85"/>
      <c r="DQ427" s="85"/>
      <c r="DR427" s="85"/>
      <c r="DS427" s="85"/>
      <c r="DT427" s="85"/>
      <c r="DU427" s="85"/>
      <c r="DV427" s="85"/>
      <c r="DW427" s="85"/>
      <c r="DX427" s="85"/>
      <c r="DY427" s="85"/>
      <c r="DZ427" s="85"/>
      <c r="EA427" s="86"/>
      <c r="EB427" s="86"/>
      <c r="EC427" s="86"/>
      <c r="ED427" s="86"/>
      <c r="EE427" s="86"/>
    </row>
    <row r="428" spans="1:135" s="1" customFormat="1" ht="15" customHeight="1" x14ac:dyDescent="0.25">
      <c r="A428" s="164">
        <v>360022</v>
      </c>
      <c r="B428" s="86" t="s">
        <v>341</v>
      </c>
      <c r="C428" s="86" t="s">
        <v>2</v>
      </c>
      <c r="D428" s="138" t="s">
        <v>78</v>
      </c>
      <c r="E428" s="49" t="s">
        <v>23</v>
      </c>
      <c r="F428" s="86" t="s">
        <v>234</v>
      </c>
      <c r="G428" s="87">
        <v>42394.542361111111</v>
      </c>
      <c r="H428" s="88" t="s">
        <v>2</v>
      </c>
      <c r="I428" s="88" t="s">
        <v>779</v>
      </c>
      <c r="J428" s="87">
        <v>41277.888888888891</v>
      </c>
      <c r="K428" s="143">
        <f>+COUNTIF($Y428,"&gt;=18")+COUNTIF($AG428,"&gt;=31")+COUNTIF($AP428,"&lt;=15")+COUNTIF($AR428,"&gt;=19")+COUNTIF($BG428,"&gt;=11")+COUNTIF($BI428,"&lt;=21")+COUNTIF($BK428,"&gt;=17")+COUNTIF($BR428,"&gt;=24")+COUNTIF($CA428,"&lt;=11")</f>
        <v>5</v>
      </c>
      <c r="L428" s="140">
        <f>65-(+CH428+CI428+CJ428+CK428+CL428+CM428)</f>
        <v>13</v>
      </c>
      <c r="M428" s="68">
        <v>13</v>
      </c>
      <c r="N428" s="68">
        <v>25</v>
      </c>
      <c r="O428" s="68">
        <v>15</v>
      </c>
      <c r="P428" s="68">
        <v>11</v>
      </c>
      <c r="Q428" s="68">
        <v>11</v>
      </c>
      <c r="R428" s="68">
        <v>13</v>
      </c>
      <c r="S428" s="68">
        <v>12</v>
      </c>
      <c r="T428" s="68">
        <v>12</v>
      </c>
      <c r="U428" s="68">
        <v>12</v>
      </c>
      <c r="V428" s="68">
        <v>13</v>
      </c>
      <c r="W428" s="68">
        <v>14</v>
      </c>
      <c r="X428" s="68">
        <v>16</v>
      </c>
      <c r="Y428" s="68">
        <v>18</v>
      </c>
      <c r="Z428" s="68">
        <v>9</v>
      </c>
      <c r="AA428" s="68">
        <v>10</v>
      </c>
      <c r="AB428" s="68">
        <v>11</v>
      </c>
      <c r="AC428" s="68">
        <v>11</v>
      </c>
      <c r="AD428" s="68">
        <v>25</v>
      </c>
      <c r="AE428" s="68">
        <v>15</v>
      </c>
      <c r="AF428" s="68">
        <v>18</v>
      </c>
      <c r="AG428" s="68">
        <v>31</v>
      </c>
      <c r="AH428" s="68">
        <v>15</v>
      </c>
      <c r="AI428" s="68">
        <v>16</v>
      </c>
      <c r="AJ428" s="100">
        <v>16</v>
      </c>
      <c r="AK428" s="68">
        <v>17</v>
      </c>
      <c r="AL428" s="68">
        <v>11</v>
      </c>
      <c r="AM428" s="68">
        <v>11</v>
      </c>
      <c r="AN428" s="68">
        <v>19</v>
      </c>
      <c r="AO428" s="68">
        <v>23</v>
      </c>
      <c r="AP428" s="68">
        <v>17</v>
      </c>
      <c r="AQ428" s="68">
        <v>16</v>
      </c>
      <c r="AR428" s="68">
        <v>19</v>
      </c>
      <c r="AS428" s="68">
        <v>17</v>
      </c>
      <c r="AT428" s="68">
        <v>38</v>
      </c>
      <c r="AU428" s="68">
        <v>39</v>
      </c>
      <c r="AV428" s="68">
        <v>12</v>
      </c>
      <c r="AW428" s="68">
        <v>12</v>
      </c>
      <c r="AX428" s="68">
        <v>11</v>
      </c>
      <c r="AY428" s="68">
        <v>9</v>
      </c>
      <c r="AZ428" s="68">
        <v>15</v>
      </c>
      <c r="BA428" s="68">
        <v>16</v>
      </c>
      <c r="BB428" s="68">
        <v>8</v>
      </c>
      <c r="BC428" s="68">
        <v>10</v>
      </c>
      <c r="BD428" s="68">
        <v>10</v>
      </c>
      <c r="BE428" s="68">
        <v>8</v>
      </c>
      <c r="BF428" s="68">
        <v>10</v>
      </c>
      <c r="BG428" s="68">
        <v>10</v>
      </c>
      <c r="BH428" s="68">
        <v>12</v>
      </c>
      <c r="BI428" s="68">
        <v>21</v>
      </c>
      <c r="BJ428" s="68">
        <v>23</v>
      </c>
      <c r="BK428" s="68">
        <v>16</v>
      </c>
      <c r="BL428" s="68">
        <v>10</v>
      </c>
      <c r="BM428" s="68">
        <v>12</v>
      </c>
      <c r="BN428" s="68">
        <v>12</v>
      </c>
      <c r="BO428" s="68">
        <v>17</v>
      </c>
      <c r="BP428" s="68">
        <v>8</v>
      </c>
      <c r="BQ428" s="68">
        <v>12</v>
      </c>
      <c r="BR428" s="68">
        <v>25</v>
      </c>
      <c r="BS428" s="68">
        <v>20</v>
      </c>
      <c r="BT428" s="68">
        <v>13</v>
      </c>
      <c r="BU428" s="68">
        <v>12</v>
      </c>
      <c r="BV428" s="68">
        <v>11</v>
      </c>
      <c r="BW428" s="68">
        <v>13</v>
      </c>
      <c r="BX428" s="68">
        <v>11</v>
      </c>
      <c r="BY428" s="68">
        <v>11</v>
      </c>
      <c r="BZ428" s="68">
        <v>12</v>
      </c>
      <c r="CA428" s="68">
        <v>12</v>
      </c>
      <c r="CB428" s="149">
        <f>(2.71828^(-8.3291+4.4859*K428-2.1583*L428))/(1+(2.71828^(-8.3291+4.4859*K428-2.1583*L428)))</f>
        <v>8.6763780988253697E-7</v>
      </c>
      <c r="CC428" s="64" t="s">
        <v>781</v>
      </c>
      <c r="CD428" s="86" t="s">
        <v>53</v>
      </c>
      <c r="CE428" s="86" t="s">
        <v>2</v>
      </c>
      <c r="CF428" s="86" t="s">
        <v>341</v>
      </c>
      <c r="CG428" s="86"/>
      <c r="CH428" s="59">
        <f>COUNTIF($M428,"=13")+COUNTIF($N428,"=24")+COUNTIF($O428,"=14")+COUNTIF($P428,"=11")+COUNTIF($Q428,"=11")+COUNTIF($R428,"=14")+COUNTIF($S428,"=12")+COUNTIF($T428,"=12")+COUNTIF($U428,"=12")+COUNTIF($V428,"=13")+COUNTIF($W428,"=13")+COUNTIF($X428,"=16")</f>
        <v>8</v>
      </c>
      <c r="CI428" s="59">
        <f>COUNTIF($Y428,"=18")+COUNTIF($Z428,"=9")+COUNTIF($AA428,"=10")+COUNTIF($AB428,"=11")+COUNTIF($AC428,"=11")+COUNTIF($AD428,"=25")+COUNTIF($AE428,"=15")+COUNTIF($AF428,"=19")+COUNTIF($AG428,"=31")+COUNTIF($AH428,"=15")+COUNTIF($AI428,"=15")+COUNTIF($AJ428,"=17")+COUNTIF($AK428,"=17")</f>
        <v>10</v>
      </c>
      <c r="CJ428" s="59">
        <f>COUNTIF($AL428,"=11")+COUNTIF($AM428,"=11")+COUNTIF($AN428,"=19")+COUNTIF($AO428,"=23")+COUNTIF($AP428,"=15")+COUNTIF($AQ428,"=15")+COUNTIF($AR428,"=19")+COUNTIF($AS428,"=17")+COUNTIF($AV428,"=12")+COUNTIF($AW428,"=12")</f>
        <v>8</v>
      </c>
      <c r="CK428" s="59">
        <f>COUNTIF($AX428,"=11")+COUNTIF($AY428,"=9")+COUNTIF($AZ428,"=15")+COUNTIF($BA428,"=16")+COUNTIF($BB428,"=8")+COUNTIF($BC428,"=10")+COUNTIF($BD428,"=10")+COUNTIF($BE428,"=8")+COUNTIF($BF428,"=10")+COUNTIF($BG428,"=11")</f>
        <v>9</v>
      </c>
      <c r="CL428" s="59">
        <f>COUNTIF($BH428,"=12")+COUNTIF($BI428,"=21")+COUNTIF($BJ428,"=23")+COUNTIF($BK428,"=16")+COUNTIF($BL428,"=10")+COUNTIF($BM428,"=12")+COUNTIF($BN428,"=12")+COUNTIF($BO428,"=15")+COUNTIF($BP428,"=8")+COUNTIF($BQ428,"=12")+COUNTIF($BR428,"=24")+COUNTIF($BS428,"=20")+COUNTIF($BT428,"=13")</f>
        <v>11</v>
      </c>
      <c r="CM428" s="59">
        <f>COUNTIF($BU428,"=12")+COUNTIF($BV428,"=11")+COUNTIF($BW428,"=13")+COUNTIF($BX428,"=11")+COUNTIF($BY428,"=11")+COUNTIF($BZ428,"=12")+COUNTIF($CA428,"=11")</f>
        <v>6</v>
      </c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  <c r="DK428" s="85"/>
      <c r="DL428" s="85"/>
      <c r="DM428" s="85"/>
      <c r="DN428" s="85"/>
      <c r="DO428" s="85"/>
      <c r="DP428" s="85"/>
      <c r="DQ428" s="85"/>
      <c r="DR428" s="85"/>
      <c r="DS428" s="85"/>
      <c r="DT428" s="85"/>
      <c r="DU428" s="85"/>
      <c r="DV428" s="85"/>
      <c r="DW428" s="85"/>
      <c r="DX428" s="85"/>
      <c r="DY428" s="85"/>
      <c r="DZ428" s="85"/>
      <c r="EA428" s="86"/>
      <c r="EB428" s="86"/>
      <c r="EC428" s="86"/>
      <c r="ED428" s="86"/>
      <c r="EE428" s="86"/>
    </row>
    <row r="429" spans="1:135" s="1" customFormat="1" ht="15" customHeight="1" x14ac:dyDescent="0.25">
      <c r="A429" s="164">
        <v>555772</v>
      </c>
      <c r="B429" s="86" t="s">
        <v>253</v>
      </c>
      <c r="C429" s="86" t="s">
        <v>2</v>
      </c>
      <c r="D429" s="138" t="s">
        <v>78</v>
      </c>
      <c r="E429" s="86" t="s">
        <v>8</v>
      </c>
      <c r="F429" s="86" t="s">
        <v>814</v>
      </c>
      <c r="G429" s="87">
        <v>42884.577777777777</v>
      </c>
      <c r="H429" s="86" t="s">
        <v>785</v>
      </c>
      <c r="I429" s="86" t="s">
        <v>779</v>
      </c>
      <c r="J429" s="87">
        <v>41277</v>
      </c>
      <c r="K429" s="143">
        <f>+COUNTIF($Y429,"&gt;=18")+COUNTIF($AG429,"&gt;=31")+COUNTIF($AP429,"&lt;=15")+COUNTIF($AR429,"&gt;=19")+COUNTIF($BG429,"&gt;=11")+COUNTIF($BI429,"&lt;=21")+COUNTIF($BK429,"&gt;=17")+COUNTIF($BR429,"&gt;=24")+COUNTIF($CA429,"&lt;=11")</f>
        <v>5</v>
      </c>
      <c r="L429" s="140">
        <f>65-(+CH429+CI429+CJ429+CK429+CL429+CM429)</f>
        <v>13</v>
      </c>
      <c r="M429" s="68">
        <v>13</v>
      </c>
      <c r="N429" s="68">
        <v>24</v>
      </c>
      <c r="O429" s="68">
        <v>14</v>
      </c>
      <c r="P429" s="68">
        <v>11</v>
      </c>
      <c r="Q429" s="68">
        <v>12</v>
      </c>
      <c r="R429" s="68">
        <v>16</v>
      </c>
      <c r="S429" s="68">
        <v>12</v>
      </c>
      <c r="T429" s="68">
        <v>12</v>
      </c>
      <c r="U429" s="68">
        <v>11</v>
      </c>
      <c r="V429" s="68">
        <v>13</v>
      </c>
      <c r="W429" s="68">
        <v>15</v>
      </c>
      <c r="X429" s="68">
        <v>16</v>
      </c>
      <c r="Y429" s="68">
        <v>18</v>
      </c>
      <c r="Z429" s="68">
        <v>9</v>
      </c>
      <c r="AA429" s="68">
        <v>10</v>
      </c>
      <c r="AB429" s="68">
        <v>11</v>
      </c>
      <c r="AC429" s="68">
        <v>11</v>
      </c>
      <c r="AD429" s="68">
        <v>25</v>
      </c>
      <c r="AE429" s="68">
        <v>15</v>
      </c>
      <c r="AF429" s="68">
        <v>19</v>
      </c>
      <c r="AG429" s="68">
        <v>29</v>
      </c>
      <c r="AH429" s="68">
        <v>14</v>
      </c>
      <c r="AI429" s="68">
        <v>15</v>
      </c>
      <c r="AJ429" s="68">
        <v>17</v>
      </c>
      <c r="AK429" s="100">
        <v>18</v>
      </c>
      <c r="AL429" s="68">
        <v>11</v>
      </c>
      <c r="AM429" s="68">
        <v>11</v>
      </c>
      <c r="AN429" s="68">
        <v>19</v>
      </c>
      <c r="AO429" s="68">
        <v>23</v>
      </c>
      <c r="AP429" s="68">
        <v>15</v>
      </c>
      <c r="AQ429" s="68">
        <v>15</v>
      </c>
      <c r="AR429" s="68">
        <v>20</v>
      </c>
      <c r="AS429" s="68">
        <v>17</v>
      </c>
      <c r="AT429" s="100">
        <v>37</v>
      </c>
      <c r="AU429" s="68">
        <v>37</v>
      </c>
      <c r="AV429" s="68">
        <v>12</v>
      </c>
      <c r="AW429" s="68">
        <v>12</v>
      </c>
      <c r="AX429" s="68">
        <v>11</v>
      </c>
      <c r="AY429" s="68">
        <v>9</v>
      </c>
      <c r="AZ429" s="68">
        <v>15</v>
      </c>
      <c r="BA429" s="68">
        <v>16</v>
      </c>
      <c r="BB429" s="68">
        <v>8</v>
      </c>
      <c r="BC429" s="68">
        <v>10</v>
      </c>
      <c r="BD429" s="68">
        <v>10</v>
      </c>
      <c r="BE429" s="68">
        <v>8</v>
      </c>
      <c r="BF429" s="68">
        <v>10</v>
      </c>
      <c r="BG429" s="68">
        <v>10</v>
      </c>
      <c r="BH429" s="68">
        <v>12</v>
      </c>
      <c r="BI429" s="68">
        <v>21</v>
      </c>
      <c r="BJ429" s="68">
        <v>23</v>
      </c>
      <c r="BK429" s="68">
        <v>16</v>
      </c>
      <c r="BL429" s="68">
        <v>10</v>
      </c>
      <c r="BM429" s="68">
        <v>12</v>
      </c>
      <c r="BN429" s="68">
        <v>12</v>
      </c>
      <c r="BO429" s="68">
        <v>17</v>
      </c>
      <c r="BP429" s="68">
        <v>8</v>
      </c>
      <c r="BQ429" s="68">
        <v>11</v>
      </c>
      <c r="BR429" s="68">
        <v>23</v>
      </c>
      <c r="BS429" s="68">
        <v>22</v>
      </c>
      <c r="BT429" s="68">
        <v>13</v>
      </c>
      <c r="BU429" s="68">
        <v>12</v>
      </c>
      <c r="BV429" s="68">
        <v>11</v>
      </c>
      <c r="BW429" s="68">
        <v>13</v>
      </c>
      <c r="BX429" s="68">
        <v>11</v>
      </c>
      <c r="BY429" s="68">
        <v>11</v>
      </c>
      <c r="BZ429" s="68">
        <v>12</v>
      </c>
      <c r="CA429" s="68">
        <v>11</v>
      </c>
      <c r="CB429" s="149">
        <f>(2.71828^(-8.3291+4.4859*K429-2.1583*L429))/(1+(2.71828^(-8.3291+4.4859*K429-2.1583*L429)))</f>
        <v>8.6763780988253697E-7</v>
      </c>
      <c r="CC429" s="49" t="s">
        <v>781</v>
      </c>
      <c r="CD429" s="86" t="s">
        <v>53</v>
      </c>
      <c r="CE429" s="86" t="s">
        <v>782</v>
      </c>
      <c r="CF429" s="86" t="s">
        <v>253</v>
      </c>
      <c r="CG429" s="86"/>
      <c r="CH429" s="59">
        <f>COUNTIF($M429,"=13")+COUNTIF($N429,"=24")+COUNTIF($O429,"=14")+COUNTIF($P429,"=11")+COUNTIF($Q429,"=11")+COUNTIF($R429,"=14")+COUNTIF($S429,"=12")+COUNTIF($T429,"=12")+COUNTIF($U429,"=12")+COUNTIF($V429,"=13")+COUNTIF($W429,"=13")+COUNTIF($X429,"=16")</f>
        <v>8</v>
      </c>
      <c r="CI429" s="59">
        <f>COUNTIF($Y429,"=18")+COUNTIF($Z429,"=9")+COUNTIF($AA429,"=10")+COUNTIF($AB429,"=11")+COUNTIF($AC429,"=11")+COUNTIF($AD429,"=25")+COUNTIF($AE429,"=15")+COUNTIF($AF429,"=19")+COUNTIF($AG429,"=31")+COUNTIF($AH429,"=15")+COUNTIF($AI429,"=15")+COUNTIF($AJ429,"=17")+COUNTIF($AK429,"=17")</f>
        <v>10</v>
      </c>
      <c r="CJ429" s="59">
        <f>COUNTIF($AL429,"=11")+COUNTIF($AM429,"=11")+COUNTIF($AN429,"=19")+COUNTIF($AO429,"=23")+COUNTIF($AP429,"=15")+COUNTIF($AQ429,"=15")+COUNTIF($AR429,"=19")+COUNTIF($AS429,"=17")+COUNTIF($AV429,"=12")+COUNTIF($AW429,"=12")</f>
        <v>9</v>
      </c>
      <c r="CK429" s="59">
        <f>COUNTIF($AX429,"=11")+COUNTIF($AY429,"=9")+COUNTIF($AZ429,"=15")+COUNTIF($BA429,"=16")+COUNTIF($BB429,"=8")+COUNTIF($BC429,"=10")+COUNTIF($BD429,"=10")+COUNTIF($BE429,"=8")+COUNTIF($BF429,"=10")+COUNTIF($BG429,"=11")</f>
        <v>9</v>
      </c>
      <c r="CL429" s="59">
        <f>COUNTIF($BH429,"=12")+COUNTIF($BI429,"=21")+COUNTIF($BJ429,"=23")+COUNTIF($BK429,"=16")+COUNTIF($BL429,"=10")+COUNTIF($BM429,"=12")+COUNTIF($BN429,"=12")+COUNTIF($BO429,"=15")+COUNTIF($BP429,"=8")+COUNTIF($BQ429,"=12")+COUNTIF($BR429,"=24")+COUNTIF($BS429,"=20")+COUNTIF($BT429,"=13")</f>
        <v>9</v>
      </c>
      <c r="CM429" s="59">
        <f>COUNTIF($BU429,"=12")+COUNTIF($BV429,"=11")+COUNTIF($BW429,"=13")+COUNTIF($BX429,"=11")+COUNTIF($BY429,"=11")+COUNTIF($BZ429,"=12")+COUNTIF($CA429,"=11")</f>
        <v>7</v>
      </c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  <c r="DK429" s="85"/>
      <c r="DL429" s="85"/>
      <c r="DM429" s="85"/>
      <c r="DN429" s="85"/>
      <c r="DO429" s="85"/>
      <c r="DP429" s="85"/>
      <c r="DQ429" s="85"/>
      <c r="DR429" s="85"/>
      <c r="DS429" s="85"/>
      <c r="DT429" s="85"/>
      <c r="DU429" s="85"/>
      <c r="DV429" s="85"/>
      <c r="DW429" s="85"/>
      <c r="DX429" s="85"/>
      <c r="DY429" s="85"/>
      <c r="DZ429" s="85"/>
      <c r="EA429" s="86"/>
      <c r="EB429" s="86"/>
      <c r="EC429" s="86"/>
      <c r="ED429" s="86"/>
      <c r="EE429" s="86"/>
    </row>
    <row r="430" spans="1:135" s="1" customFormat="1" ht="15" customHeight="1" x14ac:dyDescent="0.25">
      <c r="A430" s="164" t="s">
        <v>976</v>
      </c>
      <c r="B430" s="86" t="s">
        <v>183</v>
      </c>
      <c r="C430" s="86" t="s">
        <v>2</v>
      </c>
      <c r="D430" s="138" t="s">
        <v>78</v>
      </c>
      <c r="E430" s="49" t="s">
        <v>314</v>
      </c>
      <c r="F430" s="86" t="s">
        <v>90</v>
      </c>
      <c r="G430" s="87">
        <v>42382</v>
      </c>
      <c r="H430" s="88" t="s">
        <v>2</v>
      </c>
      <c r="I430" s="88" t="s">
        <v>779</v>
      </c>
      <c r="J430" s="87">
        <v>41277.888888888891</v>
      </c>
      <c r="K430" s="143">
        <f>+COUNTIF($Y430,"&gt;=18")+COUNTIF($AG430,"&gt;=31")+COUNTIF($AP430,"&lt;=15")+COUNTIF($AR430,"&gt;=19")+COUNTIF($BG430,"&gt;=11")+COUNTIF($BI430,"&lt;=21")+COUNTIF($BK430,"&gt;=17")+COUNTIF($BR430,"&gt;=24")+COUNTIF($CA430,"&lt;=11")</f>
        <v>5</v>
      </c>
      <c r="L430" s="140">
        <f>65-(+CH430+CI430+CJ430+CK430+CL430+CM430)</f>
        <v>13</v>
      </c>
      <c r="M430" s="68">
        <v>13</v>
      </c>
      <c r="N430" s="68">
        <v>24</v>
      </c>
      <c r="O430" s="68">
        <v>14</v>
      </c>
      <c r="P430" s="68">
        <v>11</v>
      </c>
      <c r="Q430" s="68">
        <v>11</v>
      </c>
      <c r="R430" s="68">
        <v>14</v>
      </c>
      <c r="S430" s="68">
        <v>12</v>
      </c>
      <c r="T430" s="68">
        <v>12</v>
      </c>
      <c r="U430" s="68">
        <v>12</v>
      </c>
      <c r="V430" s="68">
        <v>13</v>
      </c>
      <c r="W430" s="68">
        <v>13</v>
      </c>
      <c r="X430" s="68">
        <v>16</v>
      </c>
      <c r="Y430" s="68">
        <v>19</v>
      </c>
      <c r="Z430" s="68">
        <v>10</v>
      </c>
      <c r="AA430" s="68">
        <v>10</v>
      </c>
      <c r="AB430" s="68">
        <v>11</v>
      </c>
      <c r="AC430" s="68">
        <v>11</v>
      </c>
      <c r="AD430" s="68">
        <v>23</v>
      </c>
      <c r="AE430" s="68">
        <v>15</v>
      </c>
      <c r="AF430" s="68">
        <v>19</v>
      </c>
      <c r="AG430" s="68">
        <v>32</v>
      </c>
      <c r="AH430" s="68">
        <v>15</v>
      </c>
      <c r="AI430" s="68">
        <v>15</v>
      </c>
      <c r="AJ430" s="100">
        <v>17</v>
      </c>
      <c r="AK430" s="100">
        <v>17</v>
      </c>
      <c r="AL430" s="68">
        <v>11</v>
      </c>
      <c r="AM430" s="68">
        <v>12</v>
      </c>
      <c r="AN430" s="68">
        <v>19</v>
      </c>
      <c r="AO430" s="68">
        <v>23</v>
      </c>
      <c r="AP430" s="68">
        <v>17</v>
      </c>
      <c r="AQ430" s="68">
        <v>15</v>
      </c>
      <c r="AR430" s="68">
        <v>19</v>
      </c>
      <c r="AS430" s="68">
        <v>17</v>
      </c>
      <c r="AT430" s="68">
        <v>37</v>
      </c>
      <c r="AU430" s="100">
        <v>38</v>
      </c>
      <c r="AV430" s="68">
        <v>12</v>
      </c>
      <c r="AW430" s="68">
        <v>12</v>
      </c>
      <c r="AX430" s="68">
        <v>11</v>
      </c>
      <c r="AY430" s="68">
        <v>9</v>
      </c>
      <c r="AZ430" s="68">
        <v>15</v>
      </c>
      <c r="BA430" s="68">
        <v>16</v>
      </c>
      <c r="BB430" s="68">
        <v>8</v>
      </c>
      <c r="BC430" s="68">
        <v>11</v>
      </c>
      <c r="BD430" s="68">
        <v>10</v>
      </c>
      <c r="BE430" s="68">
        <v>8</v>
      </c>
      <c r="BF430" s="68">
        <v>10</v>
      </c>
      <c r="BG430" s="68">
        <v>11</v>
      </c>
      <c r="BH430" s="68">
        <v>12</v>
      </c>
      <c r="BI430" s="68">
        <v>23</v>
      </c>
      <c r="BJ430" s="68">
        <v>23</v>
      </c>
      <c r="BK430" s="68">
        <v>17</v>
      </c>
      <c r="BL430" s="68">
        <v>10</v>
      </c>
      <c r="BM430" s="68">
        <v>12</v>
      </c>
      <c r="BN430" s="68">
        <v>12</v>
      </c>
      <c r="BO430" s="68">
        <v>16</v>
      </c>
      <c r="BP430" s="68">
        <v>8</v>
      </c>
      <c r="BQ430" s="68">
        <v>12</v>
      </c>
      <c r="BR430" s="68">
        <v>22</v>
      </c>
      <c r="BS430" s="68">
        <v>21</v>
      </c>
      <c r="BT430" s="68">
        <v>13</v>
      </c>
      <c r="BU430" s="68">
        <v>12</v>
      </c>
      <c r="BV430" s="68">
        <v>11</v>
      </c>
      <c r="BW430" s="68">
        <v>13</v>
      </c>
      <c r="BX430" s="68">
        <v>11</v>
      </c>
      <c r="BY430" s="68">
        <v>11</v>
      </c>
      <c r="BZ430" s="68">
        <v>12</v>
      </c>
      <c r="CA430" s="68">
        <v>12</v>
      </c>
      <c r="CB430" s="149">
        <f>(2.71828^(-8.3291+4.4859*K430-2.1583*L430))/(1+(2.71828^(-8.3291+4.4859*K430-2.1583*L430)))</f>
        <v>8.6763780988253697E-7</v>
      </c>
      <c r="CC430" s="64" t="s">
        <v>781</v>
      </c>
      <c r="CD430" s="86" t="s">
        <v>53</v>
      </c>
      <c r="CE430" s="86" t="s">
        <v>2</v>
      </c>
      <c r="CF430" s="86" t="s">
        <v>183</v>
      </c>
      <c r="CG430" s="86"/>
      <c r="CH430" s="59">
        <f>COUNTIF($M430,"=13")+COUNTIF($N430,"=24")+COUNTIF($O430,"=14")+COUNTIF($P430,"=11")+COUNTIF($Q430,"=11")+COUNTIF($R430,"=14")+COUNTIF($S430,"=12")+COUNTIF($T430,"=12")+COUNTIF($U430,"=12")+COUNTIF($V430,"=13")+COUNTIF($W430,"=13")+COUNTIF($X430,"=16")</f>
        <v>12</v>
      </c>
      <c r="CI430" s="59">
        <f>COUNTIF($Y430,"=18")+COUNTIF($Z430,"=9")+COUNTIF($AA430,"=10")+COUNTIF($AB430,"=11")+COUNTIF($AC430,"=11")+COUNTIF($AD430,"=25")+COUNTIF($AE430,"=15")+COUNTIF($AF430,"=19")+COUNTIF($AG430,"=31")+COUNTIF($AH430,"=15")+COUNTIF($AI430,"=15")+COUNTIF($AJ430,"=17")+COUNTIF($AK430,"=17")</f>
        <v>9</v>
      </c>
      <c r="CJ430" s="59">
        <f>COUNTIF($AL430,"=11")+COUNTIF($AM430,"=11")+COUNTIF($AN430,"=19")+COUNTIF($AO430,"=23")+COUNTIF($AP430,"=15")+COUNTIF($AQ430,"=15")+COUNTIF($AR430,"=19")+COUNTIF($AS430,"=17")+COUNTIF($AV430,"=12")+COUNTIF($AW430,"=12")</f>
        <v>8</v>
      </c>
      <c r="CK430" s="59">
        <f>COUNTIF($AX430,"=11")+COUNTIF($AY430,"=9")+COUNTIF($AZ430,"=15")+COUNTIF($BA430,"=16")+COUNTIF($BB430,"=8")+COUNTIF($BC430,"=10")+COUNTIF($BD430,"=10")+COUNTIF($BE430,"=8")+COUNTIF($BF430,"=10")+COUNTIF($BG430,"=11")</f>
        <v>9</v>
      </c>
      <c r="CL430" s="59">
        <f>COUNTIF($BH430,"=12")+COUNTIF($BI430,"=21")+COUNTIF($BJ430,"=23")+COUNTIF($BK430,"=16")+COUNTIF($BL430,"=10")+COUNTIF($BM430,"=12")+COUNTIF($BN430,"=12")+COUNTIF($BO430,"=15")+COUNTIF($BP430,"=8")+COUNTIF($BQ430,"=12")+COUNTIF($BR430,"=24")+COUNTIF($BS430,"=20")+COUNTIF($BT430,"=13")</f>
        <v>8</v>
      </c>
      <c r="CM430" s="59">
        <f>COUNTIF($BU430,"=12")+COUNTIF($BV430,"=11")+COUNTIF($BW430,"=13")+COUNTIF($BX430,"=11")+COUNTIF($BY430,"=11")+COUNTIF($BZ430,"=12")+COUNTIF($CA430,"=11")</f>
        <v>6</v>
      </c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6"/>
      <c r="EB430" s="86"/>
      <c r="EC430" s="86"/>
      <c r="ED430" s="86"/>
      <c r="EE430" s="86"/>
    </row>
    <row r="431" spans="1:135" s="1" customFormat="1" ht="15" customHeight="1" x14ac:dyDescent="0.25">
      <c r="A431" s="164" t="s">
        <v>977</v>
      </c>
      <c r="B431" s="86" t="s">
        <v>50</v>
      </c>
      <c r="C431" s="86" t="s">
        <v>2</v>
      </c>
      <c r="D431" s="138" t="s">
        <v>78</v>
      </c>
      <c r="E431" s="86" t="s">
        <v>314</v>
      </c>
      <c r="F431" s="86" t="s">
        <v>350</v>
      </c>
      <c r="G431" s="87">
        <v>42395.291666666664</v>
      </c>
      <c r="H431" s="88" t="s">
        <v>2</v>
      </c>
      <c r="I431" s="88" t="s">
        <v>779</v>
      </c>
      <c r="J431" s="87">
        <v>41277.888888888891</v>
      </c>
      <c r="K431" s="143">
        <f>+COUNTIF($Y431,"&gt;=18")+COUNTIF($AG431,"&gt;=31")+COUNTIF($AP431,"&lt;=15")+COUNTIF($AR431,"&gt;=19")+COUNTIF($BG431,"&gt;=11")+COUNTIF($BI431,"&lt;=21")+COUNTIF($BK431,"&gt;=17")+COUNTIF($BR431,"&gt;=24")+COUNTIF($CA431,"&lt;=11")</f>
        <v>5</v>
      </c>
      <c r="L431" s="140">
        <f>65-(+CH431+CI431+CJ431+CK431+CL431+CM431)</f>
        <v>13</v>
      </c>
      <c r="M431" s="68">
        <v>13</v>
      </c>
      <c r="N431" s="68">
        <v>24</v>
      </c>
      <c r="O431" s="68">
        <v>14</v>
      </c>
      <c r="P431" s="68">
        <v>11</v>
      </c>
      <c r="Q431" s="68">
        <v>11</v>
      </c>
      <c r="R431" s="68">
        <v>15</v>
      </c>
      <c r="S431" s="68">
        <v>12</v>
      </c>
      <c r="T431" s="68">
        <v>12</v>
      </c>
      <c r="U431" s="68">
        <v>12</v>
      </c>
      <c r="V431" s="68">
        <v>14</v>
      </c>
      <c r="W431" s="68">
        <v>13</v>
      </c>
      <c r="X431" s="68">
        <v>16</v>
      </c>
      <c r="Y431" s="68">
        <v>17</v>
      </c>
      <c r="Z431" s="68">
        <v>9</v>
      </c>
      <c r="AA431" s="68">
        <v>10</v>
      </c>
      <c r="AB431" s="68">
        <v>11</v>
      </c>
      <c r="AC431" s="68">
        <v>11</v>
      </c>
      <c r="AD431" s="68">
        <v>24</v>
      </c>
      <c r="AE431" s="68">
        <v>15</v>
      </c>
      <c r="AF431" s="68">
        <v>18</v>
      </c>
      <c r="AG431" s="68">
        <v>32</v>
      </c>
      <c r="AH431" s="68">
        <v>15</v>
      </c>
      <c r="AI431" s="68">
        <v>15</v>
      </c>
      <c r="AJ431" s="68">
        <v>16</v>
      </c>
      <c r="AK431" s="68">
        <v>17</v>
      </c>
      <c r="AL431" s="68">
        <v>11</v>
      </c>
      <c r="AM431" s="100">
        <v>11</v>
      </c>
      <c r="AN431" s="100">
        <v>19</v>
      </c>
      <c r="AO431" s="100">
        <v>23</v>
      </c>
      <c r="AP431" s="100">
        <v>15</v>
      </c>
      <c r="AQ431" s="100">
        <v>15</v>
      </c>
      <c r="AR431" s="100">
        <v>19</v>
      </c>
      <c r="AS431" s="100">
        <v>17</v>
      </c>
      <c r="AT431" s="68">
        <v>37</v>
      </c>
      <c r="AU431" s="68">
        <v>39</v>
      </c>
      <c r="AV431" s="68">
        <v>12</v>
      </c>
      <c r="AW431" s="100">
        <v>12</v>
      </c>
      <c r="AX431" s="100">
        <v>11</v>
      </c>
      <c r="AY431" s="100">
        <v>9</v>
      </c>
      <c r="AZ431" s="100">
        <v>15</v>
      </c>
      <c r="BA431" s="100">
        <v>16</v>
      </c>
      <c r="BB431" s="68">
        <v>8</v>
      </c>
      <c r="BC431" s="68">
        <v>10</v>
      </c>
      <c r="BD431" s="68">
        <v>10</v>
      </c>
      <c r="BE431" s="68">
        <v>8</v>
      </c>
      <c r="BF431" s="68">
        <v>10</v>
      </c>
      <c r="BG431" s="68">
        <v>10</v>
      </c>
      <c r="BH431" s="68">
        <v>12</v>
      </c>
      <c r="BI431" s="68">
        <v>23</v>
      </c>
      <c r="BJ431" s="68">
        <v>23</v>
      </c>
      <c r="BK431" s="68">
        <v>17</v>
      </c>
      <c r="BL431" s="68">
        <v>11</v>
      </c>
      <c r="BM431" s="68">
        <v>12</v>
      </c>
      <c r="BN431" s="68">
        <v>12</v>
      </c>
      <c r="BO431" s="68">
        <v>15</v>
      </c>
      <c r="BP431" s="68">
        <v>8</v>
      </c>
      <c r="BQ431" s="68">
        <v>13</v>
      </c>
      <c r="BR431" s="68">
        <v>24</v>
      </c>
      <c r="BS431" s="68">
        <v>20</v>
      </c>
      <c r="BT431" s="68">
        <v>13</v>
      </c>
      <c r="BU431" s="68">
        <v>12</v>
      </c>
      <c r="BV431" s="68">
        <v>11</v>
      </c>
      <c r="BW431" s="68">
        <v>13</v>
      </c>
      <c r="BX431" s="68">
        <v>11</v>
      </c>
      <c r="BY431" s="68">
        <v>11</v>
      </c>
      <c r="BZ431" s="68">
        <v>12</v>
      </c>
      <c r="CA431" s="68">
        <v>12</v>
      </c>
      <c r="CB431" s="149">
        <f>(2.71828^(-8.3291+4.4859*K431-2.1583*L431))/(1+(2.71828^(-8.3291+4.4859*K431-2.1583*L431)))</f>
        <v>8.6763780988253697E-7</v>
      </c>
      <c r="CC431" s="64" t="s">
        <v>781</v>
      </c>
      <c r="CD431" s="86" t="s">
        <v>53</v>
      </c>
      <c r="CE431" s="86" t="s">
        <v>2</v>
      </c>
      <c r="CF431" s="86" t="s">
        <v>50</v>
      </c>
      <c r="CG431" s="86"/>
      <c r="CH431" s="59">
        <f>COUNTIF($M431,"=13")+COUNTIF($N431,"=24")+COUNTIF($O431,"=14")+COUNTIF($P431,"=11")+COUNTIF($Q431,"=11")+COUNTIF($R431,"=14")+COUNTIF($S431,"=12")+COUNTIF($T431,"=12")+COUNTIF($U431,"=12")+COUNTIF($V431,"=13")+COUNTIF($W431,"=13")+COUNTIF($X431,"=16")</f>
        <v>10</v>
      </c>
      <c r="CI431" s="59">
        <f>COUNTIF($Y431,"=18")+COUNTIF($Z431,"=9")+COUNTIF($AA431,"=10")+COUNTIF($AB431,"=11")+COUNTIF($AC431,"=11")+COUNTIF($AD431,"=25")+COUNTIF($AE431,"=15")+COUNTIF($AF431,"=19")+COUNTIF($AG431,"=31")+COUNTIF($AH431,"=15")+COUNTIF($AI431,"=15")+COUNTIF($AJ431,"=17")+COUNTIF($AK431,"=17")</f>
        <v>8</v>
      </c>
      <c r="CJ431" s="59">
        <f>COUNTIF($AL431,"=11")+COUNTIF($AM431,"=11")+COUNTIF($AN431,"=19")+COUNTIF($AO431,"=23")+COUNTIF($AP431,"=15")+COUNTIF($AQ431,"=15")+COUNTIF($AR431,"=19")+COUNTIF($AS431,"=17")+COUNTIF($AV431,"=12")+COUNTIF($AW431,"=12")</f>
        <v>10</v>
      </c>
      <c r="CK431" s="59">
        <f>COUNTIF($AX431,"=11")+COUNTIF($AY431,"=9")+COUNTIF($AZ431,"=15")+COUNTIF($BA431,"=16")+COUNTIF($BB431,"=8")+COUNTIF($BC431,"=10")+COUNTIF($BD431,"=10")+COUNTIF($BE431,"=8")+COUNTIF($BF431,"=10")+COUNTIF($BG431,"=11")</f>
        <v>9</v>
      </c>
      <c r="CL431" s="59">
        <f>COUNTIF($BH431,"=12")+COUNTIF($BI431,"=21")+COUNTIF($BJ431,"=23")+COUNTIF($BK431,"=16")+COUNTIF($BL431,"=10")+COUNTIF($BM431,"=12")+COUNTIF($BN431,"=12")+COUNTIF($BO431,"=15")+COUNTIF($BP431,"=8")+COUNTIF($BQ431,"=12")+COUNTIF($BR431,"=24")+COUNTIF($BS431,"=20")+COUNTIF($BT431,"=13")</f>
        <v>9</v>
      </c>
      <c r="CM431" s="59">
        <f>COUNTIF($BU431,"=12")+COUNTIF($BV431,"=11")+COUNTIF($BW431,"=13")+COUNTIF($BX431,"=11")+COUNTIF($BY431,"=11")+COUNTIF($BZ431,"=12")+COUNTIF($CA431,"=11")</f>
        <v>6</v>
      </c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  <c r="DK431" s="85"/>
      <c r="DL431" s="85"/>
      <c r="DM431" s="85"/>
      <c r="DN431" s="85"/>
      <c r="DO431" s="85"/>
      <c r="DP431" s="85"/>
      <c r="DQ431" s="85"/>
      <c r="DR431" s="85"/>
      <c r="DS431" s="85"/>
      <c r="DT431" s="85"/>
      <c r="DU431" s="85"/>
      <c r="DV431" s="85"/>
      <c r="DW431" s="85"/>
      <c r="DX431" s="85"/>
      <c r="DY431" s="85"/>
      <c r="DZ431" s="85"/>
      <c r="EA431" s="86"/>
      <c r="EB431" s="86"/>
      <c r="EC431" s="86"/>
      <c r="ED431" s="86"/>
      <c r="EE431" s="86"/>
    </row>
    <row r="432" spans="1:135" s="1" customFormat="1" ht="15" customHeight="1" x14ac:dyDescent="0.25">
      <c r="A432" s="168" t="s">
        <v>975</v>
      </c>
      <c r="B432" s="10" t="s">
        <v>207</v>
      </c>
      <c r="C432" s="86" t="s">
        <v>2</v>
      </c>
      <c r="D432" s="138" t="s">
        <v>78</v>
      </c>
      <c r="E432" s="10" t="s">
        <v>9</v>
      </c>
      <c r="F432" s="10" t="s">
        <v>207</v>
      </c>
      <c r="G432" s="7">
        <v>41504.945138888892</v>
      </c>
      <c r="H432" s="88" t="s">
        <v>2</v>
      </c>
      <c r="I432" s="88" t="s">
        <v>779</v>
      </c>
      <c r="J432" s="87">
        <v>41277.888888888891</v>
      </c>
      <c r="K432" s="143">
        <f>+COUNTIF($Y432,"&gt;=18")+COUNTIF($AG432,"&gt;=31")+COUNTIF($AP432,"&lt;=15")+COUNTIF($AR432,"&gt;=19")+COUNTIF($BG432,"&gt;=11")+COUNTIF($BI432,"&lt;=21")+COUNTIF($BK432,"&gt;=17")+COUNTIF($BR432,"&gt;=24")+COUNTIF($CA432,"&lt;=11")</f>
        <v>5</v>
      </c>
      <c r="L432" s="140">
        <f>65-(+CH432+CI432+CJ432+CK432+CL432+CM432)</f>
        <v>13</v>
      </c>
      <c r="M432" s="43">
        <v>13</v>
      </c>
      <c r="N432" s="43">
        <v>24</v>
      </c>
      <c r="O432" s="43">
        <v>14</v>
      </c>
      <c r="P432" s="43">
        <v>11</v>
      </c>
      <c r="Q432" s="43">
        <v>11</v>
      </c>
      <c r="R432" s="43">
        <v>14</v>
      </c>
      <c r="S432" s="43">
        <v>12</v>
      </c>
      <c r="T432" s="43">
        <v>12</v>
      </c>
      <c r="U432" s="43">
        <v>12</v>
      </c>
      <c r="V432" s="43">
        <v>13</v>
      </c>
      <c r="W432" s="43">
        <v>13</v>
      </c>
      <c r="X432" s="43">
        <v>16</v>
      </c>
      <c r="Y432" s="43">
        <v>19</v>
      </c>
      <c r="Z432" s="43">
        <v>10</v>
      </c>
      <c r="AA432" s="43">
        <v>10</v>
      </c>
      <c r="AB432" s="43">
        <v>11</v>
      </c>
      <c r="AC432" s="43">
        <v>11</v>
      </c>
      <c r="AD432" s="43">
        <v>23</v>
      </c>
      <c r="AE432" s="43">
        <v>15</v>
      </c>
      <c r="AF432" s="43">
        <v>19</v>
      </c>
      <c r="AG432" s="43">
        <v>31</v>
      </c>
      <c r="AH432" s="43">
        <v>15</v>
      </c>
      <c r="AI432" s="43">
        <v>15</v>
      </c>
      <c r="AJ432" s="43">
        <v>17</v>
      </c>
      <c r="AK432" s="43">
        <v>17</v>
      </c>
      <c r="AL432" s="43">
        <v>11</v>
      </c>
      <c r="AM432" s="43">
        <v>11</v>
      </c>
      <c r="AN432" s="43">
        <v>19</v>
      </c>
      <c r="AO432" s="43">
        <v>23</v>
      </c>
      <c r="AP432" s="43">
        <v>17</v>
      </c>
      <c r="AQ432" s="43">
        <v>15</v>
      </c>
      <c r="AR432" s="43">
        <v>20</v>
      </c>
      <c r="AS432" s="43">
        <v>16</v>
      </c>
      <c r="AT432" s="43">
        <v>37</v>
      </c>
      <c r="AU432" s="34">
        <v>38</v>
      </c>
      <c r="AV432" s="43">
        <v>12</v>
      </c>
      <c r="AW432" s="43">
        <v>12</v>
      </c>
      <c r="AX432" s="43">
        <v>11</v>
      </c>
      <c r="AY432" s="43">
        <v>9</v>
      </c>
      <c r="AZ432" s="43">
        <v>15</v>
      </c>
      <c r="BA432" s="43">
        <v>16</v>
      </c>
      <c r="BB432" s="43">
        <v>8</v>
      </c>
      <c r="BC432" s="43">
        <v>11</v>
      </c>
      <c r="BD432" s="43">
        <v>10</v>
      </c>
      <c r="BE432" s="43">
        <v>8</v>
      </c>
      <c r="BF432" s="43">
        <v>10</v>
      </c>
      <c r="BG432" s="43">
        <v>11</v>
      </c>
      <c r="BH432" s="43">
        <v>12</v>
      </c>
      <c r="BI432" s="43">
        <v>23</v>
      </c>
      <c r="BJ432" s="43">
        <v>23</v>
      </c>
      <c r="BK432" s="43">
        <v>17</v>
      </c>
      <c r="BL432" s="43">
        <v>10</v>
      </c>
      <c r="BM432" s="43">
        <v>12</v>
      </c>
      <c r="BN432" s="43">
        <v>12</v>
      </c>
      <c r="BO432" s="43">
        <v>16</v>
      </c>
      <c r="BP432" s="43">
        <v>8</v>
      </c>
      <c r="BQ432" s="43">
        <v>12</v>
      </c>
      <c r="BR432" s="43">
        <v>23</v>
      </c>
      <c r="BS432" s="43">
        <v>21</v>
      </c>
      <c r="BT432" s="43">
        <v>13</v>
      </c>
      <c r="BU432" s="43">
        <v>12</v>
      </c>
      <c r="BV432" s="43">
        <v>11</v>
      </c>
      <c r="BW432" s="43">
        <v>13</v>
      </c>
      <c r="BX432" s="43">
        <v>11</v>
      </c>
      <c r="BY432" s="43">
        <v>11</v>
      </c>
      <c r="BZ432" s="43">
        <v>12</v>
      </c>
      <c r="CA432" s="43">
        <v>12</v>
      </c>
      <c r="CB432" s="149">
        <f>(2.71828^(-8.3291+4.4859*K432-2.1583*L432))/(1+(2.71828^(-8.3291+4.4859*K432-2.1583*L432)))</f>
        <v>8.6763780988253697E-7</v>
      </c>
      <c r="CC432" s="64" t="s">
        <v>781</v>
      </c>
      <c r="CD432" s="18" t="s">
        <v>53</v>
      </c>
      <c r="CE432" s="10" t="s">
        <v>738</v>
      </c>
      <c r="CF432" s="18" t="s">
        <v>207</v>
      </c>
      <c r="CG432" s="15"/>
      <c r="CH432" s="59">
        <f>COUNTIF($M432,"=13")+COUNTIF($N432,"=24")+COUNTIF($O432,"=14")+COUNTIF($P432,"=11")+COUNTIF($Q432,"=11")+COUNTIF($R432,"=14")+COUNTIF($S432,"=12")+COUNTIF($T432,"=12")+COUNTIF($U432,"=12")+COUNTIF($V432,"=13")+COUNTIF($W432,"=13")+COUNTIF($X432,"=16")</f>
        <v>12</v>
      </c>
      <c r="CI432" s="59">
        <f>COUNTIF($Y432,"=18")+COUNTIF($Z432,"=9")+COUNTIF($AA432,"=10")+COUNTIF($AB432,"=11")+COUNTIF($AC432,"=11")+COUNTIF($AD432,"=25")+COUNTIF($AE432,"=15")+COUNTIF($AF432,"=19")+COUNTIF($AG432,"=31")+COUNTIF($AH432,"=15")+COUNTIF($AI432,"=15")+COUNTIF($AJ432,"=17")+COUNTIF($AK432,"=17")</f>
        <v>10</v>
      </c>
      <c r="CJ432" s="59">
        <f>COUNTIF($AL432,"=11")+COUNTIF($AM432,"=11")+COUNTIF($AN432,"=19")+COUNTIF($AO432,"=23")+COUNTIF($AP432,"=15")+COUNTIF($AQ432,"=15")+COUNTIF($AR432,"=19")+COUNTIF($AS432,"=17")+COUNTIF($AV432,"=12")+COUNTIF($AW432,"=12")</f>
        <v>7</v>
      </c>
      <c r="CK432" s="59">
        <f>COUNTIF($AX432,"=11")+COUNTIF($AY432,"=9")+COUNTIF($AZ432,"=15")+COUNTIF($BA432,"=16")+COUNTIF($BB432,"=8")+COUNTIF($BC432,"=10")+COUNTIF($BD432,"=10")+COUNTIF($BE432,"=8")+COUNTIF($BF432,"=10")+COUNTIF($BG432,"=11")</f>
        <v>9</v>
      </c>
      <c r="CL432" s="59">
        <f>COUNTIF($BH432,"=12")+COUNTIF($BI432,"=21")+COUNTIF($BJ432,"=23")+COUNTIF($BK432,"=16")+COUNTIF($BL432,"=10")+COUNTIF($BM432,"=12")+COUNTIF($BN432,"=12")+COUNTIF($BO432,"=15")+COUNTIF($BP432,"=8")+COUNTIF($BQ432,"=12")+COUNTIF($BR432,"=24")+COUNTIF($BS432,"=20")+COUNTIF($BT432,"=13")</f>
        <v>8</v>
      </c>
      <c r="CM432" s="59">
        <f>COUNTIF($BU432,"=12")+COUNTIF($BV432,"=11")+COUNTIF($BW432,"=13")+COUNTIF($BX432,"=11")+COUNTIF($BY432,"=11")+COUNTIF($BZ432,"=12")+COUNTIF($CA432,"=11")</f>
        <v>6</v>
      </c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  <c r="DK432" s="85"/>
      <c r="DL432" s="85"/>
      <c r="DM432" s="85"/>
      <c r="DN432" s="85"/>
      <c r="DO432" s="85"/>
      <c r="DP432" s="85"/>
      <c r="DQ432" s="85"/>
      <c r="DR432" s="85"/>
      <c r="DS432" s="85"/>
      <c r="DT432" s="85"/>
      <c r="DU432" s="85"/>
      <c r="DV432" s="85"/>
      <c r="DW432" s="85"/>
      <c r="DX432" s="85"/>
      <c r="DY432" s="85"/>
      <c r="DZ432" s="85"/>
      <c r="EA432" s="85"/>
      <c r="EB432" s="85"/>
      <c r="EC432" s="85"/>
      <c r="ED432" s="85"/>
      <c r="EE432" s="85"/>
    </row>
    <row r="433" spans="1:135" s="1" customFormat="1" ht="15" customHeight="1" x14ac:dyDescent="0.25">
      <c r="A433" s="165">
        <v>148768</v>
      </c>
      <c r="B433" s="12" t="s">
        <v>94</v>
      </c>
      <c r="C433" s="86" t="s">
        <v>2</v>
      </c>
      <c r="D433" s="139" t="s">
        <v>122</v>
      </c>
      <c r="E433" s="13" t="s">
        <v>23</v>
      </c>
      <c r="F433" s="91" t="s">
        <v>94</v>
      </c>
      <c r="G433" s="73">
        <v>41622</v>
      </c>
      <c r="H433" s="88" t="s">
        <v>2</v>
      </c>
      <c r="I433" s="88" t="s">
        <v>779</v>
      </c>
      <c r="J433" s="87">
        <v>41277.888888888891</v>
      </c>
      <c r="K433" s="143">
        <f>+COUNTIF($Y433,"&gt;=18")+COUNTIF($AG433,"&gt;=31")+COUNTIF($AP433,"&lt;=15")+COUNTIF($AR433,"&gt;=19")+COUNTIF($BG433,"&gt;=11")+COUNTIF($BI433,"&lt;=21")+COUNTIF($BK433,"&gt;=17")+COUNTIF($BR433,"&gt;=24")+COUNTIF($CA433,"&lt;=11")</f>
        <v>6</v>
      </c>
      <c r="L433" s="140">
        <f>65-(+CH433+CI433+CJ433+CK433+CL433+CM433)</f>
        <v>16</v>
      </c>
      <c r="M433" s="6">
        <v>13</v>
      </c>
      <c r="N433" s="6">
        <v>25</v>
      </c>
      <c r="O433" s="6">
        <v>14</v>
      </c>
      <c r="P433" s="6">
        <v>10</v>
      </c>
      <c r="Q433" s="6">
        <v>11</v>
      </c>
      <c r="R433" s="6">
        <v>14</v>
      </c>
      <c r="S433" s="6">
        <v>12</v>
      </c>
      <c r="T433" s="6">
        <v>12</v>
      </c>
      <c r="U433" s="6">
        <v>12</v>
      </c>
      <c r="V433" s="6">
        <v>13</v>
      </c>
      <c r="W433" s="6">
        <v>14</v>
      </c>
      <c r="X433" s="6">
        <v>16</v>
      </c>
      <c r="Y433" s="6">
        <v>19</v>
      </c>
      <c r="Z433" s="6">
        <v>9</v>
      </c>
      <c r="AA433" s="6">
        <v>10</v>
      </c>
      <c r="AB433" s="6">
        <v>11</v>
      </c>
      <c r="AC433" s="6">
        <v>11</v>
      </c>
      <c r="AD433" s="6">
        <v>25</v>
      </c>
      <c r="AE433" s="6">
        <v>15</v>
      </c>
      <c r="AF433" s="6">
        <v>18</v>
      </c>
      <c r="AG433" s="6">
        <v>32</v>
      </c>
      <c r="AH433" s="6">
        <v>15</v>
      </c>
      <c r="AI433" s="6">
        <v>16</v>
      </c>
      <c r="AJ433" s="6">
        <v>16</v>
      </c>
      <c r="AK433" s="6">
        <v>16</v>
      </c>
      <c r="AL433" s="6">
        <v>12</v>
      </c>
      <c r="AM433" s="6">
        <v>11</v>
      </c>
      <c r="AN433" s="6">
        <v>19</v>
      </c>
      <c r="AO433" s="6">
        <v>23</v>
      </c>
      <c r="AP433" s="6">
        <v>16</v>
      </c>
      <c r="AQ433" s="6">
        <v>16</v>
      </c>
      <c r="AR433" s="6">
        <v>19</v>
      </c>
      <c r="AS433" s="6">
        <v>17</v>
      </c>
      <c r="AT433" s="6">
        <v>38</v>
      </c>
      <c r="AU433" s="6">
        <v>39</v>
      </c>
      <c r="AV433" s="6">
        <v>12</v>
      </c>
      <c r="AW433" s="6">
        <v>12</v>
      </c>
      <c r="AX433" s="6">
        <v>11</v>
      </c>
      <c r="AY433" s="6">
        <v>9</v>
      </c>
      <c r="AZ433" s="6">
        <v>15</v>
      </c>
      <c r="BA433" s="6">
        <v>16</v>
      </c>
      <c r="BB433" s="6">
        <v>8</v>
      </c>
      <c r="BC433" s="6">
        <v>10</v>
      </c>
      <c r="BD433" s="6">
        <v>9</v>
      </c>
      <c r="BE433" s="6">
        <v>8</v>
      </c>
      <c r="BF433" s="6">
        <v>10</v>
      </c>
      <c r="BG433" s="6">
        <v>11</v>
      </c>
      <c r="BH433" s="6">
        <v>12</v>
      </c>
      <c r="BI433" s="6">
        <v>21</v>
      </c>
      <c r="BJ433" s="6">
        <v>23</v>
      </c>
      <c r="BK433" s="6">
        <v>16</v>
      </c>
      <c r="BL433" s="6">
        <v>10</v>
      </c>
      <c r="BM433" s="6">
        <v>12</v>
      </c>
      <c r="BN433" s="6">
        <v>12</v>
      </c>
      <c r="BO433" s="6">
        <v>17</v>
      </c>
      <c r="BP433" s="6">
        <v>8</v>
      </c>
      <c r="BQ433" s="6">
        <v>12</v>
      </c>
      <c r="BR433" s="6">
        <v>25</v>
      </c>
      <c r="BS433" s="6">
        <v>20</v>
      </c>
      <c r="BT433" s="6">
        <v>13</v>
      </c>
      <c r="BU433" s="6">
        <v>12</v>
      </c>
      <c r="BV433" s="6">
        <v>11</v>
      </c>
      <c r="BW433" s="6">
        <v>13</v>
      </c>
      <c r="BX433" s="6">
        <v>11</v>
      </c>
      <c r="BY433" s="6">
        <v>11</v>
      </c>
      <c r="BZ433" s="6">
        <v>12</v>
      </c>
      <c r="CA433" s="6">
        <v>12</v>
      </c>
      <c r="CB433" s="149">
        <f>(2.71828^(-8.3291+4.4859*K433-2.1583*L433))/(1+(2.71828^(-8.3291+4.4859*K433-2.1583*L433)))</f>
        <v>1.1872102874446492E-7</v>
      </c>
      <c r="CC433" s="64" t="s">
        <v>781</v>
      </c>
      <c r="CD433" s="55" t="s">
        <v>123</v>
      </c>
      <c r="CE433" s="14" t="s">
        <v>544</v>
      </c>
      <c r="CF433" s="49" t="s">
        <v>94</v>
      </c>
      <c r="CG433" s="39"/>
      <c r="CH433" s="59">
        <f>COUNTIF($M433,"=13")+COUNTIF($N433,"=24")+COUNTIF($O433,"=14")+COUNTIF($P433,"=11")+COUNTIF($Q433,"=11")+COUNTIF($R433,"=14")+COUNTIF($S433,"=12")+COUNTIF($T433,"=12")+COUNTIF($U433,"=12")+COUNTIF($V433,"=13")+COUNTIF($W433,"=13")+COUNTIF($X433,"=16")</f>
        <v>9</v>
      </c>
      <c r="CI433" s="59">
        <f>COUNTIF($Y433,"=18")+COUNTIF($Z433,"=9")+COUNTIF($AA433,"=10")+COUNTIF($AB433,"=11")+COUNTIF($AC433,"=11")+COUNTIF($AD433,"=25")+COUNTIF($AE433,"=15")+COUNTIF($AF433,"=19")+COUNTIF($AG433,"=31")+COUNTIF($AH433,"=15")+COUNTIF($AI433,"=15")+COUNTIF($AJ433,"=17")+COUNTIF($AK433,"=17")</f>
        <v>7</v>
      </c>
      <c r="CJ433" s="59">
        <f>COUNTIF($AL433,"=11")+COUNTIF($AM433,"=11")+COUNTIF($AN433,"=19")+COUNTIF($AO433,"=23")+COUNTIF($AP433,"=15")+COUNTIF($AQ433,"=15")+COUNTIF($AR433,"=19")+COUNTIF($AS433,"=17")+COUNTIF($AV433,"=12")+COUNTIF($AW433,"=12")</f>
        <v>7</v>
      </c>
      <c r="CK433" s="59">
        <f>COUNTIF($AX433,"=11")+COUNTIF($AY433,"=9")+COUNTIF($AZ433,"=15")+COUNTIF($BA433,"=16")+COUNTIF($BB433,"=8")+COUNTIF($BC433,"=10")+COUNTIF($BD433,"=10")+COUNTIF($BE433,"=8")+COUNTIF($BF433,"=10")+COUNTIF($BG433,"=11")</f>
        <v>9</v>
      </c>
      <c r="CL433" s="59">
        <f>COUNTIF($BH433,"=12")+COUNTIF($BI433,"=21")+COUNTIF($BJ433,"=23")+COUNTIF($BK433,"=16")+COUNTIF($BL433,"=10")+COUNTIF($BM433,"=12")+COUNTIF($BN433,"=12")+COUNTIF($BO433,"=15")+COUNTIF($BP433,"=8")+COUNTIF($BQ433,"=12")+COUNTIF($BR433,"=24")+COUNTIF($BS433,"=20")+COUNTIF($BT433,"=13")</f>
        <v>11</v>
      </c>
      <c r="CM433" s="59">
        <f>COUNTIF($BU433,"=12")+COUNTIF($BV433,"=11")+COUNTIF($BW433,"=13")+COUNTIF($BX433,"=11")+COUNTIF($BY433,"=11")+COUNTIF($BZ433,"=12")+COUNTIF($CA433,"=11")</f>
        <v>6</v>
      </c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  <c r="DK433" s="85"/>
      <c r="DL433" s="85"/>
      <c r="DM433" s="85"/>
      <c r="DN433" s="85"/>
      <c r="DO433" s="85"/>
      <c r="DP433" s="85"/>
      <c r="DQ433" s="85"/>
      <c r="DR433" s="85"/>
      <c r="DS433" s="85"/>
      <c r="DT433" s="85"/>
      <c r="DU433" s="85"/>
      <c r="DV433" s="85"/>
      <c r="DW433" s="85"/>
      <c r="DX433" s="85"/>
      <c r="DY433" s="85"/>
      <c r="DZ433" s="85"/>
      <c r="EA433" s="85"/>
      <c r="EB433" s="85"/>
      <c r="EC433" s="85"/>
      <c r="ED433" s="85"/>
      <c r="EE433" s="85"/>
    </row>
    <row r="434" spans="1:135" s="1" customFormat="1" ht="15" customHeight="1" x14ac:dyDescent="0.2">
      <c r="A434" s="174">
        <v>584227</v>
      </c>
      <c r="B434" s="27" t="s">
        <v>380</v>
      </c>
      <c r="C434" s="191" t="s">
        <v>2</v>
      </c>
      <c r="D434" s="198" t="s">
        <v>1140</v>
      </c>
      <c r="E434" s="27" t="s">
        <v>23</v>
      </c>
      <c r="F434" s="27" t="s">
        <v>380</v>
      </c>
      <c r="G434" s="87">
        <v>43961</v>
      </c>
      <c r="H434" s="3" t="s">
        <v>2</v>
      </c>
      <c r="I434" s="3" t="s">
        <v>997</v>
      </c>
      <c r="J434" s="27" t="s">
        <v>998</v>
      </c>
      <c r="K434" s="143">
        <f>+COUNTIF($Y434,"&gt;=18")+COUNTIF($AG434,"&gt;=31")+COUNTIF($AP434,"&lt;=15")+COUNTIF($AR434,"&gt;=19")+COUNTIF($BG434,"&gt;=11")+COUNTIF($BI434,"&lt;=21")+COUNTIF($BK434,"&gt;=17")+COUNTIF($BR434,"&gt;=24")+COUNTIF($CA434,"&lt;=11")</f>
        <v>6</v>
      </c>
      <c r="L434" s="140">
        <f>65-(+CH434+CI434+CJ434+CK434+CL434+CM434)</f>
        <v>16</v>
      </c>
      <c r="M434" s="89">
        <v>13</v>
      </c>
      <c r="N434" s="89">
        <v>25</v>
      </c>
      <c r="O434" s="89">
        <v>14</v>
      </c>
      <c r="P434" s="89">
        <v>11</v>
      </c>
      <c r="Q434" s="197">
        <v>11</v>
      </c>
      <c r="R434" s="197">
        <v>12</v>
      </c>
      <c r="S434" s="89">
        <v>12</v>
      </c>
      <c r="T434" s="89">
        <v>12</v>
      </c>
      <c r="U434" s="89">
        <v>12</v>
      </c>
      <c r="V434" s="89">
        <v>13</v>
      </c>
      <c r="W434" s="89">
        <v>14</v>
      </c>
      <c r="X434" s="89">
        <v>16</v>
      </c>
      <c r="Y434" s="89">
        <v>18</v>
      </c>
      <c r="Z434" s="208">
        <v>9</v>
      </c>
      <c r="AA434" s="208">
        <v>10</v>
      </c>
      <c r="AB434" s="89">
        <v>11</v>
      </c>
      <c r="AC434" s="89">
        <v>11</v>
      </c>
      <c r="AD434" s="89">
        <v>25</v>
      </c>
      <c r="AE434" s="89">
        <v>15</v>
      </c>
      <c r="AF434" s="89">
        <v>18</v>
      </c>
      <c r="AG434" s="89">
        <v>32</v>
      </c>
      <c r="AH434" s="197">
        <v>15</v>
      </c>
      <c r="AI434" s="197">
        <v>16</v>
      </c>
      <c r="AJ434" s="208">
        <v>17</v>
      </c>
      <c r="AK434" s="197">
        <v>17</v>
      </c>
      <c r="AL434" s="89">
        <v>13</v>
      </c>
      <c r="AM434" s="89">
        <v>11</v>
      </c>
      <c r="AN434" s="197">
        <v>19</v>
      </c>
      <c r="AO434" s="197">
        <v>23</v>
      </c>
      <c r="AP434" s="89">
        <v>15</v>
      </c>
      <c r="AQ434" s="89">
        <v>16</v>
      </c>
      <c r="AR434" s="89">
        <v>19</v>
      </c>
      <c r="AS434" s="89">
        <v>17</v>
      </c>
      <c r="AT434" s="208">
        <v>37</v>
      </c>
      <c r="AU434" s="197">
        <v>39</v>
      </c>
      <c r="AV434" s="89">
        <v>12</v>
      </c>
      <c r="AW434" s="89">
        <v>12</v>
      </c>
      <c r="AX434" s="89">
        <v>11</v>
      </c>
      <c r="AY434" s="89">
        <v>9</v>
      </c>
      <c r="AZ434" s="197">
        <v>15</v>
      </c>
      <c r="BA434" s="197">
        <v>16</v>
      </c>
      <c r="BB434" s="89">
        <v>8</v>
      </c>
      <c r="BC434" s="89">
        <v>10</v>
      </c>
      <c r="BD434" s="89">
        <v>10</v>
      </c>
      <c r="BE434" s="89">
        <v>8</v>
      </c>
      <c r="BF434" s="89">
        <v>10</v>
      </c>
      <c r="BG434" s="89">
        <v>10</v>
      </c>
      <c r="BH434" s="89">
        <v>12</v>
      </c>
      <c r="BI434" s="197">
        <v>21</v>
      </c>
      <c r="BJ434" s="197">
        <v>23</v>
      </c>
      <c r="BK434" s="89">
        <v>16</v>
      </c>
      <c r="BL434" s="89">
        <v>11</v>
      </c>
      <c r="BM434" s="89">
        <v>12</v>
      </c>
      <c r="BN434" s="89">
        <v>12</v>
      </c>
      <c r="BO434" s="89">
        <v>16</v>
      </c>
      <c r="BP434" s="89">
        <v>8</v>
      </c>
      <c r="BQ434" s="89">
        <v>14</v>
      </c>
      <c r="BR434" s="89">
        <v>25</v>
      </c>
      <c r="BS434" s="89">
        <v>20</v>
      </c>
      <c r="BT434" s="89">
        <v>13</v>
      </c>
      <c r="BU434" s="89">
        <v>13</v>
      </c>
      <c r="BV434" s="89">
        <v>11</v>
      </c>
      <c r="BW434" s="89">
        <v>14</v>
      </c>
      <c r="BX434" s="89">
        <v>11</v>
      </c>
      <c r="BY434" s="89">
        <v>11</v>
      </c>
      <c r="BZ434" s="89">
        <v>12</v>
      </c>
      <c r="CA434" s="89">
        <v>12</v>
      </c>
      <c r="CB434" s="149">
        <f>(2.71828^(-8.3291+4.4859*K434-2.1583*L434))/(1+(2.71828^(-8.3291+4.4859*K434-2.1583*L434)))</f>
        <v>1.1872102874446492E-7</v>
      </c>
      <c r="CC434" s="59"/>
      <c r="CD434" s="3" t="s">
        <v>2</v>
      </c>
      <c r="CE434" s="27" t="s">
        <v>2</v>
      </c>
      <c r="CF434" s="59"/>
      <c r="CG434" s="59"/>
      <c r="CH434" s="59">
        <f>COUNTIF($M434,"=13")+COUNTIF($N434,"=24")+COUNTIF($O434,"=14")+COUNTIF($P434,"=11")+COUNTIF($Q434,"=11")+COUNTIF($R434,"=14")+COUNTIF($S434,"=12")+COUNTIF($T434,"=12")+COUNTIF($U434,"=12")+COUNTIF($V434,"=13")+COUNTIF($W434,"=13")+COUNTIF($X434,"=16")</f>
        <v>9</v>
      </c>
      <c r="CI434" s="59">
        <f>COUNTIF($Y434,"=18")+COUNTIF($Z434,"=9")+COUNTIF($AA434,"=10")+COUNTIF($AB434,"=11")+COUNTIF($AC434,"=11")+COUNTIF($AD434,"=25")+COUNTIF($AE434,"=15")+COUNTIF($AF434,"=19")+COUNTIF($AG434,"=31")+COUNTIF($AH434,"=15")+COUNTIF($AI434,"=15")+COUNTIF($AJ434,"=17")+COUNTIF($AK434,"=17")</f>
        <v>10</v>
      </c>
      <c r="CJ434" s="59">
        <f>COUNTIF($AL434,"=11")+COUNTIF($AM434,"=11")+COUNTIF($AN434,"=19")+COUNTIF($AO434,"=23")+COUNTIF($AP434,"=15")+COUNTIF($AQ434,"=15")+COUNTIF($AR434,"=19")+COUNTIF($AS434,"=17")+COUNTIF($AV434,"=12")+COUNTIF($AW434,"=12")</f>
        <v>8</v>
      </c>
      <c r="CK434" s="59">
        <f>COUNTIF($AX434,"=11")+COUNTIF($AY434,"=9")+COUNTIF($AZ434,"=15")+COUNTIF($BA434,"=16")+COUNTIF($BB434,"=8")+COUNTIF($BC434,"=10")+COUNTIF($BD434,"=10")+COUNTIF($BE434,"=8")+COUNTIF($BF434,"=10")+COUNTIF($BG434,"=11")</f>
        <v>9</v>
      </c>
      <c r="CL434" s="59">
        <f>COUNTIF($BH434,"=12")+COUNTIF($BI434,"=21")+COUNTIF($BJ434,"=23")+COUNTIF($BK434,"=16")+COUNTIF($BL434,"=10")+COUNTIF($BM434,"=12")+COUNTIF($BN434,"=12")+COUNTIF($BO434,"=15")+COUNTIF($BP434,"=8")+COUNTIF($BQ434,"=12")+COUNTIF($BR434,"=24")+COUNTIF($BS434,"=20")+COUNTIF($BT434,"=13")</f>
        <v>9</v>
      </c>
      <c r="CM434" s="59">
        <f>COUNTIF($BU434,"=12")+COUNTIF($BV434,"=11")+COUNTIF($BW434,"=13")+COUNTIF($BX434,"=11")+COUNTIF($BY434,"=11")+COUNTIF($BZ434,"=12")+COUNTIF($CA434,"=11")</f>
        <v>4</v>
      </c>
      <c r="CN434" s="109">
        <v>34</v>
      </c>
      <c r="CO434" s="109">
        <v>15</v>
      </c>
      <c r="CP434" s="109">
        <v>9</v>
      </c>
      <c r="CQ434" s="109">
        <v>16</v>
      </c>
      <c r="CR434" s="109">
        <v>11</v>
      </c>
      <c r="CS434" s="109">
        <v>24</v>
      </c>
      <c r="CT434" s="109">
        <v>26</v>
      </c>
      <c r="CU434" s="109">
        <v>19</v>
      </c>
      <c r="CV434" s="109">
        <v>13</v>
      </c>
      <c r="CW434" s="109">
        <v>12</v>
      </c>
      <c r="CX434" s="109">
        <v>12</v>
      </c>
      <c r="CY434" s="109">
        <v>12</v>
      </c>
      <c r="CZ434" s="109">
        <v>11</v>
      </c>
      <c r="DA434" s="109">
        <v>9</v>
      </c>
      <c r="DB434" s="109">
        <v>12</v>
      </c>
      <c r="DC434" s="109">
        <v>12</v>
      </c>
      <c r="DD434" s="109">
        <v>10</v>
      </c>
      <c r="DE434" s="109">
        <v>11</v>
      </c>
      <c r="DF434" s="109">
        <v>11</v>
      </c>
      <c r="DG434" s="109">
        <v>30</v>
      </c>
      <c r="DH434" s="109">
        <v>12</v>
      </c>
      <c r="DI434" s="109">
        <v>13</v>
      </c>
      <c r="DJ434" s="109">
        <v>24</v>
      </c>
      <c r="DK434" s="109">
        <v>13</v>
      </c>
      <c r="DL434" s="109">
        <v>10</v>
      </c>
      <c r="DM434" s="109">
        <v>10</v>
      </c>
      <c r="DN434" s="109">
        <v>21</v>
      </c>
      <c r="DO434" s="109">
        <v>15</v>
      </c>
      <c r="DP434" s="109">
        <v>19</v>
      </c>
      <c r="DQ434" s="109">
        <v>13</v>
      </c>
      <c r="DR434" s="109">
        <v>24</v>
      </c>
      <c r="DS434" s="109">
        <v>17</v>
      </c>
      <c r="DT434" s="109">
        <v>13</v>
      </c>
      <c r="DU434" s="109">
        <v>15</v>
      </c>
      <c r="DV434" s="109">
        <v>24</v>
      </c>
      <c r="DW434" s="109">
        <v>12</v>
      </c>
      <c r="DX434" s="109">
        <v>23</v>
      </c>
      <c r="DY434" s="109">
        <v>18</v>
      </c>
      <c r="DZ434" s="109">
        <v>10</v>
      </c>
      <c r="EA434" s="109">
        <v>14</v>
      </c>
      <c r="EB434" s="109">
        <v>17</v>
      </c>
      <c r="EC434" s="109">
        <v>9</v>
      </c>
      <c r="ED434" s="109">
        <v>12</v>
      </c>
      <c r="EE434" s="109">
        <v>11</v>
      </c>
    </row>
    <row r="435" spans="1:135" s="1" customFormat="1" ht="15" customHeight="1" x14ac:dyDescent="0.2">
      <c r="A435" s="174">
        <v>351215</v>
      </c>
      <c r="B435" s="3" t="s">
        <v>371</v>
      </c>
      <c r="C435" s="191" t="s">
        <v>2</v>
      </c>
      <c r="D435" s="198" t="s">
        <v>1133</v>
      </c>
      <c r="E435" s="3" t="s">
        <v>8</v>
      </c>
      <c r="F435" s="3" t="s">
        <v>371</v>
      </c>
      <c r="G435" s="87">
        <v>43961</v>
      </c>
      <c r="H435" s="3" t="s">
        <v>2</v>
      </c>
      <c r="I435" s="3" t="s">
        <v>997</v>
      </c>
      <c r="J435" s="3" t="s">
        <v>998</v>
      </c>
      <c r="K435" s="143">
        <f>+COUNTIF($Y435,"&gt;=18")+COUNTIF($AG435,"&gt;=31")+COUNTIF($AP435,"&lt;=15")+COUNTIF($AR435,"&gt;=19")+COUNTIF($BG435,"&gt;=11")+COUNTIF($BI435,"&lt;=21")+COUNTIF($BK435,"&gt;=17")+COUNTIF($BR435,"&gt;=24")+COUNTIF($CA435,"&lt;=11")</f>
        <v>6</v>
      </c>
      <c r="L435" s="140">
        <f>65-(+CH435+CI435+CJ435+CK435+CL435+CM435)</f>
        <v>16</v>
      </c>
      <c r="M435" s="89">
        <v>13</v>
      </c>
      <c r="N435" s="89">
        <v>24</v>
      </c>
      <c r="O435" s="89">
        <v>14</v>
      </c>
      <c r="P435" s="89">
        <v>11</v>
      </c>
      <c r="Q435" s="197">
        <v>12</v>
      </c>
      <c r="R435" s="197">
        <v>14</v>
      </c>
      <c r="S435" s="89">
        <v>12</v>
      </c>
      <c r="T435" s="89">
        <v>13</v>
      </c>
      <c r="U435" s="89">
        <v>12</v>
      </c>
      <c r="V435" s="89">
        <v>13</v>
      </c>
      <c r="W435" s="89">
        <v>14</v>
      </c>
      <c r="X435" s="89">
        <v>17</v>
      </c>
      <c r="Y435" s="89">
        <v>18</v>
      </c>
      <c r="Z435" s="208">
        <v>9</v>
      </c>
      <c r="AA435" s="208">
        <v>10</v>
      </c>
      <c r="AB435" s="89">
        <v>11</v>
      </c>
      <c r="AC435" s="89">
        <v>11</v>
      </c>
      <c r="AD435" s="89">
        <v>26</v>
      </c>
      <c r="AE435" s="89">
        <v>15</v>
      </c>
      <c r="AF435" s="89">
        <v>19</v>
      </c>
      <c r="AG435" s="89">
        <v>31</v>
      </c>
      <c r="AH435" s="197">
        <v>15</v>
      </c>
      <c r="AI435" s="197">
        <v>16</v>
      </c>
      <c r="AJ435" s="208">
        <v>17</v>
      </c>
      <c r="AK435" s="208">
        <v>17</v>
      </c>
      <c r="AL435" s="89">
        <v>10</v>
      </c>
      <c r="AM435" s="89">
        <v>12</v>
      </c>
      <c r="AN435" s="197">
        <v>19</v>
      </c>
      <c r="AO435" s="197">
        <v>23</v>
      </c>
      <c r="AP435" s="89">
        <v>15</v>
      </c>
      <c r="AQ435" s="89">
        <v>15</v>
      </c>
      <c r="AR435" s="89">
        <v>19</v>
      </c>
      <c r="AS435" s="89">
        <v>18</v>
      </c>
      <c r="AT435" s="208">
        <v>36</v>
      </c>
      <c r="AU435" s="197">
        <v>40</v>
      </c>
      <c r="AV435" s="89">
        <v>12</v>
      </c>
      <c r="AW435" s="89">
        <v>11</v>
      </c>
      <c r="AX435" s="89">
        <v>11</v>
      </c>
      <c r="AY435" s="89">
        <v>9</v>
      </c>
      <c r="AZ435" s="197">
        <v>15</v>
      </c>
      <c r="BA435" s="197">
        <v>16</v>
      </c>
      <c r="BB435" s="89">
        <v>8</v>
      </c>
      <c r="BC435" s="89">
        <v>10</v>
      </c>
      <c r="BD435" s="89">
        <v>10</v>
      </c>
      <c r="BE435" s="89">
        <v>8</v>
      </c>
      <c r="BF435" s="89">
        <v>10</v>
      </c>
      <c r="BG435" s="89">
        <v>10</v>
      </c>
      <c r="BH435" s="89">
        <v>12</v>
      </c>
      <c r="BI435" s="197">
        <v>23</v>
      </c>
      <c r="BJ435" s="197">
        <v>23</v>
      </c>
      <c r="BK435" s="89">
        <v>17</v>
      </c>
      <c r="BL435" s="89">
        <v>10</v>
      </c>
      <c r="BM435" s="89">
        <v>12</v>
      </c>
      <c r="BN435" s="89">
        <v>12</v>
      </c>
      <c r="BO435" s="89">
        <v>15</v>
      </c>
      <c r="BP435" s="89">
        <v>8</v>
      </c>
      <c r="BQ435" s="89">
        <v>12</v>
      </c>
      <c r="BR435" s="89">
        <v>26</v>
      </c>
      <c r="BS435" s="89">
        <v>20</v>
      </c>
      <c r="BT435" s="89">
        <v>11</v>
      </c>
      <c r="BU435" s="89">
        <v>12</v>
      </c>
      <c r="BV435" s="89">
        <v>11</v>
      </c>
      <c r="BW435" s="89">
        <v>13</v>
      </c>
      <c r="BX435" s="89">
        <v>11</v>
      </c>
      <c r="BY435" s="89">
        <v>11</v>
      </c>
      <c r="BZ435" s="89">
        <v>12</v>
      </c>
      <c r="CA435" s="89">
        <v>12</v>
      </c>
      <c r="CB435" s="149">
        <f>(2.71828^(-8.3291+4.4859*K435-2.1583*L435))/(1+(2.71828^(-8.3291+4.4859*K435-2.1583*L435)))</f>
        <v>1.1872102874446492E-7</v>
      </c>
      <c r="CC435" s="59"/>
      <c r="CD435" s="3" t="s">
        <v>371</v>
      </c>
      <c r="CE435" s="3" t="s">
        <v>2</v>
      </c>
      <c r="CF435" s="59"/>
      <c r="CG435" s="59"/>
      <c r="CH435" s="59">
        <f>COUNTIF($M435,"=13")+COUNTIF($N435,"=24")+COUNTIF($O435,"=14")+COUNTIF($P435,"=11")+COUNTIF($Q435,"=11")+COUNTIF($R435,"=14")+COUNTIF($S435,"=12")+COUNTIF($T435,"=12")+COUNTIF($U435,"=12")+COUNTIF($V435,"=13")+COUNTIF($W435,"=13")+COUNTIF($X435,"=16")</f>
        <v>8</v>
      </c>
      <c r="CI435" s="59">
        <f>COUNTIF($Y435,"=18")+COUNTIF($Z435,"=9")+COUNTIF($AA435,"=10")+COUNTIF($AB435,"=11")+COUNTIF($AC435,"=11")+COUNTIF($AD435,"=25")+COUNTIF($AE435,"=15")+COUNTIF($AF435,"=19")+COUNTIF($AG435,"=31")+COUNTIF($AH435,"=15")+COUNTIF($AI435,"=15")+COUNTIF($AJ435,"=17")+COUNTIF($AK435,"=17")</f>
        <v>11</v>
      </c>
      <c r="CJ435" s="59">
        <f>COUNTIF($AL435,"=11")+COUNTIF($AM435,"=11")+COUNTIF($AN435,"=19")+COUNTIF($AO435,"=23")+COUNTIF($AP435,"=15")+COUNTIF($AQ435,"=15")+COUNTIF($AR435,"=19")+COUNTIF($AS435,"=17")+COUNTIF($AV435,"=12")+COUNTIF($AW435,"=12")</f>
        <v>6</v>
      </c>
      <c r="CK435" s="59">
        <f>COUNTIF($AX435,"=11")+COUNTIF($AY435,"=9")+COUNTIF($AZ435,"=15")+COUNTIF($BA435,"=16")+COUNTIF($BB435,"=8")+COUNTIF($BC435,"=10")+COUNTIF($BD435,"=10")+COUNTIF($BE435,"=8")+COUNTIF($BF435,"=10")+COUNTIF($BG435,"=11")</f>
        <v>9</v>
      </c>
      <c r="CL435" s="59">
        <f>COUNTIF($BH435,"=12")+COUNTIF($BI435,"=21")+COUNTIF($BJ435,"=23")+COUNTIF($BK435,"=16")+COUNTIF($BL435,"=10")+COUNTIF($BM435,"=12")+COUNTIF($BN435,"=12")+COUNTIF($BO435,"=15")+COUNTIF($BP435,"=8")+COUNTIF($BQ435,"=12")+COUNTIF($BR435,"=24")+COUNTIF($BS435,"=20")+COUNTIF($BT435,"=13")</f>
        <v>9</v>
      </c>
      <c r="CM435" s="59">
        <f>COUNTIF($BU435,"=12")+COUNTIF($BV435,"=11")+COUNTIF($BW435,"=13")+COUNTIF($BX435,"=11")+COUNTIF($BY435,"=11")+COUNTIF($BZ435,"=12")+COUNTIF($CA435,"=11")</f>
        <v>6</v>
      </c>
      <c r="CN435" s="109">
        <v>34</v>
      </c>
      <c r="CO435" s="109">
        <v>15</v>
      </c>
      <c r="CP435" s="109">
        <v>9</v>
      </c>
      <c r="CQ435" s="109">
        <v>16</v>
      </c>
      <c r="CR435" s="109">
        <v>12</v>
      </c>
      <c r="CS435" s="109">
        <v>25</v>
      </c>
      <c r="CT435" s="109">
        <v>26</v>
      </c>
      <c r="CU435" s="109">
        <v>19</v>
      </c>
      <c r="CV435" s="109">
        <v>12</v>
      </c>
      <c r="CW435" s="109">
        <v>11</v>
      </c>
      <c r="CX435" s="109">
        <v>12</v>
      </c>
      <c r="CY435" s="109">
        <v>12</v>
      </c>
      <c r="CZ435" s="109">
        <v>11</v>
      </c>
      <c r="DA435" s="109">
        <v>9</v>
      </c>
      <c r="DB435" s="109">
        <v>12</v>
      </c>
      <c r="DC435" s="109">
        <v>12</v>
      </c>
      <c r="DD435" s="109">
        <v>10</v>
      </c>
      <c r="DE435" s="109">
        <v>11</v>
      </c>
      <c r="DF435" s="109">
        <v>11</v>
      </c>
      <c r="DG435" s="109">
        <v>30</v>
      </c>
      <c r="DH435" s="109">
        <v>12</v>
      </c>
      <c r="DI435" s="109">
        <v>13</v>
      </c>
      <c r="DJ435" s="109">
        <v>24</v>
      </c>
      <c r="DK435" s="109">
        <v>13</v>
      </c>
      <c r="DL435" s="109">
        <v>10</v>
      </c>
      <c r="DM435" s="109">
        <v>10</v>
      </c>
      <c r="DN435" s="109">
        <v>21</v>
      </c>
      <c r="DO435" s="109">
        <v>15</v>
      </c>
      <c r="DP435" s="109">
        <v>19</v>
      </c>
      <c r="DQ435" s="109">
        <v>13</v>
      </c>
      <c r="DR435" s="109">
        <v>25</v>
      </c>
      <c r="DS435" s="109">
        <v>17</v>
      </c>
      <c r="DT435" s="109">
        <v>13</v>
      </c>
      <c r="DU435" s="109">
        <v>15</v>
      </c>
      <c r="DV435" s="109">
        <v>24</v>
      </c>
      <c r="DW435" s="109">
        <v>12</v>
      </c>
      <c r="DX435" s="109">
        <v>23</v>
      </c>
      <c r="DY435" s="109">
        <v>18</v>
      </c>
      <c r="DZ435" s="109">
        <v>10</v>
      </c>
      <c r="EA435" s="109">
        <v>14</v>
      </c>
      <c r="EB435" s="109">
        <v>17</v>
      </c>
      <c r="EC435" s="109">
        <v>9</v>
      </c>
      <c r="ED435" s="109">
        <v>12</v>
      </c>
      <c r="EE435" s="109">
        <v>11</v>
      </c>
    </row>
    <row r="436" spans="1:135" s="1" customFormat="1" ht="15" customHeight="1" x14ac:dyDescent="0.2">
      <c r="A436" s="174">
        <v>87034</v>
      </c>
      <c r="B436" s="3" t="s">
        <v>1008</v>
      </c>
      <c r="C436" s="191" t="s">
        <v>2</v>
      </c>
      <c r="D436" s="138" t="s">
        <v>78</v>
      </c>
      <c r="E436" s="27" t="s">
        <v>798</v>
      </c>
      <c r="F436" s="27" t="s">
        <v>449</v>
      </c>
      <c r="G436" s="87">
        <v>43961</v>
      </c>
      <c r="H436" s="3" t="s">
        <v>2</v>
      </c>
      <c r="I436" s="3" t="s">
        <v>997</v>
      </c>
      <c r="J436" s="27" t="s">
        <v>998</v>
      </c>
      <c r="K436" s="143">
        <f>+COUNTIF($Y436,"&gt;=18")+COUNTIF($AG436,"&gt;=31")+COUNTIF($AP436,"&lt;=15")+COUNTIF($AR436,"&gt;=19")+COUNTIF($BG436,"&gt;=11")+COUNTIF($BI436,"&lt;=21")+COUNTIF($BK436,"&gt;=17")+COUNTIF($BR436,"&gt;=24")+COUNTIF($CA436,"&lt;=11")</f>
        <v>6</v>
      </c>
      <c r="L436" s="140">
        <f>65-(+CH436+CI436+CJ436+CK436+CL436+CM436)</f>
        <v>16</v>
      </c>
      <c r="M436" s="196">
        <v>13</v>
      </c>
      <c r="N436" s="196">
        <v>25</v>
      </c>
      <c r="O436" s="196">
        <v>15</v>
      </c>
      <c r="P436" s="196">
        <v>11</v>
      </c>
      <c r="Q436" s="197">
        <v>12</v>
      </c>
      <c r="R436" s="197">
        <v>14</v>
      </c>
      <c r="S436" s="196">
        <v>12</v>
      </c>
      <c r="T436" s="196">
        <v>12</v>
      </c>
      <c r="U436" s="196">
        <v>13</v>
      </c>
      <c r="V436" s="196">
        <v>14</v>
      </c>
      <c r="W436" s="196">
        <v>13</v>
      </c>
      <c r="X436" s="196">
        <v>17</v>
      </c>
      <c r="Y436" s="196">
        <v>18</v>
      </c>
      <c r="Z436" s="208">
        <v>9</v>
      </c>
      <c r="AA436" s="208">
        <v>10</v>
      </c>
      <c r="AB436" s="196">
        <v>11</v>
      </c>
      <c r="AC436" s="196">
        <v>11</v>
      </c>
      <c r="AD436" s="196">
        <v>25</v>
      </c>
      <c r="AE436" s="196">
        <v>15</v>
      </c>
      <c r="AF436" s="196">
        <v>19</v>
      </c>
      <c r="AG436" s="196">
        <v>30</v>
      </c>
      <c r="AH436" s="208">
        <v>16</v>
      </c>
      <c r="AI436" s="208">
        <v>17</v>
      </c>
      <c r="AJ436" s="208">
        <v>17</v>
      </c>
      <c r="AK436" s="208">
        <v>17</v>
      </c>
      <c r="AL436" s="196">
        <v>10</v>
      </c>
      <c r="AM436" s="196">
        <v>10</v>
      </c>
      <c r="AN436" s="197">
        <v>19</v>
      </c>
      <c r="AO436" s="197">
        <v>24</v>
      </c>
      <c r="AP436" s="196">
        <v>15</v>
      </c>
      <c r="AQ436" s="196">
        <v>15</v>
      </c>
      <c r="AR436" s="196">
        <v>19</v>
      </c>
      <c r="AS436" s="196">
        <v>17</v>
      </c>
      <c r="AT436" s="208">
        <v>35</v>
      </c>
      <c r="AU436" s="208">
        <v>38</v>
      </c>
      <c r="AV436" s="196">
        <v>12</v>
      </c>
      <c r="AW436" s="196">
        <v>12</v>
      </c>
      <c r="AX436" s="196">
        <v>11</v>
      </c>
      <c r="AY436" s="196">
        <v>9</v>
      </c>
      <c r="AZ436" s="197">
        <v>16</v>
      </c>
      <c r="BA436" s="197">
        <v>16</v>
      </c>
      <c r="BB436" s="196">
        <v>8</v>
      </c>
      <c r="BC436" s="196">
        <v>10</v>
      </c>
      <c r="BD436" s="196">
        <v>10</v>
      </c>
      <c r="BE436" s="196">
        <v>8</v>
      </c>
      <c r="BF436" s="196">
        <v>10</v>
      </c>
      <c r="BG436" s="196">
        <v>11</v>
      </c>
      <c r="BH436" s="196">
        <v>12</v>
      </c>
      <c r="BI436" s="197">
        <v>21</v>
      </c>
      <c r="BJ436" s="197">
        <v>23</v>
      </c>
      <c r="BK436" s="196">
        <v>17</v>
      </c>
      <c r="BL436" s="196">
        <v>10</v>
      </c>
      <c r="BM436" s="196">
        <v>12</v>
      </c>
      <c r="BN436" s="196">
        <v>12</v>
      </c>
      <c r="BO436" s="196">
        <v>15</v>
      </c>
      <c r="BP436" s="196">
        <v>8</v>
      </c>
      <c r="BQ436" s="196">
        <v>12</v>
      </c>
      <c r="BR436" s="196">
        <v>22</v>
      </c>
      <c r="BS436" s="196">
        <v>20</v>
      </c>
      <c r="BT436" s="196">
        <v>13</v>
      </c>
      <c r="BU436" s="196">
        <v>12</v>
      </c>
      <c r="BV436" s="196">
        <v>11</v>
      </c>
      <c r="BW436" s="196">
        <v>13</v>
      </c>
      <c r="BX436" s="196">
        <v>11</v>
      </c>
      <c r="BY436" s="196">
        <v>11</v>
      </c>
      <c r="BZ436" s="196">
        <v>12</v>
      </c>
      <c r="CA436" s="196">
        <v>12</v>
      </c>
      <c r="CB436" s="149">
        <f>(2.71828^(-8.3291+4.4859*K436-2.1583*L436))/(1+(2.71828^(-8.3291+4.4859*K436-2.1583*L436)))</f>
        <v>1.1872102874446492E-7</v>
      </c>
      <c r="CC436" s="59"/>
      <c r="CD436" s="3" t="s">
        <v>1008</v>
      </c>
      <c r="CE436" s="27" t="s">
        <v>2</v>
      </c>
      <c r="CF436" s="59"/>
      <c r="CG436" s="59"/>
      <c r="CH436" s="59">
        <f>COUNTIF($M436,"=13")+COUNTIF($N436,"=24")+COUNTIF($O436,"=14")+COUNTIF($P436,"=11")+COUNTIF($Q436,"=11")+COUNTIF($R436,"=14")+COUNTIF($S436,"=12")+COUNTIF($T436,"=12")+COUNTIF($U436,"=12")+COUNTIF($V436,"=13")+COUNTIF($W436,"=13")+COUNTIF($X436,"=16")</f>
        <v>6</v>
      </c>
      <c r="CI436" s="59">
        <f>COUNTIF($Y436,"=18")+COUNTIF($Z436,"=9")+COUNTIF($AA436,"=10")+COUNTIF($AB436,"=11")+COUNTIF($AC436,"=11")+COUNTIF($AD436,"=25")+COUNTIF($AE436,"=15")+COUNTIF($AF436,"=19")+COUNTIF($AG436,"=31")+COUNTIF($AH436,"=15")+COUNTIF($AI436,"=15")+COUNTIF($AJ436,"=17")+COUNTIF($AK436,"=17")</f>
        <v>10</v>
      </c>
      <c r="CJ436" s="59">
        <f>COUNTIF($AL436,"=11")+COUNTIF($AM436,"=11")+COUNTIF($AN436,"=19")+COUNTIF($AO436,"=23")+COUNTIF($AP436,"=15")+COUNTIF($AQ436,"=15")+COUNTIF($AR436,"=19")+COUNTIF($AS436,"=17")+COUNTIF($AV436,"=12")+COUNTIF($AW436,"=12")</f>
        <v>7</v>
      </c>
      <c r="CK436" s="59">
        <f>COUNTIF($AX436,"=11")+COUNTIF($AY436,"=9")+COUNTIF($AZ436,"=15")+COUNTIF($BA436,"=16")+COUNTIF($BB436,"=8")+COUNTIF($BC436,"=10")+COUNTIF($BD436,"=10")+COUNTIF($BE436,"=8")+COUNTIF($BF436,"=10")+COUNTIF($BG436,"=11")</f>
        <v>9</v>
      </c>
      <c r="CL436" s="59">
        <f>COUNTIF($BH436,"=12")+COUNTIF($BI436,"=21")+COUNTIF($BJ436,"=23")+COUNTIF($BK436,"=16")+COUNTIF($BL436,"=10")+COUNTIF($BM436,"=12")+COUNTIF($BN436,"=12")+COUNTIF($BO436,"=15")+COUNTIF($BP436,"=8")+COUNTIF($BQ436,"=12")+COUNTIF($BR436,"=24")+COUNTIF($BS436,"=20")+COUNTIF($BT436,"=13")</f>
        <v>11</v>
      </c>
      <c r="CM436" s="59">
        <f>COUNTIF($BU436,"=12")+COUNTIF($BV436,"=11")+COUNTIF($BW436,"=13")+COUNTIF($BX436,"=11")+COUNTIF($BY436,"=11")+COUNTIF($BZ436,"=12")+COUNTIF($CA436,"=11")</f>
        <v>6</v>
      </c>
      <c r="CN436" s="192">
        <v>35</v>
      </c>
      <c r="CO436" s="192">
        <v>16</v>
      </c>
      <c r="CP436" s="192">
        <v>9</v>
      </c>
      <c r="CQ436" s="192">
        <v>16</v>
      </c>
      <c r="CR436" s="192">
        <v>11</v>
      </c>
      <c r="CS436" s="192">
        <v>26</v>
      </c>
      <c r="CT436" s="192">
        <v>26</v>
      </c>
      <c r="CU436" s="192">
        <v>20</v>
      </c>
      <c r="CV436" s="192">
        <v>11</v>
      </c>
      <c r="CW436" s="192">
        <v>12</v>
      </c>
      <c r="CX436" s="192">
        <v>13</v>
      </c>
      <c r="CY436" s="192">
        <v>12</v>
      </c>
      <c r="CZ436" s="192">
        <v>10</v>
      </c>
      <c r="DA436" s="192">
        <v>9</v>
      </c>
      <c r="DB436" s="192">
        <v>12</v>
      </c>
      <c r="DC436" s="192">
        <v>12</v>
      </c>
      <c r="DD436" s="192">
        <v>10</v>
      </c>
      <c r="DE436" s="192">
        <v>11</v>
      </c>
      <c r="DF436" s="192">
        <v>11</v>
      </c>
      <c r="DG436" s="192">
        <v>30</v>
      </c>
      <c r="DH436" s="192">
        <v>12</v>
      </c>
      <c r="DI436" s="192">
        <v>13</v>
      </c>
      <c r="DJ436" s="192">
        <v>24</v>
      </c>
      <c r="DK436" s="192">
        <v>13</v>
      </c>
      <c r="DL436" s="192">
        <v>10</v>
      </c>
      <c r="DM436" s="192">
        <v>9</v>
      </c>
      <c r="DN436" s="192">
        <v>20</v>
      </c>
      <c r="DO436" s="192">
        <v>15</v>
      </c>
      <c r="DP436" s="192">
        <v>18</v>
      </c>
      <c r="DQ436" s="192">
        <v>13</v>
      </c>
      <c r="DR436" s="192">
        <v>23</v>
      </c>
      <c r="DS436" s="192">
        <v>16</v>
      </c>
      <c r="DT436" s="192">
        <v>12</v>
      </c>
      <c r="DU436" s="192">
        <v>15</v>
      </c>
      <c r="DV436" s="192">
        <v>24</v>
      </c>
      <c r="DW436" s="192">
        <v>12</v>
      </c>
      <c r="DX436" s="192">
        <v>23</v>
      </c>
      <c r="DY436" s="192">
        <v>18</v>
      </c>
      <c r="DZ436" s="192">
        <v>10</v>
      </c>
      <c r="EA436" s="192">
        <v>14</v>
      </c>
      <c r="EB436" s="192">
        <v>17</v>
      </c>
      <c r="EC436" s="192">
        <v>10</v>
      </c>
      <c r="ED436" s="192">
        <v>11</v>
      </c>
      <c r="EE436" s="192">
        <v>11</v>
      </c>
    </row>
    <row r="437" spans="1:135" s="1" customFormat="1" ht="15" customHeight="1" x14ac:dyDescent="0.2">
      <c r="A437" s="174">
        <v>364770</v>
      </c>
      <c r="B437" s="190" t="s">
        <v>172</v>
      </c>
      <c r="C437" s="191" t="s">
        <v>2</v>
      </c>
      <c r="D437" s="138" t="s">
        <v>78</v>
      </c>
      <c r="E437" s="27" t="s">
        <v>798</v>
      </c>
      <c r="F437" s="27" t="s">
        <v>164</v>
      </c>
      <c r="G437" s="87">
        <v>43961</v>
      </c>
      <c r="H437" s="3" t="s">
        <v>2</v>
      </c>
      <c r="I437" s="3" t="s">
        <v>997</v>
      </c>
      <c r="J437" s="27" t="s">
        <v>998</v>
      </c>
      <c r="K437" s="143">
        <f>+COUNTIF($Y437,"&gt;=18")+COUNTIF($AG437,"&gt;=31")+COUNTIF($AP437,"&lt;=15")+COUNTIF($AR437,"&gt;=19")+COUNTIF($BG437,"&gt;=11")+COUNTIF($BI437,"&lt;=21")+COUNTIF($BK437,"&gt;=17")+COUNTIF($BR437,"&gt;=24")+COUNTIF($CA437,"&lt;=11")</f>
        <v>6</v>
      </c>
      <c r="L437" s="140">
        <f>65-(+CH437+CI437+CJ437+CK437+CL437+CM437)</f>
        <v>16</v>
      </c>
      <c r="M437" s="196">
        <v>13</v>
      </c>
      <c r="N437" s="196">
        <v>23</v>
      </c>
      <c r="O437" s="196">
        <v>15</v>
      </c>
      <c r="P437" s="196">
        <v>11</v>
      </c>
      <c r="Q437" s="197">
        <v>11</v>
      </c>
      <c r="R437" s="197">
        <v>14</v>
      </c>
      <c r="S437" s="196">
        <v>12</v>
      </c>
      <c r="T437" s="196">
        <v>12</v>
      </c>
      <c r="U437" s="196">
        <v>13</v>
      </c>
      <c r="V437" s="196">
        <v>13</v>
      </c>
      <c r="W437" s="196">
        <v>13</v>
      </c>
      <c r="X437" s="196">
        <v>16</v>
      </c>
      <c r="Y437" s="196">
        <v>16</v>
      </c>
      <c r="Z437" s="208">
        <v>9</v>
      </c>
      <c r="AA437" s="208">
        <v>9</v>
      </c>
      <c r="AB437" s="196">
        <v>10</v>
      </c>
      <c r="AC437" s="196">
        <v>12</v>
      </c>
      <c r="AD437" s="196">
        <v>25</v>
      </c>
      <c r="AE437" s="196">
        <v>15</v>
      </c>
      <c r="AF437" s="196">
        <v>19</v>
      </c>
      <c r="AG437" s="196">
        <v>32</v>
      </c>
      <c r="AH437" s="197">
        <v>15</v>
      </c>
      <c r="AI437" s="197">
        <v>16</v>
      </c>
      <c r="AJ437" s="208">
        <v>17</v>
      </c>
      <c r="AK437" s="208">
        <v>18</v>
      </c>
      <c r="AL437" s="196">
        <v>11</v>
      </c>
      <c r="AM437" s="196">
        <v>11</v>
      </c>
      <c r="AN437" s="197">
        <v>19</v>
      </c>
      <c r="AO437" s="197">
        <v>23</v>
      </c>
      <c r="AP437" s="196">
        <v>15</v>
      </c>
      <c r="AQ437" s="196">
        <v>15</v>
      </c>
      <c r="AR437" s="196">
        <v>19</v>
      </c>
      <c r="AS437" s="196">
        <v>16</v>
      </c>
      <c r="AT437" s="197">
        <v>35</v>
      </c>
      <c r="AU437" s="208">
        <v>36</v>
      </c>
      <c r="AV437" s="196">
        <v>12</v>
      </c>
      <c r="AW437" s="196">
        <v>12</v>
      </c>
      <c r="AX437" s="196">
        <v>11</v>
      </c>
      <c r="AY437" s="196">
        <v>9</v>
      </c>
      <c r="AZ437" s="197">
        <v>15</v>
      </c>
      <c r="BA437" s="197">
        <v>16</v>
      </c>
      <c r="BB437" s="196">
        <v>8</v>
      </c>
      <c r="BC437" s="196">
        <v>10</v>
      </c>
      <c r="BD437" s="196">
        <v>10</v>
      </c>
      <c r="BE437" s="196">
        <v>8</v>
      </c>
      <c r="BF437" s="196">
        <v>10</v>
      </c>
      <c r="BG437" s="196">
        <v>10</v>
      </c>
      <c r="BH437" s="196">
        <v>12</v>
      </c>
      <c r="BI437" s="197">
        <v>21</v>
      </c>
      <c r="BJ437" s="197">
        <v>23</v>
      </c>
      <c r="BK437" s="196">
        <v>17</v>
      </c>
      <c r="BL437" s="196">
        <v>10</v>
      </c>
      <c r="BM437" s="196">
        <v>12</v>
      </c>
      <c r="BN437" s="196">
        <v>12</v>
      </c>
      <c r="BO437" s="196">
        <v>15</v>
      </c>
      <c r="BP437" s="196">
        <v>8</v>
      </c>
      <c r="BQ437" s="196">
        <v>12</v>
      </c>
      <c r="BR437" s="196">
        <v>24</v>
      </c>
      <c r="BS437" s="196">
        <v>20</v>
      </c>
      <c r="BT437" s="196">
        <v>15</v>
      </c>
      <c r="BU437" s="196">
        <v>10</v>
      </c>
      <c r="BV437" s="196">
        <v>11</v>
      </c>
      <c r="BW437" s="196">
        <v>13</v>
      </c>
      <c r="BX437" s="196">
        <v>11</v>
      </c>
      <c r="BY437" s="196">
        <v>11</v>
      </c>
      <c r="BZ437" s="196">
        <v>12</v>
      </c>
      <c r="CA437" s="196">
        <v>13</v>
      </c>
      <c r="CB437" s="149">
        <f>(2.71828^(-8.3291+4.4859*K437-2.1583*L437))/(1+(2.71828^(-8.3291+4.4859*K437-2.1583*L437)))</f>
        <v>1.1872102874446492E-7</v>
      </c>
      <c r="CC437" s="59"/>
      <c r="CD437" s="3" t="s">
        <v>172</v>
      </c>
      <c r="CE437" s="27" t="s">
        <v>1009</v>
      </c>
      <c r="CF437" s="59"/>
      <c r="CG437" s="59"/>
      <c r="CH437" s="59">
        <f>COUNTIF($M437,"=13")+COUNTIF($N437,"=24")+COUNTIF($O437,"=14")+COUNTIF($P437,"=11")+COUNTIF($Q437,"=11")+COUNTIF($R437,"=14")+COUNTIF($S437,"=12")+COUNTIF($T437,"=12")+COUNTIF($U437,"=12")+COUNTIF($V437,"=13")+COUNTIF($W437,"=13")+COUNTIF($X437,"=16")</f>
        <v>9</v>
      </c>
      <c r="CI437" s="59">
        <f>COUNTIF($Y437,"=18")+COUNTIF($Z437,"=9")+COUNTIF($AA437,"=10")+COUNTIF($AB437,"=11")+COUNTIF($AC437,"=11")+COUNTIF($AD437,"=25")+COUNTIF($AE437,"=15")+COUNTIF($AF437,"=19")+COUNTIF($AG437,"=31")+COUNTIF($AH437,"=15")+COUNTIF($AI437,"=15")+COUNTIF($AJ437,"=17")+COUNTIF($AK437,"=17")</f>
        <v>6</v>
      </c>
      <c r="CJ437" s="59">
        <f>COUNTIF($AL437,"=11")+COUNTIF($AM437,"=11")+COUNTIF($AN437,"=19")+COUNTIF($AO437,"=23")+COUNTIF($AP437,"=15")+COUNTIF($AQ437,"=15")+COUNTIF($AR437,"=19")+COUNTIF($AS437,"=17")+COUNTIF($AV437,"=12")+COUNTIF($AW437,"=12")</f>
        <v>9</v>
      </c>
      <c r="CK437" s="59">
        <f>COUNTIF($AX437,"=11")+COUNTIF($AY437,"=9")+COUNTIF($AZ437,"=15")+COUNTIF($BA437,"=16")+COUNTIF($BB437,"=8")+COUNTIF($BC437,"=10")+COUNTIF($BD437,"=10")+COUNTIF($BE437,"=8")+COUNTIF($BF437,"=10")+COUNTIF($BG437,"=11")</f>
        <v>9</v>
      </c>
      <c r="CL437" s="59">
        <f>COUNTIF($BH437,"=12")+COUNTIF($BI437,"=21")+COUNTIF($BJ437,"=23")+COUNTIF($BK437,"=16")+COUNTIF($BL437,"=10")+COUNTIF($BM437,"=12")+COUNTIF($BN437,"=12")+COUNTIF($BO437,"=15")+COUNTIF($BP437,"=8")+COUNTIF($BQ437,"=12")+COUNTIF($BR437,"=24")+COUNTIF($BS437,"=20")+COUNTIF($BT437,"=13")</f>
        <v>11</v>
      </c>
      <c r="CM437" s="59">
        <f>COUNTIF($BU437,"=12")+COUNTIF($BV437,"=11")+COUNTIF($BW437,"=13")+COUNTIF($BX437,"=11")+COUNTIF($BY437,"=11")+COUNTIF($BZ437,"=12")+COUNTIF($CA437,"=11")</f>
        <v>5</v>
      </c>
      <c r="CN437" s="192">
        <v>33</v>
      </c>
      <c r="CO437" s="192">
        <v>15</v>
      </c>
      <c r="CP437" s="192">
        <v>9</v>
      </c>
      <c r="CQ437" s="192">
        <v>17</v>
      </c>
      <c r="CR437" s="192">
        <v>11</v>
      </c>
      <c r="CS437" s="192">
        <v>26</v>
      </c>
      <c r="CT437" s="192">
        <v>26</v>
      </c>
      <c r="CU437" s="192">
        <v>19</v>
      </c>
      <c r="CV437" s="192">
        <v>12</v>
      </c>
      <c r="CW437" s="192">
        <v>11</v>
      </c>
      <c r="CX437" s="192">
        <v>14</v>
      </c>
      <c r="CY437" s="192">
        <v>12</v>
      </c>
      <c r="CZ437" s="192">
        <v>10</v>
      </c>
      <c r="DA437" s="192">
        <v>9</v>
      </c>
      <c r="DB437" s="192">
        <v>12</v>
      </c>
      <c r="DC437" s="192">
        <v>12</v>
      </c>
      <c r="DD437" s="192">
        <v>10</v>
      </c>
      <c r="DE437" s="192">
        <v>11</v>
      </c>
      <c r="DF437" s="192">
        <v>11</v>
      </c>
      <c r="DG437" s="192">
        <v>30</v>
      </c>
      <c r="DH437" s="192">
        <v>12</v>
      </c>
      <c r="DI437" s="192">
        <v>14</v>
      </c>
      <c r="DJ437" s="192">
        <v>24</v>
      </c>
      <c r="DK437" s="192">
        <v>13</v>
      </c>
      <c r="DL437" s="192">
        <v>10</v>
      </c>
      <c r="DM437" s="192">
        <v>10</v>
      </c>
      <c r="DN437" s="192">
        <v>19</v>
      </c>
      <c r="DO437" s="192">
        <v>15</v>
      </c>
      <c r="DP437" s="192">
        <v>18</v>
      </c>
      <c r="DQ437" s="192">
        <v>13</v>
      </c>
      <c r="DR437" s="192">
        <v>23</v>
      </c>
      <c r="DS437" s="192">
        <v>16</v>
      </c>
      <c r="DT437" s="192">
        <v>12</v>
      </c>
      <c r="DU437" s="192">
        <v>15</v>
      </c>
      <c r="DV437" s="192">
        <v>25</v>
      </c>
      <c r="DW437" s="192">
        <v>12</v>
      </c>
      <c r="DX437" s="192">
        <v>23</v>
      </c>
      <c r="DY437" s="192">
        <v>18</v>
      </c>
      <c r="DZ437" s="192">
        <v>10</v>
      </c>
      <c r="EA437" s="192">
        <v>14</v>
      </c>
      <c r="EB437" s="192">
        <v>18</v>
      </c>
      <c r="EC437" s="192">
        <v>9</v>
      </c>
      <c r="ED437" s="192">
        <v>12</v>
      </c>
      <c r="EE437" s="192">
        <v>11</v>
      </c>
    </row>
    <row r="438" spans="1:135" s="1" customFormat="1" ht="15" customHeight="1" x14ac:dyDescent="0.25">
      <c r="A438" s="173" t="s">
        <v>965</v>
      </c>
      <c r="B438" s="38" t="s">
        <v>480</v>
      </c>
      <c r="C438" s="86" t="s">
        <v>2</v>
      </c>
      <c r="D438" s="138" t="s">
        <v>78</v>
      </c>
      <c r="E438" s="38" t="s">
        <v>20</v>
      </c>
      <c r="F438" s="3" t="s">
        <v>86</v>
      </c>
      <c r="G438" s="73">
        <v>41627</v>
      </c>
      <c r="H438" s="88" t="s">
        <v>2</v>
      </c>
      <c r="I438" s="88" t="s">
        <v>779</v>
      </c>
      <c r="J438" s="75">
        <v>41277.888888888891</v>
      </c>
      <c r="K438" s="143">
        <f>+COUNTIF($Y438,"&gt;=18")+COUNTIF($AG438,"&gt;=31")+COUNTIF($AP438,"&lt;=15")+COUNTIF($AR438,"&gt;=19")+COUNTIF($BG438,"&gt;=11")+COUNTIF($BI438,"&lt;=21")+COUNTIF($BK438,"&gt;=17")+COUNTIF($BR438,"&gt;=24")+COUNTIF($CA438,"&lt;=11")</f>
        <v>6</v>
      </c>
      <c r="L438" s="140">
        <f>65-(+CH438+CI438+CJ438+CK438+CL438+CM438)</f>
        <v>16</v>
      </c>
      <c r="M438" s="100">
        <v>13</v>
      </c>
      <c r="N438" s="100">
        <v>25</v>
      </c>
      <c r="O438" s="100">
        <v>14</v>
      </c>
      <c r="P438" s="100">
        <v>11</v>
      </c>
      <c r="Q438" s="100">
        <v>11</v>
      </c>
      <c r="R438" s="100">
        <v>13</v>
      </c>
      <c r="S438" s="100">
        <v>12</v>
      </c>
      <c r="T438" s="100">
        <v>12</v>
      </c>
      <c r="U438" s="100">
        <v>12</v>
      </c>
      <c r="V438" s="100">
        <v>13</v>
      </c>
      <c r="W438" s="100">
        <v>14</v>
      </c>
      <c r="X438" s="100">
        <v>16</v>
      </c>
      <c r="Y438" s="100">
        <v>17</v>
      </c>
      <c r="Z438" s="100">
        <v>9</v>
      </c>
      <c r="AA438" s="100">
        <v>10</v>
      </c>
      <c r="AB438" s="100">
        <v>11</v>
      </c>
      <c r="AC438" s="100">
        <v>11</v>
      </c>
      <c r="AD438" s="100">
        <v>25</v>
      </c>
      <c r="AE438" s="100">
        <v>15</v>
      </c>
      <c r="AF438" s="100">
        <v>18</v>
      </c>
      <c r="AG438" s="100">
        <v>30</v>
      </c>
      <c r="AH438" s="100">
        <v>15</v>
      </c>
      <c r="AI438" s="100">
        <v>16</v>
      </c>
      <c r="AJ438" s="100">
        <v>17</v>
      </c>
      <c r="AK438" s="100">
        <v>17</v>
      </c>
      <c r="AL438" s="100">
        <v>12</v>
      </c>
      <c r="AM438" s="100">
        <v>11</v>
      </c>
      <c r="AN438" s="100">
        <v>19</v>
      </c>
      <c r="AO438" s="100">
        <v>23</v>
      </c>
      <c r="AP438" s="100">
        <v>15</v>
      </c>
      <c r="AQ438" s="100">
        <v>16</v>
      </c>
      <c r="AR438" s="100">
        <v>19</v>
      </c>
      <c r="AS438" s="100">
        <v>17</v>
      </c>
      <c r="AT438" s="100">
        <v>38</v>
      </c>
      <c r="AU438" s="100">
        <v>38</v>
      </c>
      <c r="AV438" s="100">
        <v>12</v>
      </c>
      <c r="AW438" s="100">
        <v>12</v>
      </c>
      <c r="AX438" s="100">
        <v>11</v>
      </c>
      <c r="AY438" s="100">
        <v>9</v>
      </c>
      <c r="AZ438" s="100">
        <v>15</v>
      </c>
      <c r="BA438" s="100">
        <v>16</v>
      </c>
      <c r="BB438" s="100">
        <v>8</v>
      </c>
      <c r="BC438" s="100">
        <v>10</v>
      </c>
      <c r="BD438" s="100">
        <v>10</v>
      </c>
      <c r="BE438" s="100">
        <v>8</v>
      </c>
      <c r="BF438" s="100">
        <v>10</v>
      </c>
      <c r="BG438" s="100">
        <v>10</v>
      </c>
      <c r="BH438" s="100">
        <v>12</v>
      </c>
      <c r="BI438" s="100">
        <v>21</v>
      </c>
      <c r="BJ438" s="100">
        <v>23</v>
      </c>
      <c r="BK438" s="100">
        <v>17</v>
      </c>
      <c r="BL438" s="100">
        <v>10</v>
      </c>
      <c r="BM438" s="100">
        <v>12</v>
      </c>
      <c r="BN438" s="100">
        <v>12</v>
      </c>
      <c r="BO438" s="100">
        <v>15</v>
      </c>
      <c r="BP438" s="100">
        <v>8</v>
      </c>
      <c r="BQ438" s="100">
        <v>12</v>
      </c>
      <c r="BR438" s="100">
        <v>26</v>
      </c>
      <c r="BS438" s="100">
        <v>20</v>
      </c>
      <c r="BT438" s="100">
        <v>14</v>
      </c>
      <c r="BU438" s="100">
        <v>12</v>
      </c>
      <c r="BV438" s="100">
        <v>11</v>
      </c>
      <c r="BW438" s="100">
        <v>14</v>
      </c>
      <c r="BX438" s="100">
        <v>10</v>
      </c>
      <c r="BY438" s="100">
        <v>11</v>
      </c>
      <c r="BZ438" s="100">
        <v>12</v>
      </c>
      <c r="CA438" s="100">
        <v>9</v>
      </c>
      <c r="CB438" s="149">
        <f>(2.71828^(-8.3291+4.4859*K438-2.1583*L438))/(1+(2.71828^(-8.3291+4.4859*K438-2.1583*L438)))</f>
        <v>1.1872102874446492E-7</v>
      </c>
      <c r="CC438" s="64" t="s">
        <v>781</v>
      </c>
      <c r="CD438" s="49" t="s">
        <v>53</v>
      </c>
      <c r="CE438" s="38" t="s">
        <v>721</v>
      </c>
      <c r="CF438" s="49" t="s">
        <v>480</v>
      </c>
      <c r="CG438" s="49"/>
      <c r="CH438" s="59">
        <f>COUNTIF($M438,"=13")+COUNTIF($N438,"=24")+COUNTIF($O438,"=14")+COUNTIF($P438,"=11")+COUNTIF($Q438,"=11")+COUNTIF($R438,"=14")+COUNTIF($S438,"=12")+COUNTIF($T438,"=12")+COUNTIF($U438,"=12")+COUNTIF($V438,"=13")+COUNTIF($W438,"=13")+COUNTIF($X438,"=16")</f>
        <v>9</v>
      </c>
      <c r="CI438" s="59">
        <f>COUNTIF($Y438,"=18")+COUNTIF($Z438,"=9")+COUNTIF($AA438,"=10")+COUNTIF($AB438,"=11")+COUNTIF($AC438,"=11")+COUNTIF($AD438,"=25")+COUNTIF($AE438,"=15")+COUNTIF($AF438,"=19")+COUNTIF($AG438,"=31")+COUNTIF($AH438,"=15")+COUNTIF($AI438,"=15")+COUNTIF($AJ438,"=17")+COUNTIF($AK438,"=17")</f>
        <v>9</v>
      </c>
      <c r="CJ438" s="59">
        <f>COUNTIF($AL438,"=11")+COUNTIF($AM438,"=11")+COUNTIF($AN438,"=19")+COUNTIF($AO438,"=23")+COUNTIF($AP438,"=15")+COUNTIF($AQ438,"=15")+COUNTIF($AR438,"=19")+COUNTIF($AS438,"=17")+COUNTIF($AV438,"=12")+COUNTIF($AW438,"=12")</f>
        <v>8</v>
      </c>
      <c r="CK438" s="59">
        <f>COUNTIF($AX438,"=11")+COUNTIF($AY438,"=9")+COUNTIF($AZ438,"=15")+COUNTIF($BA438,"=16")+COUNTIF($BB438,"=8")+COUNTIF($BC438,"=10")+COUNTIF($BD438,"=10")+COUNTIF($BE438,"=8")+COUNTIF($BF438,"=10")+COUNTIF($BG438,"=11")</f>
        <v>9</v>
      </c>
      <c r="CL438" s="59">
        <f>COUNTIF($BH438,"=12")+COUNTIF($BI438,"=21")+COUNTIF($BJ438,"=23")+COUNTIF($BK438,"=16")+COUNTIF($BL438,"=10")+COUNTIF($BM438,"=12")+COUNTIF($BN438,"=12")+COUNTIF($BO438,"=15")+COUNTIF($BP438,"=8")+COUNTIF($BQ438,"=12")+COUNTIF($BR438,"=24")+COUNTIF($BS438,"=20")+COUNTIF($BT438,"=13")</f>
        <v>10</v>
      </c>
      <c r="CM438" s="59">
        <f>COUNTIF($BU438,"=12")+COUNTIF($BV438,"=11")+COUNTIF($BW438,"=13")+COUNTIF($BX438,"=11")+COUNTIF($BY438,"=11")+COUNTIF($BZ438,"=12")+COUNTIF($CA438,"=11")</f>
        <v>4</v>
      </c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  <c r="DK438" s="85"/>
      <c r="DL438" s="85"/>
      <c r="DM438" s="85"/>
      <c r="DN438" s="85"/>
      <c r="DO438" s="85"/>
      <c r="DP438" s="85"/>
      <c r="DQ438" s="85"/>
      <c r="DR438" s="85"/>
      <c r="DS438" s="85"/>
      <c r="DT438" s="85"/>
      <c r="DU438" s="85"/>
      <c r="DV438" s="85"/>
      <c r="DW438" s="85"/>
      <c r="DX438" s="85"/>
      <c r="DY438" s="85"/>
      <c r="DZ438" s="85"/>
      <c r="EA438" s="85"/>
      <c r="EB438" s="85"/>
      <c r="EC438" s="85"/>
      <c r="ED438" s="85"/>
      <c r="EE438" s="85"/>
    </row>
    <row r="439" spans="1:135" s="1" customFormat="1" ht="15" customHeight="1" x14ac:dyDescent="0.25">
      <c r="A439" s="164">
        <v>73158</v>
      </c>
      <c r="B439" s="86" t="s">
        <v>32</v>
      </c>
      <c r="C439" s="86" t="s">
        <v>2</v>
      </c>
      <c r="D439" s="139" t="s">
        <v>80</v>
      </c>
      <c r="E439" s="86" t="s">
        <v>9</v>
      </c>
      <c r="F439" s="86" t="s">
        <v>32</v>
      </c>
      <c r="G439" s="87">
        <v>42401.224999999999</v>
      </c>
      <c r="H439" s="88" t="s">
        <v>2</v>
      </c>
      <c r="I439" s="88" t="s">
        <v>779</v>
      </c>
      <c r="J439" s="87">
        <v>41277.888888888891</v>
      </c>
      <c r="K439" s="143">
        <f>+COUNTIF($Y439,"&gt;=18")+COUNTIF($AG439,"&gt;=31")+COUNTIF($AP439,"&lt;=15")+COUNTIF($AR439,"&gt;=19")+COUNTIF($BG439,"&gt;=11")+COUNTIF($BI439,"&lt;=21")+COUNTIF($BK439,"&gt;=17")+COUNTIF($BR439,"&gt;=24")+COUNTIF($CA439,"&lt;=11")</f>
        <v>5</v>
      </c>
      <c r="L439" s="140">
        <f>65-(+CH439+CI439+CJ439+CK439+CL439+CM439)</f>
        <v>14</v>
      </c>
      <c r="M439" s="68">
        <v>13</v>
      </c>
      <c r="N439" s="68">
        <v>25</v>
      </c>
      <c r="O439" s="68">
        <v>14</v>
      </c>
      <c r="P439" s="68">
        <v>10</v>
      </c>
      <c r="Q439" s="68">
        <v>10</v>
      </c>
      <c r="R439" s="68">
        <v>14</v>
      </c>
      <c r="S439" s="68">
        <v>12</v>
      </c>
      <c r="T439" s="68">
        <v>12</v>
      </c>
      <c r="U439" s="68">
        <v>11</v>
      </c>
      <c r="V439" s="68">
        <v>13</v>
      </c>
      <c r="W439" s="68">
        <v>13</v>
      </c>
      <c r="X439" s="68">
        <v>13</v>
      </c>
      <c r="Y439" s="68">
        <v>18</v>
      </c>
      <c r="Z439" s="68">
        <v>9</v>
      </c>
      <c r="AA439" s="68">
        <v>10</v>
      </c>
      <c r="AB439" s="68">
        <v>11</v>
      </c>
      <c r="AC439" s="68">
        <v>11</v>
      </c>
      <c r="AD439" s="68">
        <v>25</v>
      </c>
      <c r="AE439" s="68">
        <v>15</v>
      </c>
      <c r="AF439" s="68">
        <v>19</v>
      </c>
      <c r="AG439" s="68">
        <v>30</v>
      </c>
      <c r="AH439" s="68">
        <v>15</v>
      </c>
      <c r="AI439" s="68">
        <v>15</v>
      </c>
      <c r="AJ439" s="68">
        <v>17</v>
      </c>
      <c r="AK439" s="100">
        <v>17</v>
      </c>
      <c r="AL439" s="68">
        <v>11</v>
      </c>
      <c r="AM439" s="68">
        <v>11</v>
      </c>
      <c r="AN439" s="68">
        <v>19</v>
      </c>
      <c r="AO439" s="68">
        <v>23</v>
      </c>
      <c r="AP439" s="68">
        <v>15</v>
      </c>
      <c r="AQ439" s="68">
        <v>15</v>
      </c>
      <c r="AR439" s="68">
        <v>19</v>
      </c>
      <c r="AS439" s="68">
        <v>17</v>
      </c>
      <c r="AT439" s="68">
        <v>36</v>
      </c>
      <c r="AU439" s="68">
        <v>36</v>
      </c>
      <c r="AV439" s="68">
        <v>12</v>
      </c>
      <c r="AW439" s="68">
        <v>10</v>
      </c>
      <c r="AX439" s="68">
        <v>11</v>
      </c>
      <c r="AY439" s="68">
        <v>9</v>
      </c>
      <c r="AZ439" s="68">
        <v>15</v>
      </c>
      <c r="BA439" s="68">
        <v>16</v>
      </c>
      <c r="BB439" s="68">
        <v>8</v>
      </c>
      <c r="BC439" s="68">
        <v>10</v>
      </c>
      <c r="BD439" s="68">
        <v>10</v>
      </c>
      <c r="BE439" s="68">
        <v>8</v>
      </c>
      <c r="BF439" s="68">
        <v>10</v>
      </c>
      <c r="BG439" s="68">
        <v>10</v>
      </c>
      <c r="BH439" s="68">
        <v>12</v>
      </c>
      <c r="BI439" s="68">
        <v>21</v>
      </c>
      <c r="BJ439" s="68">
        <v>23</v>
      </c>
      <c r="BK439" s="68">
        <v>17</v>
      </c>
      <c r="BL439" s="68">
        <v>10</v>
      </c>
      <c r="BM439" s="68">
        <v>12</v>
      </c>
      <c r="BN439" s="68">
        <v>12</v>
      </c>
      <c r="BO439" s="68">
        <v>16</v>
      </c>
      <c r="BP439" s="68">
        <v>8</v>
      </c>
      <c r="BQ439" s="68">
        <v>11</v>
      </c>
      <c r="BR439" s="68">
        <v>22</v>
      </c>
      <c r="BS439" s="68">
        <v>20</v>
      </c>
      <c r="BT439" s="68">
        <v>13</v>
      </c>
      <c r="BU439" s="68">
        <v>12</v>
      </c>
      <c r="BV439" s="68">
        <v>11</v>
      </c>
      <c r="BW439" s="68">
        <v>13</v>
      </c>
      <c r="BX439" s="68">
        <v>11</v>
      </c>
      <c r="BY439" s="68">
        <v>11</v>
      </c>
      <c r="BZ439" s="68">
        <v>13</v>
      </c>
      <c r="CA439" s="68">
        <v>12</v>
      </c>
      <c r="CB439" s="149">
        <f>(2.71828^(-8.3291+4.4859*K439-2.1583*L439))/(1+(2.71828^(-8.3291+4.4859*K439-2.1583*L439)))</f>
        <v>1.0023090528299148E-7</v>
      </c>
      <c r="CC439" s="64" t="s">
        <v>781</v>
      </c>
      <c r="CD439" s="86" t="s">
        <v>66</v>
      </c>
      <c r="CE439" s="86" t="s">
        <v>2</v>
      </c>
      <c r="CF439" s="86" t="s">
        <v>50</v>
      </c>
      <c r="CG439" s="86"/>
      <c r="CH439" s="59">
        <f>COUNTIF($M439,"=13")+COUNTIF($N439,"=24")+COUNTIF($O439,"=14")+COUNTIF($P439,"=11")+COUNTIF($Q439,"=11")+COUNTIF($R439,"=14")+COUNTIF($S439,"=12")+COUNTIF($T439,"=12")+COUNTIF($U439,"=12")+COUNTIF($V439,"=13")+COUNTIF($W439,"=13")+COUNTIF($X439,"=16")</f>
        <v>7</v>
      </c>
      <c r="CI439" s="59">
        <f>COUNTIF($Y439,"=18")+COUNTIF($Z439,"=9")+COUNTIF($AA439,"=10")+COUNTIF($AB439,"=11")+COUNTIF($AC439,"=11")+COUNTIF($AD439,"=25")+COUNTIF($AE439,"=15")+COUNTIF($AF439,"=19")+COUNTIF($AG439,"=31")+COUNTIF($AH439,"=15")+COUNTIF($AI439,"=15")+COUNTIF($AJ439,"=17")+COUNTIF($AK439,"=17")</f>
        <v>12</v>
      </c>
      <c r="CJ439" s="59">
        <f>COUNTIF($AL439,"=11")+COUNTIF($AM439,"=11")+COUNTIF($AN439,"=19")+COUNTIF($AO439,"=23")+COUNTIF($AP439,"=15")+COUNTIF($AQ439,"=15")+COUNTIF($AR439,"=19")+COUNTIF($AS439,"=17")+COUNTIF($AV439,"=12")+COUNTIF($AW439,"=12")</f>
        <v>9</v>
      </c>
      <c r="CK439" s="59">
        <f>COUNTIF($AX439,"=11")+COUNTIF($AY439,"=9")+COUNTIF($AZ439,"=15")+COUNTIF($BA439,"=16")+COUNTIF($BB439,"=8")+COUNTIF($BC439,"=10")+COUNTIF($BD439,"=10")+COUNTIF($BE439,"=8")+COUNTIF($BF439,"=10")+COUNTIF($BG439,"=11")</f>
        <v>9</v>
      </c>
      <c r="CL439" s="59">
        <f>COUNTIF($BH439,"=12")+COUNTIF($BI439,"=21")+COUNTIF($BJ439,"=23")+COUNTIF($BK439,"=16")+COUNTIF($BL439,"=10")+COUNTIF($BM439,"=12")+COUNTIF($BN439,"=12")+COUNTIF($BO439,"=15")+COUNTIF($BP439,"=8")+COUNTIF($BQ439,"=12")+COUNTIF($BR439,"=24")+COUNTIF($BS439,"=20")+COUNTIF($BT439,"=13")</f>
        <v>9</v>
      </c>
      <c r="CM439" s="59">
        <f>COUNTIF($BU439,"=12")+COUNTIF($BV439,"=11")+COUNTIF($BW439,"=13")+COUNTIF($BX439,"=11")+COUNTIF($BY439,"=11")+COUNTIF($BZ439,"=12")+COUNTIF($CA439,"=11")</f>
        <v>5</v>
      </c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  <c r="DK439" s="85"/>
      <c r="DL439" s="85"/>
      <c r="DM439" s="85"/>
      <c r="DN439" s="85"/>
      <c r="DO439" s="85"/>
      <c r="DP439" s="85"/>
      <c r="DQ439" s="85"/>
      <c r="DR439" s="85"/>
      <c r="DS439" s="85"/>
      <c r="DT439" s="85"/>
      <c r="DU439" s="85"/>
      <c r="DV439" s="85"/>
      <c r="DW439" s="85"/>
      <c r="DX439" s="85"/>
      <c r="DY439" s="85"/>
      <c r="DZ439" s="85"/>
      <c r="EA439" s="85"/>
      <c r="EB439" s="85"/>
      <c r="EC439" s="85"/>
      <c r="ED439" s="85"/>
      <c r="EE439" s="85"/>
    </row>
    <row r="440" spans="1:135" s="1" customFormat="1" ht="15" customHeight="1" x14ac:dyDescent="0.25">
      <c r="A440" s="163">
        <v>112067</v>
      </c>
      <c r="B440" s="14" t="s">
        <v>301</v>
      </c>
      <c r="C440" s="86" t="s">
        <v>2</v>
      </c>
      <c r="D440" s="139" t="s">
        <v>122</v>
      </c>
      <c r="E440" s="91" t="s">
        <v>20</v>
      </c>
      <c r="F440" s="91" t="s">
        <v>180</v>
      </c>
      <c r="G440" s="16">
        <v>41616</v>
      </c>
      <c r="H440" s="88" t="s">
        <v>2</v>
      </c>
      <c r="I440" s="88" t="s">
        <v>779</v>
      </c>
      <c r="J440" s="87">
        <v>41277.888888888891</v>
      </c>
      <c r="K440" s="143">
        <f>+COUNTIF($Y440,"&gt;=18")+COUNTIF($AG440,"&gt;=31")+COUNTIF($AP440,"&lt;=15")+COUNTIF($AR440,"&gt;=19")+COUNTIF($BG440,"&gt;=11")+COUNTIF($BI440,"&lt;=21")+COUNTIF($BK440,"&gt;=17")+COUNTIF($BR440,"&gt;=24")+COUNTIF($CA440,"&lt;=11")</f>
        <v>5</v>
      </c>
      <c r="L440" s="140">
        <f>65-(+CH440+CI440+CJ440+CK440+CL440+CM440)</f>
        <v>14</v>
      </c>
      <c r="M440" s="114">
        <v>13</v>
      </c>
      <c r="N440" s="114">
        <v>25</v>
      </c>
      <c r="O440" s="114">
        <v>14</v>
      </c>
      <c r="P440" s="114">
        <v>11</v>
      </c>
      <c r="Q440" s="114">
        <v>11</v>
      </c>
      <c r="R440" s="114">
        <v>13</v>
      </c>
      <c r="S440" s="114">
        <v>12</v>
      </c>
      <c r="T440" s="114">
        <v>12</v>
      </c>
      <c r="U440" s="114">
        <v>12</v>
      </c>
      <c r="V440" s="114">
        <v>13</v>
      </c>
      <c r="W440" s="114">
        <v>14</v>
      </c>
      <c r="X440" s="114">
        <v>18</v>
      </c>
      <c r="Y440" s="114">
        <v>18</v>
      </c>
      <c r="Z440" s="62">
        <v>9</v>
      </c>
      <c r="AA440" s="62">
        <v>10</v>
      </c>
      <c r="AB440" s="114">
        <v>11</v>
      </c>
      <c r="AC440" s="114">
        <v>11</v>
      </c>
      <c r="AD440" s="114">
        <v>25</v>
      </c>
      <c r="AE440" s="114">
        <v>15</v>
      </c>
      <c r="AF440" s="114">
        <v>18</v>
      </c>
      <c r="AG440" s="114">
        <v>31</v>
      </c>
      <c r="AH440" s="114">
        <v>15</v>
      </c>
      <c r="AI440" s="114">
        <v>16</v>
      </c>
      <c r="AJ440" s="62">
        <v>16</v>
      </c>
      <c r="AK440" s="114">
        <v>17</v>
      </c>
      <c r="AL440" s="114">
        <v>11</v>
      </c>
      <c r="AM440" s="114">
        <v>11</v>
      </c>
      <c r="AN440" s="114">
        <v>19</v>
      </c>
      <c r="AO440" s="114">
        <v>23</v>
      </c>
      <c r="AP440" s="114">
        <v>17</v>
      </c>
      <c r="AQ440" s="114">
        <v>16</v>
      </c>
      <c r="AR440" s="114">
        <v>19</v>
      </c>
      <c r="AS440" s="114">
        <v>17</v>
      </c>
      <c r="AT440" s="62">
        <v>37</v>
      </c>
      <c r="AU440" s="114">
        <v>38</v>
      </c>
      <c r="AV440" s="114">
        <v>12</v>
      </c>
      <c r="AW440" s="114">
        <v>12</v>
      </c>
      <c r="AX440" s="114">
        <v>11</v>
      </c>
      <c r="AY440" s="114">
        <v>9</v>
      </c>
      <c r="AZ440" s="114">
        <v>15</v>
      </c>
      <c r="BA440" s="114">
        <v>16</v>
      </c>
      <c r="BB440" s="114">
        <v>8</v>
      </c>
      <c r="BC440" s="114">
        <v>10</v>
      </c>
      <c r="BD440" s="114">
        <v>10</v>
      </c>
      <c r="BE440" s="114">
        <v>8</v>
      </c>
      <c r="BF440" s="114">
        <v>10</v>
      </c>
      <c r="BG440" s="114">
        <v>10</v>
      </c>
      <c r="BH440" s="114">
        <v>12</v>
      </c>
      <c r="BI440" s="114">
        <v>21</v>
      </c>
      <c r="BJ440" s="114">
        <v>23</v>
      </c>
      <c r="BK440" s="114">
        <v>16</v>
      </c>
      <c r="BL440" s="114">
        <v>10</v>
      </c>
      <c r="BM440" s="114">
        <v>12</v>
      </c>
      <c r="BN440" s="114">
        <v>12</v>
      </c>
      <c r="BO440" s="114">
        <v>16</v>
      </c>
      <c r="BP440" s="114">
        <v>8</v>
      </c>
      <c r="BQ440" s="114">
        <v>12</v>
      </c>
      <c r="BR440" s="114">
        <v>25</v>
      </c>
      <c r="BS440" s="114">
        <v>21</v>
      </c>
      <c r="BT440" s="114">
        <v>13</v>
      </c>
      <c r="BU440" s="114">
        <v>12</v>
      </c>
      <c r="BV440" s="114">
        <v>11</v>
      </c>
      <c r="BW440" s="114">
        <v>13</v>
      </c>
      <c r="BX440" s="114">
        <v>11</v>
      </c>
      <c r="BY440" s="114">
        <v>11</v>
      </c>
      <c r="BZ440" s="114">
        <v>12</v>
      </c>
      <c r="CA440" s="114">
        <v>12</v>
      </c>
      <c r="CB440" s="149">
        <f>(2.71828^(-8.3291+4.4859*K440-2.1583*L440))/(1+(2.71828^(-8.3291+4.4859*K440-2.1583*L440)))</f>
        <v>1.0023090528299148E-7</v>
      </c>
      <c r="CC440" s="64" t="s">
        <v>781</v>
      </c>
      <c r="CD440" s="9" t="s">
        <v>123</v>
      </c>
      <c r="CE440" s="91" t="s">
        <v>2</v>
      </c>
      <c r="CF440" s="9" t="s">
        <v>50</v>
      </c>
      <c r="CG440" s="9" t="s">
        <v>509</v>
      </c>
      <c r="CH440" s="59">
        <f>COUNTIF($M440,"=13")+COUNTIF($N440,"=24")+COUNTIF($O440,"=14")+COUNTIF($P440,"=11")+COUNTIF($Q440,"=11")+COUNTIF($R440,"=14")+COUNTIF($S440,"=12")+COUNTIF($T440,"=12")+COUNTIF($U440,"=12")+COUNTIF($V440,"=13")+COUNTIF($W440,"=13")+COUNTIF($X440,"=16")</f>
        <v>8</v>
      </c>
      <c r="CI440" s="59">
        <f>COUNTIF($Y440,"=18")+COUNTIF($Z440,"=9")+COUNTIF($AA440,"=10")+COUNTIF($AB440,"=11")+COUNTIF($AC440,"=11")+COUNTIF($AD440,"=25")+COUNTIF($AE440,"=15")+COUNTIF($AF440,"=19")+COUNTIF($AG440,"=31")+COUNTIF($AH440,"=15")+COUNTIF($AI440,"=15")+COUNTIF($AJ440,"=17")+COUNTIF($AK440,"=17")</f>
        <v>10</v>
      </c>
      <c r="CJ440" s="59">
        <f>COUNTIF($AL440,"=11")+COUNTIF($AM440,"=11")+COUNTIF($AN440,"=19")+COUNTIF($AO440,"=23")+COUNTIF($AP440,"=15")+COUNTIF($AQ440,"=15")+COUNTIF($AR440,"=19")+COUNTIF($AS440,"=17")+COUNTIF($AV440,"=12")+COUNTIF($AW440,"=12")</f>
        <v>8</v>
      </c>
      <c r="CK440" s="59">
        <f>COUNTIF($AX440,"=11")+COUNTIF($AY440,"=9")+COUNTIF($AZ440,"=15")+COUNTIF($BA440,"=16")+COUNTIF($BB440,"=8")+COUNTIF($BC440,"=10")+COUNTIF($BD440,"=10")+COUNTIF($BE440,"=8")+COUNTIF($BF440,"=10")+COUNTIF($BG440,"=11")</f>
        <v>9</v>
      </c>
      <c r="CL440" s="59">
        <f>COUNTIF($BH440,"=12")+COUNTIF($BI440,"=21")+COUNTIF($BJ440,"=23")+COUNTIF($BK440,"=16")+COUNTIF($BL440,"=10")+COUNTIF($BM440,"=12")+COUNTIF($BN440,"=12")+COUNTIF($BO440,"=15")+COUNTIF($BP440,"=8")+COUNTIF($BQ440,"=12")+COUNTIF($BR440,"=24")+COUNTIF($BS440,"=20")+COUNTIF($BT440,"=13")</f>
        <v>10</v>
      </c>
      <c r="CM440" s="59">
        <f>COUNTIF($BU440,"=12")+COUNTIF($BV440,"=11")+COUNTIF($BW440,"=13")+COUNTIF($BX440,"=11")+COUNTIF($BY440,"=11")+COUNTIF($BZ440,"=12")+COUNTIF($CA440,"=11")</f>
        <v>6</v>
      </c>
      <c r="CN440" s="86"/>
      <c r="CO440" s="86"/>
      <c r="CP440" s="86"/>
      <c r="CQ440" s="86"/>
      <c r="CR440" s="86"/>
      <c r="CS440" s="86"/>
      <c r="CT440" s="86"/>
      <c r="CU440" s="86"/>
      <c r="CV440" s="86"/>
      <c r="CW440" s="86"/>
      <c r="CX440" s="86"/>
      <c r="CY440" s="86"/>
      <c r="CZ440" s="86"/>
      <c r="DA440" s="86"/>
      <c r="DB440" s="86"/>
      <c r="DC440" s="86"/>
      <c r="DD440" s="86"/>
      <c r="DE440" s="86"/>
      <c r="DF440" s="86"/>
      <c r="DG440" s="86"/>
      <c r="DH440" s="86"/>
      <c r="DI440" s="86"/>
      <c r="DJ440" s="86"/>
      <c r="DK440" s="86"/>
      <c r="DL440" s="86"/>
      <c r="DM440" s="86"/>
      <c r="DN440" s="86"/>
      <c r="DO440" s="86"/>
      <c r="DP440" s="86"/>
      <c r="DQ440" s="86"/>
      <c r="DR440" s="86"/>
      <c r="DS440" s="86"/>
      <c r="DT440" s="86"/>
      <c r="DU440" s="86"/>
      <c r="DV440" s="86"/>
      <c r="DW440" s="86"/>
      <c r="DX440" s="86"/>
      <c r="DY440" s="86"/>
      <c r="DZ440" s="86"/>
      <c r="EA440" s="85"/>
      <c r="EB440" s="85"/>
      <c r="EC440" s="85"/>
      <c r="ED440" s="85"/>
      <c r="EE440" s="85"/>
    </row>
    <row r="441" spans="1:135" s="1" customFormat="1" ht="15" customHeight="1" x14ac:dyDescent="0.25">
      <c r="A441" s="184">
        <v>204713</v>
      </c>
      <c r="B441" s="46" t="s">
        <v>30</v>
      </c>
      <c r="C441" s="86" t="s">
        <v>2</v>
      </c>
      <c r="D441" s="139" t="s">
        <v>122</v>
      </c>
      <c r="E441" s="29" t="s">
        <v>9</v>
      </c>
      <c r="F441" s="91" t="s">
        <v>30</v>
      </c>
      <c r="G441" s="7">
        <v>41615</v>
      </c>
      <c r="H441" s="88" t="s">
        <v>2</v>
      </c>
      <c r="I441" s="88" t="s">
        <v>779</v>
      </c>
      <c r="J441" s="87">
        <v>41277.888888888891</v>
      </c>
      <c r="K441" s="143">
        <f>+COUNTIF($Y441,"&gt;=18")+COUNTIF($AG441,"&gt;=31")+COUNTIF($AP441,"&lt;=15")+COUNTIF($AR441,"&gt;=19")+COUNTIF($BG441,"&gt;=11")+COUNTIF($BI441,"&lt;=21")+COUNTIF($BK441,"&gt;=17")+COUNTIF($BR441,"&gt;=24")+COUNTIF($CA441,"&lt;=11")</f>
        <v>5</v>
      </c>
      <c r="L441" s="140">
        <f>65-(+CH441+CI441+CJ441+CK441+CL441+CM441)</f>
        <v>14</v>
      </c>
      <c r="M441" s="28">
        <v>13</v>
      </c>
      <c r="N441" s="28">
        <v>25</v>
      </c>
      <c r="O441" s="28">
        <v>14</v>
      </c>
      <c r="P441" s="6">
        <v>11</v>
      </c>
      <c r="Q441" s="28">
        <v>11</v>
      </c>
      <c r="R441" s="28">
        <v>13</v>
      </c>
      <c r="S441" s="28">
        <v>12</v>
      </c>
      <c r="T441" s="28">
        <v>12</v>
      </c>
      <c r="U441" s="28">
        <v>13</v>
      </c>
      <c r="V441" s="28">
        <v>13</v>
      </c>
      <c r="W441" s="28">
        <v>14</v>
      </c>
      <c r="X441" s="28">
        <v>16</v>
      </c>
      <c r="Y441" s="28">
        <v>18</v>
      </c>
      <c r="Z441" s="28">
        <v>9</v>
      </c>
      <c r="AA441" s="28">
        <v>10</v>
      </c>
      <c r="AB441" s="28">
        <v>11</v>
      </c>
      <c r="AC441" s="28">
        <v>11</v>
      </c>
      <c r="AD441" s="28">
        <v>26</v>
      </c>
      <c r="AE441" s="28">
        <v>15</v>
      </c>
      <c r="AF441" s="28">
        <v>18</v>
      </c>
      <c r="AG441" s="28">
        <v>30</v>
      </c>
      <c r="AH441" s="6">
        <v>15</v>
      </c>
      <c r="AI441" s="6">
        <v>15</v>
      </c>
      <c r="AJ441" s="28">
        <v>16</v>
      </c>
      <c r="AK441" s="28">
        <v>17</v>
      </c>
      <c r="AL441" s="28">
        <v>11</v>
      </c>
      <c r="AM441" s="28">
        <v>11</v>
      </c>
      <c r="AN441" s="6">
        <v>19</v>
      </c>
      <c r="AO441" s="6">
        <v>22</v>
      </c>
      <c r="AP441" s="6">
        <v>16</v>
      </c>
      <c r="AQ441" s="6">
        <v>16</v>
      </c>
      <c r="AR441" s="6">
        <v>17</v>
      </c>
      <c r="AS441" s="6">
        <v>17</v>
      </c>
      <c r="AT441" s="28">
        <v>38</v>
      </c>
      <c r="AU441" s="28">
        <v>38</v>
      </c>
      <c r="AV441" s="6">
        <v>12</v>
      </c>
      <c r="AW441" s="6">
        <v>12</v>
      </c>
      <c r="AX441" s="6">
        <v>11</v>
      </c>
      <c r="AY441" s="6">
        <v>9</v>
      </c>
      <c r="AZ441" s="6">
        <v>15</v>
      </c>
      <c r="BA441" s="6">
        <v>16</v>
      </c>
      <c r="BB441" s="28">
        <v>8</v>
      </c>
      <c r="BC441" s="28">
        <v>10</v>
      </c>
      <c r="BD441" s="28">
        <v>10</v>
      </c>
      <c r="BE441" s="28">
        <v>8</v>
      </c>
      <c r="BF441" s="28">
        <v>10</v>
      </c>
      <c r="BG441" s="28">
        <v>11</v>
      </c>
      <c r="BH441" s="28">
        <v>12</v>
      </c>
      <c r="BI441" s="28">
        <v>21</v>
      </c>
      <c r="BJ441" s="28">
        <v>23</v>
      </c>
      <c r="BK441" s="28">
        <v>16</v>
      </c>
      <c r="BL441" s="28">
        <v>10</v>
      </c>
      <c r="BM441" s="28">
        <v>12</v>
      </c>
      <c r="BN441" s="28">
        <v>12</v>
      </c>
      <c r="BO441" s="28">
        <v>16</v>
      </c>
      <c r="BP441" s="28">
        <v>8</v>
      </c>
      <c r="BQ441" s="28">
        <v>12</v>
      </c>
      <c r="BR441" s="28">
        <v>25</v>
      </c>
      <c r="BS441" s="28">
        <v>20</v>
      </c>
      <c r="BT441" s="28">
        <v>13</v>
      </c>
      <c r="BU441" s="28">
        <v>12</v>
      </c>
      <c r="BV441" s="28">
        <v>11</v>
      </c>
      <c r="BW441" s="28">
        <v>13</v>
      </c>
      <c r="BX441" s="28">
        <v>11</v>
      </c>
      <c r="BY441" s="28">
        <v>11</v>
      </c>
      <c r="BZ441" s="28">
        <v>12</v>
      </c>
      <c r="CA441" s="28">
        <v>11</v>
      </c>
      <c r="CB441" s="149">
        <f>(2.71828^(-8.3291+4.4859*K441-2.1583*L441))/(1+(2.71828^(-8.3291+4.4859*K441-2.1583*L441)))</f>
        <v>1.0023090528299148E-7</v>
      </c>
      <c r="CC441" s="64" t="s">
        <v>781</v>
      </c>
      <c r="CD441" s="9" t="s">
        <v>123</v>
      </c>
      <c r="CE441" s="14" t="s">
        <v>2</v>
      </c>
      <c r="CF441" s="86" t="s">
        <v>30</v>
      </c>
      <c r="CG441" s="11"/>
      <c r="CH441" s="59">
        <f>COUNTIF($M441,"=13")+COUNTIF($N441,"=24")+COUNTIF($O441,"=14")+COUNTIF($P441,"=11")+COUNTIF($Q441,"=11")+COUNTIF($R441,"=14")+COUNTIF($S441,"=12")+COUNTIF($T441,"=12")+COUNTIF($U441,"=12")+COUNTIF($V441,"=13")+COUNTIF($W441,"=13")+COUNTIF($X441,"=16")</f>
        <v>8</v>
      </c>
      <c r="CI441" s="59">
        <f>COUNTIF($Y441,"=18")+COUNTIF($Z441,"=9")+COUNTIF($AA441,"=10")+COUNTIF($AB441,"=11")+COUNTIF($AC441,"=11")+COUNTIF($AD441,"=25")+COUNTIF($AE441,"=15")+COUNTIF($AF441,"=19")+COUNTIF($AG441,"=31")+COUNTIF($AH441,"=15")+COUNTIF($AI441,"=15")+COUNTIF($AJ441,"=17")+COUNTIF($AK441,"=17")</f>
        <v>9</v>
      </c>
      <c r="CJ441" s="59">
        <f>COUNTIF($AL441,"=11")+COUNTIF($AM441,"=11")+COUNTIF($AN441,"=19")+COUNTIF($AO441,"=23")+COUNTIF($AP441,"=15")+COUNTIF($AQ441,"=15")+COUNTIF($AR441,"=19")+COUNTIF($AS441,"=17")+COUNTIF($AV441,"=12")+COUNTIF($AW441,"=12")</f>
        <v>6</v>
      </c>
      <c r="CK441" s="59">
        <f>COUNTIF($AX441,"=11")+COUNTIF($AY441,"=9")+COUNTIF($AZ441,"=15")+COUNTIF($BA441,"=16")+COUNTIF($BB441,"=8")+COUNTIF($BC441,"=10")+COUNTIF($BD441,"=10")+COUNTIF($BE441,"=8")+COUNTIF($BF441,"=10")+COUNTIF($BG441,"=11")</f>
        <v>10</v>
      </c>
      <c r="CL441" s="59">
        <f>COUNTIF($BH441,"=12")+COUNTIF($BI441,"=21")+COUNTIF($BJ441,"=23")+COUNTIF($BK441,"=16")+COUNTIF($BL441,"=10")+COUNTIF($BM441,"=12")+COUNTIF($BN441,"=12")+COUNTIF($BO441,"=15")+COUNTIF($BP441,"=8")+COUNTIF($BQ441,"=12")+COUNTIF($BR441,"=24")+COUNTIF($BS441,"=20")+COUNTIF($BT441,"=13")</f>
        <v>11</v>
      </c>
      <c r="CM441" s="59">
        <f>COUNTIF($BU441,"=12")+COUNTIF($BV441,"=11")+COUNTIF($BW441,"=13")+COUNTIF($BX441,"=11")+COUNTIF($BY441,"=11")+COUNTIF($BZ441,"=12")+COUNTIF($CA441,"=11")</f>
        <v>7</v>
      </c>
      <c r="CN441" s="86"/>
      <c r="CO441" s="86"/>
      <c r="CP441" s="86"/>
      <c r="CQ441" s="86"/>
      <c r="CR441" s="86"/>
      <c r="CS441" s="86"/>
      <c r="CT441" s="86"/>
      <c r="CU441" s="86"/>
      <c r="CV441" s="86"/>
      <c r="CW441" s="86"/>
      <c r="CX441" s="86"/>
      <c r="CY441" s="86"/>
      <c r="CZ441" s="86"/>
      <c r="DA441" s="86"/>
      <c r="DB441" s="86"/>
      <c r="DC441" s="86"/>
      <c r="DD441" s="86"/>
      <c r="DE441" s="86"/>
      <c r="DF441" s="86"/>
      <c r="DG441" s="86"/>
      <c r="DH441" s="86"/>
      <c r="DI441" s="86"/>
      <c r="DJ441" s="86"/>
      <c r="DK441" s="86"/>
      <c r="DL441" s="86"/>
      <c r="DM441" s="86"/>
      <c r="DN441" s="86"/>
      <c r="DO441" s="86"/>
      <c r="DP441" s="86"/>
      <c r="DQ441" s="86"/>
      <c r="DR441" s="86"/>
      <c r="DS441" s="86"/>
      <c r="DT441" s="86"/>
      <c r="DU441" s="86"/>
      <c r="DV441" s="86"/>
      <c r="DW441" s="86"/>
      <c r="DX441" s="86"/>
      <c r="DY441" s="86"/>
      <c r="DZ441" s="86"/>
      <c r="EA441" s="85"/>
      <c r="EB441" s="85"/>
      <c r="EC441" s="85"/>
      <c r="ED441" s="85"/>
      <c r="EE441" s="85"/>
    </row>
    <row r="442" spans="1:135" s="1" customFormat="1" ht="15" customHeight="1" x14ac:dyDescent="0.25">
      <c r="A442" s="173">
        <v>224387</v>
      </c>
      <c r="B442" s="38" t="s">
        <v>579</v>
      </c>
      <c r="C442" s="86" t="s">
        <v>2</v>
      </c>
      <c r="D442" s="139" t="s">
        <v>122</v>
      </c>
      <c r="E442" s="3" t="s">
        <v>314</v>
      </c>
      <c r="F442" s="3" t="s">
        <v>174</v>
      </c>
      <c r="G442" s="7">
        <v>41410.180555555555</v>
      </c>
      <c r="H442" s="88" t="s">
        <v>2</v>
      </c>
      <c r="I442" s="88" t="s">
        <v>779</v>
      </c>
      <c r="J442" s="87">
        <v>41277.888888888891</v>
      </c>
      <c r="K442" s="143">
        <f>+COUNTIF($Y442,"&gt;=18")+COUNTIF($AG442,"&gt;=31")+COUNTIF($AP442,"&lt;=15")+COUNTIF($AR442,"&gt;=19")+COUNTIF($BG442,"&gt;=11")+COUNTIF($BI442,"&lt;=21")+COUNTIF($BK442,"&gt;=17")+COUNTIF($BR442,"&gt;=24")+COUNTIF($CA442,"&lt;=11")</f>
        <v>5</v>
      </c>
      <c r="L442" s="140">
        <f>65-(+CH442+CI442+CJ442+CK442+CL442+CM442)</f>
        <v>14</v>
      </c>
      <c r="M442" s="100">
        <v>13</v>
      </c>
      <c r="N442" s="100">
        <v>25</v>
      </c>
      <c r="O442" s="100">
        <v>14</v>
      </c>
      <c r="P442" s="68">
        <v>11</v>
      </c>
      <c r="Q442" s="100">
        <v>11</v>
      </c>
      <c r="R442" s="100">
        <v>14</v>
      </c>
      <c r="S442" s="100">
        <v>12</v>
      </c>
      <c r="T442" s="100">
        <v>12</v>
      </c>
      <c r="U442" s="100">
        <v>12</v>
      </c>
      <c r="V442" s="100">
        <v>13</v>
      </c>
      <c r="W442" s="100">
        <v>14</v>
      </c>
      <c r="X442" s="100">
        <v>16</v>
      </c>
      <c r="Y442" s="100">
        <v>17</v>
      </c>
      <c r="Z442" s="68">
        <v>9</v>
      </c>
      <c r="AA442" s="68">
        <v>10</v>
      </c>
      <c r="AB442" s="100">
        <v>11</v>
      </c>
      <c r="AC442" s="100">
        <v>11</v>
      </c>
      <c r="AD442" s="100">
        <v>25</v>
      </c>
      <c r="AE442" s="100">
        <v>15</v>
      </c>
      <c r="AF442" s="100">
        <v>18</v>
      </c>
      <c r="AG442" s="100">
        <v>31</v>
      </c>
      <c r="AH442" s="100">
        <v>15</v>
      </c>
      <c r="AI442" s="100">
        <v>16</v>
      </c>
      <c r="AJ442" s="68">
        <v>16</v>
      </c>
      <c r="AK442" s="100">
        <v>17</v>
      </c>
      <c r="AL442" s="100">
        <v>11</v>
      </c>
      <c r="AM442" s="68">
        <v>11</v>
      </c>
      <c r="AN442" s="68">
        <v>19</v>
      </c>
      <c r="AO442" s="68">
        <v>23</v>
      </c>
      <c r="AP442" s="68">
        <v>17</v>
      </c>
      <c r="AQ442" s="68">
        <v>16</v>
      </c>
      <c r="AR442" s="68">
        <v>19</v>
      </c>
      <c r="AS442" s="68">
        <v>17</v>
      </c>
      <c r="AT442" s="68">
        <v>39</v>
      </c>
      <c r="AU442" s="68">
        <v>40</v>
      </c>
      <c r="AV442" s="100">
        <v>11</v>
      </c>
      <c r="AW442" s="68">
        <v>12</v>
      </c>
      <c r="AX442" s="68">
        <v>11</v>
      </c>
      <c r="AY442" s="68">
        <v>9</v>
      </c>
      <c r="AZ442" s="68">
        <v>15</v>
      </c>
      <c r="BA442" s="68">
        <v>16</v>
      </c>
      <c r="BB442" s="100">
        <v>8</v>
      </c>
      <c r="BC442" s="100">
        <v>10</v>
      </c>
      <c r="BD442" s="100">
        <v>10</v>
      </c>
      <c r="BE442" s="100">
        <v>8</v>
      </c>
      <c r="BF442" s="100">
        <v>10</v>
      </c>
      <c r="BG442" s="100">
        <v>10</v>
      </c>
      <c r="BH442" s="100">
        <v>12</v>
      </c>
      <c r="BI442" s="100">
        <v>21</v>
      </c>
      <c r="BJ442" s="100">
        <v>23</v>
      </c>
      <c r="BK442" s="100">
        <v>17</v>
      </c>
      <c r="BL442" s="100">
        <v>10</v>
      </c>
      <c r="BM442" s="100">
        <v>12</v>
      </c>
      <c r="BN442" s="100">
        <v>12</v>
      </c>
      <c r="BO442" s="100">
        <v>16</v>
      </c>
      <c r="BP442" s="100">
        <v>8</v>
      </c>
      <c r="BQ442" s="100">
        <v>12</v>
      </c>
      <c r="BR442" s="100">
        <v>25</v>
      </c>
      <c r="BS442" s="100">
        <v>20</v>
      </c>
      <c r="BT442" s="100">
        <v>13</v>
      </c>
      <c r="BU442" s="100">
        <v>12</v>
      </c>
      <c r="BV442" s="100">
        <v>11</v>
      </c>
      <c r="BW442" s="100">
        <v>13</v>
      </c>
      <c r="BX442" s="100">
        <v>11</v>
      </c>
      <c r="BY442" s="100">
        <v>11</v>
      </c>
      <c r="BZ442" s="100">
        <v>12</v>
      </c>
      <c r="CA442" s="100">
        <v>12</v>
      </c>
      <c r="CB442" s="149">
        <f>(2.71828^(-8.3291+4.4859*K442-2.1583*L442))/(1+(2.71828^(-8.3291+4.4859*K442-2.1583*L442)))</f>
        <v>1.0023090528299148E-7</v>
      </c>
      <c r="CC442" s="64" t="s">
        <v>781</v>
      </c>
      <c r="CD442" s="86" t="s">
        <v>123</v>
      </c>
      <c r="CE442" s="3" t="s">
        <v>594</v>
      </c>
      <c r="CF442" s="86" t="s">
        <v>579</v>
      </c>
      <c r="CG442" s="86"/>
      <c r="CH442" s="59">
        <f>COUNTIF($M442,"=13")+COUNTIF($N442,"=24")+COUNTIF($O442,"=14")+COUNTIF($P442,"=11")+COUNTIF($Q442,"=11")+COUNTIF($R442,"=14")+COUNTIF($S442,"=12")+COUNTIF($T442,"=12")+COUNTIF($U442,"=12")+COUNTIF($V442,"=13")+COUNTIF($W442,"=13")+COUNTIF($X442,"=16")</f>
        <v>10</v>
      </c>
      <c r="CI442" s="59">
        <f>COUNTIF($Y442,"=18")+COUNTIF($Z442,"=9")+COUNTIF($AA442,"=10")+COUNTIF($AB442,"=11")+COUNTIF($AC442,"=11")+COUNTIF($AD442,"=25")+COUNTIF($AE442,"=15")+COUNTIF($AF442,"=19")+COUNTIF($AG442,"=31")+COUNTIF($AH442,"=15")+COUNTIF($AI442,"=15")+COUNTIF($AJ442,"=17")+COUNTIF($AK442,"=17")</f>
        <v>9</v>
      </c>
      <c r="CJ442" s="59">
        <f>COUNTIF($AL442,"=11")+COUNTIF($AM442,"=11")+COUNTIF($AN442,"=19")+COUNTIF($AO442,"=23")+COUNTIF($AP442,"=15")+COUNTIF($AQ442,"=15")+COUNTIF($AR442,"=19")+COUNTIF($AS442,"=17")+COUNTIF($AV442,"=12")+COUNTIF($AW442,"=12")</f>
        <v>7</v>
      </c>
      <c r="CK442" s="59">
        <f>COUNTIF($AX442,"=11")+COUNTIF($AY442,"=9")+COUNTIF($AZ442,"=15")+COUNTIF($BA442,"=16")+COUNTIF($BB442,"=8")+COUNTIF($BC442,"=10")+COUNTIF($BD442,"=10")+COUNTIF($BE442,"=8")+COUNTIF($BF442,"=10")+COUNTIF($BG442,"=11")</f>
        <v>9</v>
      </c>
      <c r="CL442" s="59">
        <f>COUNTIF($BH442,"=12")+COUNTIF($BI442,"=21")+COUNTIF($BJ442,"=23")+COUNTIF($BK442,"=16")+COUNTIF($BL442,"=10")+COUNTIF($BM442,"=12")+COUNTIF($BN442,"=12")+COUNTIF($BO442,"=15")+COUNTIF($BP442,"=8")+COUNTIF($BQ442,"=12")+COUNTIF($BR442,"=24")+COUNTIF($BS442,"=20")+COUNTIF($BT442,"=13")</f>
        <v>10</v>
      </c>
      <c r="CM442" s="59">
        <f>COUNTIF($BU442,"=12")+COUNTIF($BV442,"=11")+COUNTIF($BW442,"=13")+COUNTIF($BX442,"=11")+COUNTIF($BY442,"=11")+COUNTIF($BZ442,"=12")+COUNTIF($CA442,"=11")</f>
        <v>6</v>
      </c>
      <c r="CN442" s="86"/>
      <c r="CO442" s="86"/>
      <c r="CP442" s="86"/>
      <c r="CQ442" s="86"/>
      <c r="CR442" s="86"/>
      <c r="CS442" s="86"/>
      <c r="CT442" s="86"/>
      <c r="CU442" s="86"/>
      <c r="CV442" s="86"/>
      <c r="CW442" s="86"/>
      <c r="CX442" s="86"/>
      <c r="CY442" s="86"/>
      <c r="CZ442" s="86"/>
      <c r="DA442" s="86"/>
      <c r="DB442" s="86"/>
      <c r="DC442" s="86"/>
      <c r="DD442" s="86"/>
      <c r="DE442" s="86"/>
      <c r="DF442" s="86"/>
      <c r="DG442" s="86"/>
      <c r="DH442" s="86"/>
      <c r="DI442" s="86"/>
      <c r="DJ442" s="86"/>
      <c r="DK442" s="86"/>
      <c r="DL442" s="86"/>
      <c r="DM442" s="86"/>
      <c r="DN442" s="86"/>
      <c r="DO442" s="86"/>
      <c r="DP442" s="86"/>
      <c r="DQ442" s="86"/>
      <c r="DR442" s="86"/>
      <c r="DS442" s="86"/>
      <c r="DT442" s="86"/>
      <c r="DU442" s="86"/>
      <c r="DV442" s="86"/>
      <c r="DW442" s="86"/>
      <c r="DX442" s="86"/>
      <c r="DY442" s="86"/>
      <c r="DZ442" s="86"/>
      <c r="EA442" s="85"/>
      <c r="EB442" s="85"/>
      <c r="EC442" s="85"/>
      <c r="ED442" s="85"/>
      <c r="EE442" s="85"/>
    </row>
    <row r="443" spans="1:135" s="1" customFormat="1" ht="15" customHeight="1" x14ac:dyDescent="0.25">
      <c r="A443" s="173">
        <v>226083</v>
      </c>
      <c r="B443" s="86" t="s">
        <v>404</v>
      </c>
      <c r="C443" s="86" t="s">
        <v>2</v>
      </c>
      <c r="D443" s="139" t="s">
        <v>195</v>
      </c>
      <c r="E443" s="49" t="s">
        <v>8</v>
      </c>
      <c r="F443" s="49" t="s">
        <v>405</v>
      </c>
      <c r="G443" s="87">
        <v>42409.96597222222</v>
      </c>
      <c r="H443" s="88" t="s">
        <v>2</v>
      </c>
      <c r="I443" s="88" t="s">
        <v>779</v>
      </c>
      <c r="J443" s="87">
        <v>41277.888888888891</v>
      </c>
      <c r="K443" s="143">
        <f>+COUNTIF($Y443,"&gt;=18")+COUNTIF($AG443,"&gt;=31")+COUNTIF($AP443,"&lt;=15")+COUNTIF($AR443,"&gt;=19")+COUNTIF($BG443,"&gt;=11")+COUNTIF($BI443,"&lt;=21")+COUNTIF($BK443,"&gt;=17")+COUNTIF($BR443,"&gt;=24")+COUNTIF($CA443,"&lt;=11")</f>
        <v>5</v>
      </c>
      <c r="L443" s="140">
        <f>65-(+CH443+CI443+CJ443+CK443+CL443+CM443)</f>
        <v>14</v>
      </c>
      <c r="M443" s="68">
        <v>12</v>
      </c>
      <c r="N443" s="68">
        <v>25</v>
      </c>
      <c r="O443" s="68">
        <v>14</v>
      </c>
      <c r="P443" s="68">
        <v>11</v>
      </c>
      <c r="Q443" s="68">
        <v>11</v>
      </c>
      <c r="R443" s="68">
        <v>15</v>
      </c>
      <c r="S443" s="68">
        <v>12</v>
      </c>
      <c r="T443" s="68">
        <v>12</v>
      </c>
      <c r="U443" s="68">
        <v>12</v>
      </c>
      <c r="V443" s="68">
        <v>13</v>
      </c>
      <c r="W443" s="68">
        <v>13</v>
      </c>
      <c r="X443" s="68">
        <v>16</v>
      </c>
      <c r="Y443" s="68">
        <v>18</v>
      </c>
      <c r="Z443" s="100">
        <v>9</v>
      </c>
      <c r="AA443" s="100">
        <v>10</v>
      </c>
      <c r="AB443" s="68">
        <v>11</v>
      </c>
      <c r="AC443" s="68">
        <v>11</v>
      </c>
      <c r="AD443" s="68">
        <v>25</v>
      </c>
      <c r="AE443" s="68">
        <v>15</v>
      </c>
      <c r="AF443" s="68">
        <v>19</v>
      </c>
      <c r="AG443" s="68">
        <v>29</v>
      </c>
      <c r="AH443" s="100">
        <v>15</v>
      </c>
      <c r="AI443" s="100">
        <v>16</v>
      </c>
      <c r="AJ443" s="68">
        <v>17</v>
      </c>
      <c r="AK443" s="68">
        <v>18</v>
      </c>
      <c r="AL443" s="68">
        <v>11</v>
      </c>
      <c r="AM443" s="68">
        <v>11</v>
      </c>
      <c r="AN443" s="68">
        <v>19</v>
      </c>
      <c r="AO443" s="68">
        <v>21</v>
      </c>
      <c r="AP443" s="68">
        <v>15</v>
      </c>
      <c r="AQ443" s="68">
        <v>15</v>
      </c>
      <c r="AR443" s="68">
        <v>17</v>
      </c>
      <c r="AS443" s="68">
        <v>17</v>
      </c>
      <c r="AT443" s="68">
        <v>36</v>
      </c>
      <c r="AU443" s="68">
        <v>36</v>
      </c>
      <c r="AV443" s="68">
        <v>12</v>
      </c>
      <c r="AW443" s="68">
        <v>12</v>
      </c>
      <c r="AX443" s="68">
        <v>11</v>
      </c>
      <c r="AY443" s="68">
        <v>10</v>
      </c>
      <c r="AZ443" s="68">
        <v>15</v>
      </c>
      <c r="BA443" s="68">
        <v>16</v>
      </c>
      <c r="BB443" s="68">
        <v>8</v>
      </c>
      <c r="BC443" s="68">
        <v>10</v>
      </c>
      <c r="BD443" s="68">
        <v>10</v>
      </c>
      <c r="BE443" s="68">
        <v>8</v>
      </c>
      <c r="BF443" s="68">
        <v>10</v>
      </c>
      <c r="BG443" s="68">
        <v>10</v>
      </c>
      <c r="BH443" s="68">
        <v>12</v>
      </c>
      <c r="BI443" s="68">
        <v>21</v>
      </c>
      <c r="BJ443" s="68">
        <v>22</v>
      </c>
      <c r="BK443" s="68">
        <v>17</v>
      </c>
      <c r="BL443" s="68">
        <v>10</v>
      </c>
      <c r="BM443" s="68">
        <v>12</v>
      </c>
      <c r="BN443" s="68">
        <v>12</v>
      </c>
      <c r="BO443" s="68">
        <v>15</v>
      </c>
      <c r="BP443" s="68">
        <v>8</v>
      </c>
      <c r="BQ443" s="68">
        <v>13</v>
      </c>
      <c r="BR443" s="68">
        <v>22</v>
      </c>
      <c r="BS443" s="68">
        <v>20</v>
      </c>
      <c r="BT443" s="68">
        <v>13</v>
      </c>
      <c r="BU443" s="68">
        <v>12</v>
      </c>
      <c r="BV443" s="68">
        <v>11</v>
      </c>
      <c r="BW443" s="68">
        <v>13</v>
      </c>
      <c r="BX443" s="68">
        <v>11</v>
      </c>
      <c r="BY443" s="68">
        <v>11</v>
      </c>
      <c r="BZ443" s="68">
        <v>12</v>
      </c>
      <c r="CA443" s="68">
        <v>11</v>
      </c>
      <c r="CB443" s="149">
        <f>(2.71828^(-8.3291+4.4859*K443-2.1583*L443))/(1+(2.71828^(-8.3291+4.4859*K443-2.1583*L443)))</f>
        <v>1.0023090528299148E-7</v>
      </c>
      <c r="CC443" s="64" t="s">
        <v>781</v>
      </c>
      <c r="CD443" s="86" t="s">
        <v>63</v>
      </c>
      <c r="CE443" s="86" t="s">
        <v>2</v>
      </c>
      <c r="CF443" s="86" t="s">
        <v>406</v>
      </c>
      <c r="CG443" s="86"/>
      <c r="CH443" s="59">
        <f>COUNTIF($M443,"=13")+COUNTIF($N443,"=24")+COUNTIF($O443,"=14")+COUNTIF($P443,"=11")+COUNTIF($Q443,"=11")+COUNTIF($R443,"=14")+COUNTIF($S443,"=12")+COUNTIF($T443,"=12")+COUNTIF($U443,"=12")+COUNTIF($V443,"=13")+COUNTIF($W443,"=13")+COUNTIF($X443,"=16")</f>
        <v>9</v>
      </c>
      <c r="CI443" s="59">
        <f>COUNTIF($Y443,"=18")+COUNTIF($Z443,"=9")+COUNTIF($AA443,"=10")+COUNTIF($AB443,"=11")+COUNTIF($AC443,"=11")+COUNTIF($AD443,"=25")+COUNTIF($AE443,"=15")+COUNTIF($AF443,"=19")+COUNTIF($AG443,"=31")+COUNTIF($AH443,"=15")+COUNTIF($AI443,"=15")+COUNTIF($AJ443,"=17")+COUNTIF($AK443,"=17")</f>
        <v>10</v>
      </c>
      <c r="CJ443" s="59">
        <f>COUNTIF($AL443,"=11")+COUNTIF($AM443,"=11")+COUNTIF($AN443,"=19")+COUNTIF($AO443,"=23")+COUNTIF($AP443,"=15")+COUNTIF($AQ443,"=15")+COUNTIF($AR443,"=19")+COUNTIF($AS443,"=17")+COUNTIF($AV443,"=12")+COUNTIF($AW443,"=12")</f>
        <v>8</v>
      </c>
      <c r="CK443" s="59">
        <f>COUNTIF($AX443,"=11")+COUNTIF($AY443,"=9")+COUNTIF($AZ443,"=15")+COUNTIF($BA443,"=16")+COUNTIF($BB443,"=8")+COUNTIF($BC443,"=10")+COUNTIF($BD443,"=10")+COUNTIF($BE443,"=8")+COUNTIF($BF443,"=10")+COUNTIF($BG443,"=11")</f>
        <v>8</v>
      </c>
      <c r="CL443" s="59">
        <f>COUNTIF($BH443,"=12")+COUNTIF($BI443,"=21")+COUNTIF($BJ443,"=23")+COUNTIF($BK443,"=16")+COUNTIF($BL443,"=10")+COUNTIF($BM443,"=12")+COUNTIF($BN443,"=12")+COUNTIF($BO443,"=15")+COUNTIF($BP443,"=8")+COUNTIF($BQ443,"=12")+COUNTIF($BR443,"=24")+COUNTIF($BS443,"=20")+COUNTIF($BT443,"=13")</f>
        <v>9</v>
      </c>
      <c r="CM443" s="59">
        <f>COUNTIF($BU443,"=12")+COUNTIF($BV443,"=11")+COUNTIF($BW443,"=13")+COUNTIF($BX443,"=11")+COUNTIF($BY443,"=11")+COUNTIF($BZ443,"=12")+COUNTIF($CA443,"=11")</f>
        <v>7</v>
      </c>
      <c r="CN443" s="86"/>
      <c r="CO443" s="86"/>
      <c r="CP443" s="86"/>
      <c r="CQ443" s="86"/>
      <c r="CR443" s="86"/>
      <c r="CS443" s="86"/>
      <c r="CT443" s="86"/>
      <c r="CU443" s="86"/>
      <c r="CV443" s="86"/>
      <c r="CW443" s="86"/>
      <c r="CX443" s="86"/>
      <c r="CY443" s="86"/>
      <c r="CZ443" s="86"/>
      <c r="DA443" s="86"/>
      <c r="DB443" s="86"/>
      <c r="DC443" s="86"/>
      <c r="DD443" s="86"/>
      <c r="DE443" s="86"/>
      <c r="DF443" s="86"/>
      <c r="DG443" s="86"/>
      <c r="DH443" s="86"/>
      <c r="DI443" s="86"/>
      <c r="DJ443" s="86"/>
      <c r="DK443" s="86"/>
      <c r="DL443" s="86"/>
      <c r="DM443" s="86"/>
      <c r="DN443" s="86"/>
      <c r="DO443" s="86"/>
      <c r="DP443" s="86"/>
      <c r="DQ443" s="86"/>
      <c r="DR443" s="86"/>
      <c r="DS443" s="86"/>
      <c r="DT443" s="86"/>
      <c r="DU443" s="86"/>
      <c r="DV443" s="86"/>
      <c r="DW443" s="86"/>
      <c r="DX443" s="86"/>
      <c r="DY443" s="86"/>
      <c r="DZ443" s="86"/>
      <c r="EA443" s="85"/>
      <c r="EB443" s="85"/>
      <c r="EC443" s="85"/>
      <c r="ED443" s="85"/>
      <c r="EE443" s="85"/>
    </row>
    <row r="444" spans="1:135" s="1" customFormat="1" ht="15" customHeight="1" x14ac:dyDescent="0.2">
      <c r="A444" s="164">
        <v>355875</v>
      </c>
      <c r="B444" s="86" t="s">
        <v>326</v>
      </c>
      <c r="C444" s="86" t="s">
        <v>2</v>
      </c>
      <c r="D444" s="139" t="s">
        <v>807</v>
      </c>
      <c r="E444" s="49" t="s">
        <v>20</v>
      </c>
      <c r="F444" s="86" t="s">
        <v>350</v>
      </c>
      <c r="G444" s="87">
        <v>42395.291666666664</v>
      </c>
      <c r="H444" s="88" t="s">
        <v>2</v>
      </c>
      <c r="I444" s="88" t="s">
        <v>779</v>
      </c>
      <c r="J444" s="87">
        <v>41277.888888888891</v>
      </c>
      <c r="K444" s="143">
        <f>+COUNTIF($Y444,"&gt;=18")+COUNTIF($AG444,"&gt;=31")+COUNTIF($AP444,"&lt;=15")+COUNTIF($AR444,"&gt;=19")+COUNTIF($BG444,"&gt;=11")+COUNTIF($BI444,"&lt;=21")+COUNTIF($BK444,"&gt;=17")+COUNTIF($BR444,"&gt;=24")+COUNTIF($CA444,"&lt;=11")</f>
        <v>5</v>
      </c>
      <c r="L444" s="140">
        <f>65-(+CH444+CI444+CJ444+CK444+CL444+CM444)</f>
        <v>14</v>
      </c>
      <c r="M444" s="68">
        <v>13</v>
      </c>
      <c r="N444" s="68">
        <v>24</v>
      </c>
      <c r="O444" s="68">
        <v>14</v>
      </c>
      <c r="P444" s="68">
        <v>10</v>
      </c>
      <c r="Q444" s="68">
        <v>11</v>
      </c>
      <c r="R444" s="68">
        <v>14</v>
      </c>
      <c r="S444" s="68">
        <v>12</v>
      </c>
      <c r="T444" s="68">
        <v>12</v>
      </c>
      <c r="U444" s="68">
        <v>12</v>
      </c>
      <c r="V444" s="68">
        <v>13</v>
      </c>
      <c r="W444" s="68">
        <v>13</v>
      </c>
      <c r="X444" s="68">
        <v>16</v>
      </c>
      <c r="Y444" s="68">
        <v>19</v>
      </c>
      <c r="Z444" s="68">
        <v>9</v>
      </c>
      <c r="AA444" s="68">
        <v>10</v>
      </c>
      <c r="AB444" s="68">
        <v>11</v>
      </c>
      <c r="AC444" s="68">
        <v>11</v>
      </c>
      <c r="AD444" s="68">
        <v>25</v>
      </c>
      <c r="AE444" s="68">
        <v>15</v>
      </c>
      <c r="AF444" s="68">
        <v>19</v>
      </c>
      <c r="AG444" s="68">
        <v>31</v>
      </c>
      <c r="AH444" s="68">
        <v>15</v>
      </c>
      <c r="AI444" s="68">
        <v>15</v>
      </c>
      <c r="AJ444" s="68">
        <v>17</v>
      </c>
      <c r="AK444" s="68">
        <v>17</v>
      </c>
      <c r="AL444" s="68">
        <v>11</v>
      </c>
      <c r="AM444" s="68">
        <v>11</v>
      </c>
      <c r="AN444" s="68">
        <v>19</v>
      </c>
      <c r="AO444" s="68">
        <v>23</v>
      </c>
      <c r="AP444" s="68">
        <v>14</v>
      </c>
      <c r="AQ444" s="68">
        <v>15</v>
      </c>
      <c r="AR444" s="68">
        <v>17</v>
      </c>
      <c r="AS444" s="68">
        <v>17</v>
      </c>
      <c r="AT444" s="100">
        <v>36</v>
      </c>
      <c r="AU444" s="68">
        <v>36</v>
      </c>
      <c r="AV444" s="68">
        <v>12</v>
      </c>
      <c r="AW444" s="68">
        <v>12</v>
      </c>
      <c r="AX444" s="68">
        <v>12</v>
      </c>
      <c r="AY444" s="68">
        <v>9</v>
      </c>
      <c r="AZ444" s="68">
        <v>15</v>
      </c>
      <c r="BA444" s="68">
        <v>16</v>
      </c>
      <c r="BB444" s="68">
        <v>8</v>
      </c>
      <c r="BC444" s="68">
        <v>10</v>
      </c>
      <c r="BD444" s="68">
        <v>10</v>
      </c>
      <c r="BE444" s="68">
        <v>8</v>
      </c>
      <c r="BF444" s="68">
        <v>10</v>
      </c>
      <c r="BG444" s="68">
        <v>11</v>
      </c>
      <c r="BH444" s="68">
        <v>12</v>
      </c>
      <c r="BI444" s="68">
        <v>20</v>
      </c>
      <c r="BJ444" s="68">
        <v>23</v>
      </c>
      <c r="BK444" s="68">
        <v>16</v>
      </c>
      <c r="BL444" s="68">
        <v>10</v>
      </c>
      <c r="BM444" s="68">
        <v>12</v>
      </c>
      <c r="BN444" s="68">
        <v>10</v>
      </c>
      <c r="BO444" s="68">
        <v>14</v>
      </c>
      <c r="BP444" s="68">
        <v>8</v>
      </c>
      <c r="BQ444" s="68">
        <v>12</v>
      </c>
      <c r="BR444" s="68">
        <v>23</v>
      </c>
      <c r="BS444" s="68">
        <v>21</v>
      </c>
      <c r="BT444" s="68">
        <v>12</v>
      </c>
      <c r="BU444" s="68">
        <v>12</v>
      </c>
      <c r="BV444" s="68">
        <v>11</v>
      </c>
      <c r="BW444" s="68">
        <v>12</v>
      </c>
      <c r="BX444" s="68">
        <v>11</v>
      </c>
      <c r="BY444" s="68">
        <v>11</v>
      </c>
      <c r="BZ444" s="68">
        <v>14</v>
      </c>
      <c r="CA444" s="68">
        <v>12</v>
      </c>
      <c r="CB444" s="149">
        <f>(2.71828^(-8.3291+4.4859*K444-2.1583*L444))/(1+(2.71828^(-8.3291+4.4859*K444-2.1583*L444)))</f>
        <v>1.0023090528299148E-7</v>
      </c>
      <c r="CC444" s="64" t="s">
        <v>781</v>
      </c>
      <c r="CD444" s="86" t="s">
        <v>191</v>
      </c>
      <c r="CE444" s="86" t="s">
        <v>2</v>
      </c>
      <c r="CF444" s="86" t="s">
        <v>50</v>
      </c>
      <c r="CG444" s="86"/>
      <c r="CH444" s="59">
        <f>COUNTIF($M444,"=13")+COUNTIF($N444,"=24")+COUNTIF($O444,"=14")+COUNTIF($P444,"=11")+COUNTIF($Q444,"=11")+COUNTIF($R444,"=14")+COUNTIF($S444,"=12")+COUNTIF($T444,"=12")+COUNTIF($U444,"=12")+COUNTIF($V444,"=13")+COUNTIF($W444,"=13")+COUNTIF($X444,"=16")</f>
        <v>11</v>
      </c>
      <c r="CI444" s="59">
        <f>COUNTIF($Y444,"=18")+COUNTIF($Z444,"=9")+COUNTIF($AA444,"=10")+COUNTIF($AB444,"=11")+COUNTIF($AC444,"=11")+COUNTIF($AD444,"=25")+COUNTIF($AE444,"=15")+COUNTIF($AF444,"=19")+COUNTIF($AG444,"=31")+COUNTIF($AH444,"=15")+COUNTIF($AI444,"=15")+COUNTIF($AJ444,"=17")+COUNTIF($AK444,"=17")</f>
        <v>12</v>
      </c>
      <c r="CJ444" s="59">
        <f>COUNTIF($AL444,"=11")+COUNTIF($AM444,"=11")+COUNTIF($AN444,"=19")+COUNTIF($AO444,"=23")+COUNTIF($AP444,"=15")+COUNTIF($AQ444,"=15")+COUNTIF($AR444,"=19")+COUNTIF($AS444,"=17")+COUNTIF($AV444,"=12")+COUNTIF($AW444,"=12")</f>
        <v>8</v>
      </c>
      <c r="CK444" s="59">
        <f>COUNTIF($AX444,"=11")+COUNTIF($AY444,"=9")+COUNTIF($AZ444,"=15")+COUNTIF($BA444,"=16")+COUNTIF($BB444,"=8")+COUNTIF($BC444,"=10")+COUNTIF($BD444,"=10")+COUNTIF($BE444,"=8")+COUNTIF($BF444,"=10")+COUNTIF($BG444,"=11")</f>
        <v>9</v>
      </c>
      <c r="CL444" s="59">
        <f>COUNTIF($BH444,"=12")+COUNTIF($BI444,"=21")+COUNTIF($BJ444,"=23")+COUNTIF($BK444,"=16")+COUNTIF($BL444,"=10")+COUNTIF($BM444,"=12")+COUNTIF($BN444,"=12")+COUNTIF($BO444,"=15")+COUNTIF($BP444,"=8")+COUNTIF($BQ444,"=12")+COUNTIF($BR444,"=24")+COUNTIF($BS444,"=20")+COUNTIF($BT444,"=13")</f>
        <v>7</v>
      </c>
      <c r="CM444" s="59">
        <f>COUNTIF($BU444,"=12")+COUNTIF($BV444,"=11")+COUNTIF($BW444,"=13")+COUNTIF($BX444,"=11")+COUNTIF($BY444,"=11")+COUNTIF($BZ444,"=12")+COUNTIF($CA444,"=11")</f>
        <v>4</v>
      </c>
      <c r="CN444" s="86"/>
      <c r="CO444" s="86"/>
      <c r="CP444" s="86"/>
      <c r="CQ444" s="86"/>
      <c r="CR444" s="86"/>
      <c r="CS444" s="86"/>
      <c r="CT444" s="86"/>
      <c r="CU444" s="86"/>
      <c r="CV444" s="86"/>
      <c r="CW444" s="86"/>
      <c r="CX444" s="86"/>
      <c r="CY444" s="86"/>
      <c r="CZ444" s="86"/>
      <c r="DA444" s="86"/>
      <c r="DB444" s="86"/>
      <c r="DC444" s="86"/>
      <c r="DD444" s="86"/>
      <c r="DE444" s="86"/>
      <c r="DF444" s="86"/>
      <c r="DG444" s="86"/>
      <c r="DH444" s="86"/>
      <c r="DI444" s="86"/>
      <c r="DJ444" s="86"/>
      <c r="DK444" s="86"/>
      <c r="DL444" s="86"/>
      <c r="DM444" s="86"/>
      <c r="DN444" s="86"/>
      <c r="DO444" s="86"/>
      <c r="DP444" s="86"/>
      <c r="DQ444" s="86"/>
      <c r="DR444" s="86"/>
      <c r="DS444" s="86"/>
      <c r="DT444" s="86"/>
      <c r="DU444" s="86"/>
      <c r="DV444" s="86"/>
      <c r="DW444" s="86"/>
      <c r="DX444" s="86"/>
      <c r="DY444" s="86"/>
      <c r="DZ444" s="86"/>
      <c r="EA444" s="86"/>
      <c r="EB444" s="86"/>
      <c r="EC444" s="86"/>
      <c r="ED444" s="86"/>
      <c r="EE444" s="86"/>
    </row>
    <row r="445" spans="1:135" s="1" customFormat="1" ht="15" customHeight="1" x14ac:dyDescent="0.2">
      <c r="A445" s="164" t="s">
        <v>953</v>
      </c>
      <c r="B445" s="86" t="s">
        <v>256</v>
      </c>
      <c r="C445" s="86" t="s">
        <v>2</v>
      </c>
      <c r="D445" s="139" t="s">
        <v>198</v>
      </c>
      <c r="E445" s="86" t="s">
        <v>20</v>
      </c>
      <c r="F445" s="86" t="s">
        <v>230</v>
      </c>
      <c r="G445" s="87">
        <v>42394.539583333331</v>
      </c>
      <c r="H445" s="88" t="s">
        <v>2</v>
      </c>
      <c r="I445" s="88" t="s">
        <v>779</v>
      </c>
      <c r="J445" s="87">
        <v>41277.888888888891</v>
      </c>
      <c r="K445" s="143">
        <f>+COUNTIF($Y445,"&gt;=18")+COUNTIF($AG445,"&gt;=31")+COUNTIF($AP445,"&lt;=15")+COUNTIF($AR445,"&gt;=19")+COUNTIF($BG445,"&gt;=11")+COUNTIF($BI445,"&lt;=21")+COUNTIF($BK445,"&gt;=17")+COUNTIF($BR445,"&gt;=24")+COUNTIF($CA445,"&lt;=11")</f>
        <v>5</v>
      </c>
      <c r="L445" s="140">
        <f>65-(+CH445+CI445+CJ445+CK445+CL445+CM445)</f>
        <v>14</v>
      </c>
      <c r="M445" s="68">
        <v>13</v>
      </c>
      <c r="N445" s="100">
        <v>23</v>
      </c>
      <c r="O445" s="68">
        <v>14</v>
      </c>
      <c r="P445" s="68">
        <v>11</v>
      </c>
      <c r="Q445" s="68">
        <v>12</v>
      </c>
      <c r="R445" s="68">
        <v>13</v>
      </c>
      <c r="S445" s="68">
        <v>12</v>
      </c>
      <c r="T445" s="68">
        <v>12</v>
      </c>
      <c r="U445" s="68">
        <v>14</v>
      </c>
      <c r="V445" s="68">
        <v>14</v>
      </c>
      <c r="W445" s="68">
        <v>13</v>
      </c>
      <c r="X445" s="68">
        <v>16</v>
      </c>
      <c r="Y445" s="68">
        <v>19</v>
      </c>
      <c r="Z445" s="68">
        <v>9</v>
      </c>
      <c r="AA445" s="68">
        <v>10</v>
      </c>
      <c r="AB445" s="68">
        <v>11</v>
      </c>
      <c r="AC445" s="68">
        <v>11</v>
      </c>
      <c r="AD445" s="68">
        <v>25</v>
      </c>
      <c r="AE445" s="68">
        <v>16</v>
      </c>
      <c r="AF445" s="68">
        <v>19</v>
      </c>
      <c r="AG445" s="68">
        <v>31</v>
      </c>
      <c r="AH445" s="68">
        <v>15</v>
      </c>
      <c r="AI445" s="68">
        <v>15</v>
      </c>
      <c r="AJ445" s="68">
        <v>17</v>
      </c>
      <c r="AK445" s="68">
        <v>17</v>
      </c>
      <c r="AL445" s="68">
        <v>10</v>
      </c>
      <c r="AM445" s="68">
        <v>12</v>
      </c>
      <c r="AN445" s="68">
        <v>19</v>
      </c>
      <c r="AO445" s="68">
        <v>23</v>
      </c>
      <c r="AP445" s="68">
        <v>15</v>
      </c>
      <c r="AQ445" s="68">
        <v>15</v>
      </c>
      <c r="AR445" s="68">
        <v>18</v>
      </c>
      <c r="AS445" s="68">
        <v>17</v>
      </c>
      <c r="AT445" s="68">
        <v>35</v>
      </c>
      <c r="AU445" s="68">
        <v>36</v>
      </c>
      <c r="AV445" s="68">
        <v>12</v>
      </c>
      <c r="AW445" s="68">
        <v>12</v>
      </c>
      <c r="AX445" s="68">
        <v>11</v>
      </c>
      <c r="AY445" s="68">
        <v>9</v>
      </c>
      <c r="AZ445" s="68">
        <v>16</v>
      </c>
      <c r="BA445" s="68">
        <v>16</v>
      </c>
      <c r="BB445" s="68">
        <v>8</v>
      </c>
      <c r="BC445" s="68">
        <v>10</v>
      </c>
      <c r="BD445" s="68">
        <v>10</v>
      </c>
      <c r="BE445" s="68">
        <v>8</v>
      </c>
      <c r="BF445" s="68">
        <v>10</v>
      </c>
      <c r="BG445" s="68">
        <v>10</v>
      </c>
      <c r="BH445" s="68">
        <v>12</v>
      </c>
      <c r="BI445" s="68">
        <v>21</v>
      </c>
      <c r="BJ445" s="68">
        <v>23</v>
      </c>
      <c r="BK445" s="68">
        <v>16</v>
      </c>
      <c r="BL445" s="68">
        <v>10</v>
      </c>
      <c r="BM445" s="68">
        <v>12</v>
      </c>
      <c r="BN445" s="68">
        <v>12</v>
      </c>
      <c r="BO445" s="68">
        <v>15</v>
      </c>
      <c r="BP445" s="68">
        <v>8</v>
      </c>
      <c r="BQ445" s="68">
        <v>12</v>
      </c>
      <c r="BR445" s="68">
        <v>24</v>
      </c>
      <c r="BS445" s="68">
        <v>20</v>
      </c>
      <c r="BT445" s="68">
        <v>15</v>
      </c>
      <c r="BU445" s="68">
        <v>12</v>
      </c>
      <c r="BV445" s="68">
        <v>11</v>
      </c>
      <c r="BW445" s="68">
        <v>13</v>
      </c>
      <c r="BX445" s="68">
        <v>11</v>
      </c>
      <c r="BY445" s="68">
        <v>11</v>
      </c>
      <c r="BZ445" s="68">
        <v>12</v>
      </c>
      <c r="CA445" s="68">
        <v>12</v>
      </c>
      <c r="CB445" s="149">
        <f>(2.71828^(-8.3291+4.4859*K445-2.1583*L445))/(1+(2.71828^(-8.3291+4.4859*K445-2.1583*L445)))</f>
        <v>1.0023090528299148E-7</v>
      </c>
      <c r="CC445" s="64" t="s">
        <v>781</v>
      </c>
      <c r="CD445" s="86" t="s">
        <v>199</v>
      </c>
      <c r="CE445" s="86" t="s">
        <v>2</v>
      </c>
      <c r="CF445" s="86" t="s">
        <v>256</v>
      </c>
      <c r="CG445" s="86"/>
      <c r="CH445" s="59">
        <f>COUNTIF($M445,"=13")+COUNTIF($N445,"=24")+COUNTIF($O445,"=14")+COUNTIF($P445,"=11")+COUNTIF($Q445,"=11")+COUNTIF($R445,"=14")+COUNTIF($S445,"=12")+COUNTIF($T445,"=12")+COUNTIF($U445,"=12")+COUNTIF($V445,"=13")+COUNTIF($W445,"=13")+COUNTIF($X445,"=16")</f>
        <v>7</v>
      </c>
      <c r="CI445" s="59">
        <f>COUNTIF($Y445,"=18")+COUNTIF($Z445,"=9")+COUNTIF($AA445,"=10")+COUNTIF($AB445,"=11")+COUNTIF($AC445,"=11")+COUNTIF($AD445,"=25")+COUNTIF($AE445,"=15")+COUNTIF($AF445,"=19")+COUNTIF($AG445,"=31")+COUNTIF($AH445,"=15")+COUNTIF($AI445,"=15")+COUNTIF($AJ445,"=17")+COUNTIF($AK445,"=17")</f>
        <v>11</v>
      </c>
      <c r="CJ445" s="59">
        <f>COUNTIF($AL445,"=11")+COUNTIF($AM445,"=11")+COUNTIF($AN445,"=19")+COUNTIF($AO445,"=23")+COUNTIF($AP445,"=15")+COUNTIF($AQ445,"=15")+COUNTIF($AR445,"=19")+COUNTIF($AS445,"=17")+COUNTIF($AV445,"=12")+COUNTIF($AW445,"=12")</f>
        <v>7</v>
      </c>
      <c r="CK445" s="59">
        <f>COUNTIF($AX445,"=11")+COUNTIF($AY445,"=9")+COUNTIF($AZ445,"=15")+COUNTIF($BA445,"=16")+COUNTIF($BB445,"=8")+COUNTIF($BC445,"=10")+COUNTIF($BD445,"=10")+COUNTIF($BE445,"=8")+COUNTIF($BF445,"=10")+COUNTIF($BG445,"=11")</f>
        <v>8</v>
      </c>
      <c r="CL445" s="59">
        <f>COUNTIF($BH445,"=12")+COUNTIF($BI445,"=21")+COUNTIF($BJ445,"=23")+COUNTIF($BK445,"=16")+COUNTIF($BL445,"=10")+COUNTIF($BM445,"=12")+COUNTIF($BN445,"=12")+COUNTIF($BO445,"=15")+COUNTIF($BP445,"=8")+COUNTIF($BQ445,"=12")+COUNTIF($BR445,"=24")+COUNTIF($BS445,"=20")+COUNTIF($BT445,"=13")</f>
        <v>12</v>
      </c>
      <c r="CM445" s="59">
        <f>COUNTIF($BU445,"=12")+COUNTIF($BV445,"=11")+COUNTIF($BW445,"=13")+COUNTIF($BX445,"=11")+COUNTIF($BY445,"=11")+COUNTIF($BZ445,"=12")+COUNTIF($CA445,"=11")</f>
        <v>6</v>
      </c>
      <c r="CN445" s="86"/>
      <c r="CO445" s="86"/>
      <c r="CP445" s="86"/>
      <c r="CQ445" s="86"/>
      <c r="CR445" s="86"/>
      <c r="CS445" s="86"/>
      <c r="CT445" s="86"/>
      <c r="CU445" s="86"/>
      <c r="CV445" s="86"/>
      <c r="CW445" s="86"/>
      <c r="CX445" s="86"/>
      <c r="CY445" s="86"/>
      <c r="CZ445" s="86"/>
      <c r="DA445" s="86"/>
      <c r="DB445" s="86"/>
      <c r="DC445" s="86"/>
      <c r="DD445" s="86"/>
      <c r="DE445" s="86"/>
      <c r="DF445" s="86"/>
      <c r="DG445" s="86"/>
      <c r="DH445" s="86"/>
      <c r="DI445" s="86"/>
      <c r="DJ445" s="86"/>
      <c r="DK445" s="86"/>
      <c r="DL445" s="86"/>
      <c r="DM445" s="86"/>
      <c r="DN445" s="86"/>
      <c r="DO445" s="86"/>
      <c r="DP445" s="86"/>
      <c r="DQ445" s="86"/>
      <c r="DR445" s="86"/>
      <c r="DS445" s="86"/>
      <c r="DT445" s="86"/>
      <c r="DU445" s="86"/>
      <c r="DV445" s="86"/>
      <c r="DW445" s="86"/>
      <c r="DX445" s="86"/>
      <c r="DY445" s="86"/>
      <c r="DZ445" s="86"/>
      <c r="EA445" s="86"/>
      <c r="EB445" s="86"/>
      <c r="EC445" s="86"/>
      <c r="ED445" s="86"/>
      <c r="EE445" s="86"/>
    </row>
    <row r="446" spans="1:135" s="1" customFormat="1" ht="15" customHeight="1" x14ac:dyDescent="0.25">
      <c r="A446" s="168" t="s">
        <v>949</v>
      </c>
      <c r="B446" s="24" t="s">
        <v>724</v>
      </c>
      <c r="C446" s="86" t="s">
        <v>2</v>
      </c>
      <c r="D446" s="139" t="s">
        <v>772</v>
      </c>
      <c r="E446" s="10" t="s">
        <v>9</v>
      </c>
      <c r="F446" s="3" t="s">
        <v>467</v>
      </c>
      <c r="G446" s="16">
        <v>41627</v>
      </c>
      <c r="H446" s="88" t="s">
        <v>2</v>
      </c>
      <c r="I446" s="88" t="s">
        <v>779</v>
      </c>
      <c r="J446" s="87">
        <v>41277.888888888891</v>
      </c>
      <c r="K446" s="143">
        <f>+COUNTIF($Y446,"&gt;=18")+COUNTIF($AG446,"&gt;=31")+COUNTIF($AP446,"&lt;=15")+COUNTIF($AR446,"&gt;=19")+COUNTIF($BG446,"&gt;=11")+COUNTIF($BI446,"&lt;=21")+COUNTIF($BK446,"&gt;=17")+COUNTIF($BR446,"&gt;=24")+COUNTIF($CA446,"&lt;=11")</f>
        <v>5</v>
      </c>
      <c r="L446" s="140">
        <f>65-(+CH446+CI446+CJ446+CK446+CL446+CM446)</f>
        <v>14</v>
      </c>
      <c r="M446" s="43">
        <v>13</v>
      </c>
      <c r="N446" s="43">
        <v>24</v>
      </c>
      <c r="O446" s="43">
        <v>14</v>
      </c>
      <c r="P446" s="34">
        <v>11</v>
      </c>
      <c r="Q446" s="43">
        <v>11</v>
      </c>
      <c r="R446" s="43">
        <v>14</v>
      </c>
      <c r="S446" s="43">
        <v>12</v>
      </c>
      <c r="T446" s="43">
        <v>12</v>
      </c>
      <c r="U446" s="43">
        <v>12</v>
      </c>
      <c r="V446" s="43">
        <v>13</v>
      </c>
      <c r="W446" s="43">
        <v>13</v>
      </c>
      <c r="X446" s="43">
        <v>16</v>
      </c>
      <c r="Y446" s="43">
        <v>19</v>
      </c>
      <c r="Z446" s="34">
        <v>9</v>
      </c>
      <c r="AA446" s="34">
        <v>10</v>
      </c>
      <c r="AB446" s="43">
        <v>11</v>
      </c>
      <c r="AC446" s="43">
        <v>11</v>
      </c>
      <c r="AD446" s="43">
        <v>25</v>
      </c>
      <c r="AE446" s="43">
        <v>14</v>
      </c>
      <c r="AF446" s="43">
        <v>18</v>
      </c>
      <c r="AG446" s="43">
        <v>30</v>
      </c>
      <c r="AH446" s="34">
        <v>15</v>
      </c>
      <c r="AI446" s="34">
        <v>16</v>
      </c>
      <c r="AJ446" s="34">
        <v>16</v>
      </c>
      <c r="AK446" s="34">
        <v>17</v>
      </c>
      <c r="AL446" s="43">
        <v>11</v>
      </c>
      <c r="AM446" s="43">
        <v>10</v>
      </c>
      <c r="AN446" s="34">
        <v>19</v>
      </c>
      <c r="AO446" s="34">
        <v>23</v>
      </c>
      <c r="AP446" s="34">
        <v>15</v>
      </c>
      <c r="AQ446" s="34">
        <v>15</v>
      </c>
      <c r="AR446" s="34">
        <v>19</v>
      </c>
      <c r="AS446" s="34">
        <v>16</v>
      </c>
      <c r="AT446" s="34">
        <v>35</v>
      </c>
      <c r="AU446" s="34">
        <v>37</v>
      </c>
      <c r="AV446" s="34">
        <v>12</v>
      </c>
      <c r="AW446" s="34">
        <v>12</v>
      </c>
      <c r="AX446" s="34">
        <v>11</v>
      </c>
      <c r="AY446" s="34">
        <v>9</v>
      </c>
      <c r="AZ446" s="34">
        <v>15</v>
      </c>
      <c r="BA446" s="34">
        <v>16</v>
      </c>
      <c r="BB446" s="43">
        <v>8</v>
      </c>
      <c r="BC446" s="43">
        <v>11</v>
      </c>
      <c r="BD446" s="43">
        <v>10</v>
      </c>
      <c r="BE446" s="43">
        <v>8</v>
      </c>
      <c r="BF446" s="43">
        <v>10</v>
      </c>
      <c r="BG446" s="43">
        <v>10</v>
      </c>
      <c r="BH446" s="43">
        <v>12</v>
      </c>
      <c r="BI446" s="43">
        <v>23</v>
      </c>
      <c r="BJ446" s="43">
        <v>23</v>
      </c>
      <c r="BK446" s="43">
        <v>18</v>
      </c>
      <c r="BL446" s="43">
        <v>10</v>
      </c>
      <c r="BM446" s="43">
        <v>12</v>
      </c>
      <c r="BN446" s="43">
        <v>12</v>
      </c>
      <c r="BO446" s="43">
        <v>15</v>
      </c>
      <c r="BP446" s="43">
        <v>8</v>
      </c>
      <c r="BQ446" s="43">
        <v>13</v>
      </c>
      <c r="BR446" s="43">
        <v>22</v>
      </c>
      <c r="BS446" s="43">
        <v>20</v>
      </c>
      <c r="BT446" s="43">
        <v>13</v>
      </c>
      <c r="BU446" s="43">
        <v>12</v>
      </c>
      <c r="BV446" s="43">
        <v>11</v>
      </c>
      <c r="BW446" s="43">
        <v>13</v>
      </c>
      <c r="BX446" s="43">
        <v>11</v>
      </c>
      <c r="BY446" s="43">
        <v>11</v>
      </c>
      <c r="BZ446" s="43">
        <v>12</v>
      </c>
      <c r="CA446" s="43">
        <v>11</v>
      </c>
      <c r="CB446" s="149">
        <f>(2.71828^(-8.3291+4.4859*K446-2.1583*L446))/(1+(2.71828^(-8.3291+4.4859*K446-2.1583*L446)))</f>
        <v>1.0023090528299148E-7</v>
      </c>
      <c r="CC446" s="64" t="s">
        <v>781</v>
      </c>
      <c r="CD446" s="49" t="s">
        <v>676</v>
      </c>
      <c r="CE446" s="14" t="s">
        <v>725</v>
      </c>
      <c r="CF446" s="49" t="s">
        <v>726</v>
      </c>
      <c r="CG446" s="15"/>
      <c r="CH446" s="59">
        <f>COUNTIF($M446,"=13")+COUNTIF($N446,"=24")+COUNTIF($O446,"=14")+COUNTIF($P446,"=11")+COUNTIF($Q446,"=11")+COUNTIF($R446,"=14")+COUNTIF($S446,"=12")+COUNTIF($T446,"=12")+COUNTIF($U446,"=12")+COUNTIF($V446,"=13")+COUNTIF($W446,"=13")+COUNTIF($X446,"=16")</f>
        <v>12</v>
      </c>
      <c r="CI446" s="59">
        <f>COUNTIF($Y446,"=18")+COUNTIF($Z446,"=9")+COUNTIF($AA446,"=10")+COUNTIF($AB446,"=11")+COUNTIF($AC446,"=11")+COUNTIF($AD446,"=25")+COUNTIF($AE446,"=15")+COUNTIF($AF446,"=19")+COUNTIF($AG446,"=31")+COUNTIF($AH446,"=15")+COUNTIF($AI446,"=15")+COUNTIF($AJ446,"=17")+COUNTIF($AK446,"=17")</f>
        <v>7</v>
      </c>
      <c r="CJ446" s="59">
        <f>COUNTIF($AL446,"=11")+COUNTIF($AM446,"=11")+COUNTIF($AN446,"=19")+COUNTIF($AO446,"=23")+COUNTIF($AP446,"=15")+COUNTIF($AQ446,"=15")+COUNTIF($AR446,"=19")+COUNTIF($AS446,"=17")+COUNTIF($AV446,"=12")+COUNTIF($AW446,"=12")</f>
        <v>8</v>
      </c>
      <c r="CK446" s="59">
        <f>COUNTIF($AX446,"=11")+COUNTIF($AY446,"=9")+COUNTIF($AZ446,"=15")+COUNTIF($BA446,"=16")+COUNTIF($BB446,"=8")+COUNTIF($BC446,"=10")+COUNTIF($BD446,"=10")+COUNTIF($BE446,"=8")+COUNTIF($BF446,"=10")+COUNTIF($BG446,"=11")</f>
        <v>8</v>
      </c>
      <c r="CL446" s="59">
        <f>COUNTIF($BH446,"=12")+COUNTIF($BI446,"=21")+COUNTIF($BJ446,"=23")+COUNTIF($BK446,"=16")+COUNTIF($BL446,"=10")+COUNTIF($BM446,"=12")+COUNTIF($BN446,"=12")+COUNTIF($BO446,"=15")+COUNTIF($BP446,"=8")+COUNTIF($BQ446,"=12")+COUNTIF($BR446,"=24")+COUNTIF($BS446,"=20")+COUNTIF($BT446,"=13")</f>
        <v>9</v>
      </c>
      <c r="CM446" s="59">
        <f>COUNTIF($BU446,"=12")+COUNTIF($BV446,"=11")+COUNTIF($BW446,"=13")+COUNTIF($BX446,"=11")+COUNTIF($BY446,"=11")+COUNTIF($BZ446,"=12")+COUNTIF($CA446,"=11")</f>
        <v>7</v>
      </c>
      <c r="CN446" s="86"/>
      <c r="CO446" s="86"/>
      <c r="CP446" s="86"/>
      <c r="CQ446" s="86"/>
      <c r="CR446" s="86"/>
      <c r="CS446" s="86"/>
      <c r="CT446" s="86"/>
      <c r="CU446" s="86"/>
      <c r="CV446" s="86"/>
      <c r="CW446" s="86"/>
      <c r="CX446" s="86"/>
      <c r="CY446" s="86"/>
      <c r="CZ446" s="86"/>
      <c r="DA446" s="86"/>
      <c r="DB446" s="86"/>
      <c r="DC446" s="86"/>
      <c r="DD446" s="86"/>
      <c r="DE446" s="86"/>
      <c r="DF446" s="86"/>
      <c r="DG446" s="86"/>
      <c r="DH446" s="86"/>
      <c r="DI446" s="86"/>
      <c r="DJ446" s="86"/>
      <c r="DK446" s="86"/>
      <c r="DL446" s="86"/>
      <c r="DM446" s="86"/>
      <c r="DN446" s="86"/>
      <c r="DO446" s="86"/>
      <c r="DP446" s="86"/>
      <c r="DQ446" s="86"/>
      <c r="DR446" s="86"/>
      <c r="DS446" s="86"/>
      <c r="DT446" s="86"/>
      <c r="DU446" s="86"/>
      <c r="DV446" s="86"/>
      <c r="DW446" s="86"/>
      <c r="DX446" s="86"/>
      <c r="DY446" s="86"/>
      <c r="DZ446" s="86"/>
      <c r="EA446" s="85"/>
      <c r="EB446" s="85"/>
      <c r="EC446" s="85"/>
      <c r="ED446" s="85"/>
      <c r="EE446" s="85"/>
    </row>
    <row r="447" spans="1:135" s="1" customFormat="1" ht="15" customHeight="1" x14ac:dyDescent="0.25">
      <c r="A447" s="164" t="s">
        <v>952</v>
      </c>
      <c r="B447" s="86" t="s">
        <v>809</v>
      </c>
      <c r="C447" s="86" t="s">
        <v>2</v>
      </c>
      <c r="D447" s="139" t="s">
        <v>283</v>
      </c>
      <c r="E447" s="49" t="s">
        <v>12</v>
      </c>
      <c r="F447" s="49" t="s">
        <v>11</v>
      </c>
      <c r="G447" s="75">
        <v>42882.186111111114</v>
      </c>
      <c r="H447" s="86" t="s">
        <v>785</v>
      </c>
      <c r="I447" s="86" t="s">
        <v>779</v>
      </c>
      <c r="J447" s="87">
        <v>41277</v>
      </c>
      <c r="K447" s="143">
        <f>+COUNTIF($Y447,"&gt;=18")+COUNTIF($AG447,"&gt;=31")+COUNTIF($AP447,"&lt;=15")+COUNTIF($AR447,"&gt;=19")+COUNTIF($BG447,"&gt;=11")+COUNTIF($BI447,"&lt;=21")+COUNTIF($BK447,"&gt;=17")+COUNTIF($BR447,"&gt;=24")+COUNTIF($CA447,"&lt;=11")</f>
        <v>5</v>
      </c>
      <c r="L447" s="140">
        <f>65-(+CH447+CI447+CJ447+CK447+CL447+CM447)</f>
        <v>14</v>
      </c>
      <c r="M447" s="100">
        <v>12</v>
      </c>
      <c r="N447" s="100">
        <v>24</v>
      </c>
      <c r="O447" s="100">
        <v>14</v>
      </c>
      <c r="P447" s="100">
        <v>11</v>
      </c>
      <c r="Q447" s="100">
        <v>11</v>
      </c>
      <c r="R447" s="100">
        <v>14</v>
      </c>
      <c r="S447" s="100">
        <v>12</v>
      </c>
      <c r="T447" s="100">
        <v>12</v>
      </c>
      <c r="U447" s="100">
        <v>11</v>
      </c>
      <c r="V447" s="100">
        <v>13</v>
      </c>
      <c r="W447" s="100">
        <v>13</v>
      </c>
      <c r="X447" s="100">
        <v>16</v>
      </c>
      <c r="Y447" s="100">
        <v>15</v>
      </c>
      <c r="Z447" s="100">
        <v>9</v>
      </c>
      <c r="AA447" s="100">
        <v>10</v>
      </c>
      <c r="AB447" s="100">
        <v>11</v>
      </c>
      <c r="AC447" s="100">
        <v>11</v>
      </c>
      <c r="AD447" s="100">
        <v>25</v>
      </c>
      <c r="AE447" s="100">
        <v>15</v>
      </c>
      <c r="AF447" s="100">
        <v>19</v>
      </c>
      <c r="AG447" s="100">
        <v>31</v>
      </c>
      <c r="AH447" s="100">
        <v>14</v>
      </c>
      <c r="AI447" s="100">
        <v>16</v>
      </c>
      <c r="AJ447" s="68">
        <v>16</v>
      </c>
      <c r="AK447" s="68">
        <v>17</v>
      </c>
      <c r="AL447" s="100">
        <v>11</v>
      </c>
      <c r="AM447" s="100">
        <v>11</v>
      </c>
      <c r="AN447" s="100">
        <v>19</v>
      </c>
      <c r="AO447" s="100">
        <v>23</v>
      </c>
      <c r="AP447" s="100">
        <v>15</v>
      </c>
      <c r="AQ447" s="100">
        <v>15</v>
      </c>
      <c r="AR447" s="100">
        <v>20</v>
      </c>
      <c r="AS447" s="100">
        <v>19</v>
      </c>
      <c r="AT447" s="100">
        <v>36</v>
      </c>
      <c r="AU447" s="68">
        <v>39</v>
      </c>
      <c r="AV447" s="100">
        <v>12</v>
      </c>
      <c r="AW447" s="100">
        <v>12</v>
      </c>
      <c r="AX447" s="100">
        <v>11</v>
      </c>
      <c r="AY447" s="100">
        <v>9</v>
      </c>
      <c r="AZ447" s="100">
        <v>15</v>
      </c>
      <c r="BA447" s="100">
        <v>16</v>
      </c>
      <c r="BB447" s="100">
        <v>8</v>
      </c>
      <c r="BC447" s="100">
        <v>10</v>
      </c>
      <c r="BD447" s="100">
        <v>10</v>
      </c>
      <c r="BE447" s="100">
        <v>8</v>
      </c>
      <c r="BF447" s="100">
        <v>10</v>
      </c>
      <c r="BG447" s="100">
        <v>11</v>
      </c>
      <c r="BH447" s="100">
        <v>12</v>
      </c>
      <c r="BI447" s="100">
        <v>23</v>
      </c>
      <c r="BJ447" s="100">
        <v>25</v>
      </c>
      <c r="BK447" s="100">
        <v>16</v>
      </c>
      <c r="BL447" s="100">
        <v>10</v>
      </c>
      <c r="BM447" s="100">
        <v>12</v>
      </c>
      <c r="BN447" s="100">
        <v>12</v>
      </c>
      <c r="BO447" s="100">
        <v>16</v>
      </c>
      <c r="BP447" s="100">
        <v>8</v>
      </c>
      <c r="BQ447" s="100">
        <v>13</v>
      </c>
      <c r="BR447" s="68">
        <v>21</v>
      </c>
      <c r="BS447" s="100">
        <v>20</v>
      </c>
      <c r="BT447" s="100">
        <v>14</v>
      </c>
      <c r="BU447" s="100">
        <v>12</v>
      </c>
      <c r="BV447" s="100">
        <v>11</v>
      </c>
      <c r="BW447" s="100">
        <v>13</v>
      </c>
      <c r="BX447" s="100">
        <v>11</v>
      </c>
      <c r="BY447" s="100">
        <v>11</v>
      </c>
      <c r="BZ447" s="100">
        <v>12</v>
      </c>
      <c r="CA447" s="100">
        <v>11</v>
      </c>
      <c r="CB447" s="149">
        <f>(2.71828^(-8.3291+4.4859*K447-2.1583*L447))/(1+(2.71828^(-8.3291+4.4859*K447-2.1583*L447)))</f>
        <v>1.0023090528299148E-7</v>
      </c>
      <c r="CC447" s="49" t="s">
        <v>781</v>
      </c>
      <c r="CD447" s="49" t="s">
        <v>216</v>
      </c>
      <c r="CE447" s="49" t="s">
        <v>782</v>
      </c>
      <c r="CF447" s="86" t="s">
        <v>50</v>
      </c>
      <c r="CG447" s="49" t="s">
        <v>810</v>
      </c>
      <c r="CH447" s="59">
        <f>COUNTIF($M447,"=13")+COUNTIF($N447,"=24")+COUNTIF($O447,"=14")+COUNTIF($P447,"=11")+COUNTIF($Q447,"=11")+COUNTIF($R447,"=14")+COUNTIF($S447,"=12")+COUNTIF($T447,"=12")+COUNTIF($U447,"=12")+COUNTIF($V447,"=13")+COUNTIF($W447,"=13")+COUNTIF($X447,"=16")</f>
        <v>10</v>
      </c>
      <c r="CI447" s="59">
        <f>COUNTIF($Y447,"=18")+COUNTIF($Z447,"=9")+COUNTIF($AA447,"=10")+COUNTIF($AB447,"=11")+COUNTIF($AC447,"=11")+COUNTIF($AD447,"=25")+COUNTIF($AE447,"=15")+COUNTIF($AF447,"=19")+COUNTIF($AG447,"=31")+COUNTIF($AH447,"=15")+COUNTIF($AI447,"=15")+COUNTIF($AJ447,"=17")+COUNTIF($AK447,"=17")</f>
        <v>9</v>
      </c>
      <c r="CJ447" s="59">
        <f>COUNTIF($AL447,"=11")+COUNTIF($AM447,"=11")+COUNTIF($AN447,"=19")+COUNTIF($AO447,"=23")+COUNTIF($AP447,"=15")+COUNTIF($AQ447,"=15")+COUNTIF($AR447,"=19")+COUNTIF($AS447,"=17")+COUNTIF($AV447,"=12")+COUNTIF($AW447,"=12")</f>
        <v>8</v>
      </c>
      <c r="CK447" s="59">
        <f>COUNTIF($AX447,"=11")+COUNTIF($AY447,"=9")+COUNTIF($AZ447,"=15")+COUNTIF($BA447,"=16")+COUNTIF($BB447,"=8")+COUNTIF($BC447,"=10")+COUNTIF($BD447,"=10")+COUNTIF($BE447,"=8")+COUNTIF($BF447,"=10")+COUNTIF($BG447,"=11")</f>
        <v>10</v>
      </c>
      <c r="CL447" s="59">
        <f>COUNTIF($BH447,"=12")+COUNTIF($BI447,"=21")+COUNTIF($BJ447,"=23")+COUNTIF($BK447,"=16")+COUNTIF($BL447,"=10")+COUNTIF($BM447,"=12")+COUNTIF($BN447,"=12")+COUNTIF($BO447,"=15")+COUNTIF($BP447,"=8")+COUNTIF($BQ447,"=12")+COUNTIF($BR447,"=24")+COUNTIF($BS447,"=20")+COUNTIF($BT447,"=13")</f>
        <v>7</v>
      </c>
      <c r="CM447" s="59">
        <f>COUNTIF($BU447,"=12")+COUNTIF($BV447,"=11")+COUNTIF($BW447,"=13")+COUNTIF($BX447,"=11")+COUNTIF($BY447,"=11")+COUNTIF($BZ447,"=12")+COUNTIF($CA447,"=11")</f>
        <v>7</v>
      </c>
      <c r="CN447" s="86"/>
      <c r="CO447" s="86"/>
      <c r="CP447" s="86"/>
      <c r="CQ447" s="86"/>
      <c r="CR447" s="86"/>
      <c r="CS447" s="86"/>
      <c r="CT447" s="86"/>
      <c r="CU447" s="86"/>
      <c r="CV447" s="86"/>
      <c r="CW447" s="86"/>
      <c r="CX447" s="86"/>
      <c r="CY447" s="86"/>
      <c r="CZ447" s="86"/>
      <c r="DA447" s="86"/>
      <c r="DB447" s="86"/>
      <c r="DC447" s="86"/>
      <c r="DD447" s="86"/>
      <c r="DE447" s="86"/>
      <c r="DF447" s="86"/>
      <c r="DG447" s="86"/>
      <c r="DH447" s="86"/>
      <c r="DI447" s="86"/>
      <c r="DJ447" s="86"/>
      <c r="DK447" s="86"/>
      <c r="DL447" s="86"/>
      <c r="DM447" s="86"/>
      <c r="DN447" s="86"/>
      <c r="DO447" s="86"/>
      <c r="DP447" s="86"/>
      <c r="DQ447" s="86"/>
      <c r="DR447" s="86"/>
      <c r="DS447" s="86"/>
      <c r="DT447" s="86"/>
      <c r="DU447" s="86"/>
      <c r="DV447" s="86"/>
      <c r="DW447" s="86"/>
      <c r="DX447" s="86"/>
      <c r="DY447" s="86"/>
      <c r="DZ447" s="86"/>
      <c r="EA447" s="85"/>
      <c r="EB447" s="85"/>
      <c r="EC447" s="85"/>
      <c r="ED447" s="85"/>
      <c r="EE447" s="85"/>
    </row>
    <row r="448" spans="1:135" s="1" customFormat="1" ht="15" customHeight="1" x14ac:dyDescent="0.25">
      <c r="A448" s="167" t="s">
        <v>950</v>
      </c>
      <c r="B448" s="12" t="s">
        <v>728</v>
      </c>
      <c r="C448" s="86" t="s">
        <v>2</v>
      </c>
      <c r="D448" s="139" t="s">
        <v>122</v>
      </c>
      <c r="E448" s="13" t="s">
        <v>23</v>
      </c>
      <c r="F448" s="3" t="s">
        <v>88</v>
      </c>
      <c r="G448" s="74">
        <v>41628</v>
      </c>
      <c r="H448" s="88" t="s">
        <v>2</v>
      </c>
      <c r="I448" s="88" t="s">
        <v>779</v>
      </c>
      <c r="J448" s="87">
        <v>41277.888888888891</v>
      </c>
      <c r="K448" s="143">
        <f>+COUNTIF($Y448,"&gt;=18")+COUNTIF($AG448,"&gt;=31")+COUNTIF($AP448,"&lt;=15")+COUNTIF($AR448,"&gt;=19")+COUNTIF($BG448,"&gt;=11")+COUNTIF($BI448,"&lt;=21")+COUNTIF($BK448,"&gt;=17")+COUNTIF($BR448,"&gt;=24")+COUNTIF($CA448,"&lt;=11")</f>
        <v>5</v>
      </c>
      <c r="L448" s="140">
        <f>65-(+CH448+CI448+CJ448+CK448+CL448+CM448)</f>
        <v>14</v>
      </c>
      <c r="M448" s="28">
        <v>13</v>
      </c>
      <c r="N448" s="28">
        <v>24</v>
      </c>
      <c r="O448" s="28">
        <v>14</v>
      </c>
      <c r="P448" s="28">
        <v>11</v>
      </c>
      <c r="Q448" s="28">
        <v>11</v>
      </c>
      <c r="R448" s="28">
        <v>13</v>
      </c>
      <c r="S448" s="28">
        <v>12</v>
      </c>
      <c r="T448" s="28">
        <v>12</v>
      </c>
      <c r="U448" s="28">
        <v>12</v>
      </c>
      <c r="V448" s="28">
        <v>13</v>
      </c>
      <c r="W448" s="28">
        <v>14</v>
      </c>
      <c r="X448" s="28">
        <v>16</v>
      </c>
      <c r="Y448" s="28">
        <v>17</v>
      </c>
      <c r="Z448" s="28">
        <v>9</v>
      </c>
      <c r="AA448" s="28">
        <v>9</v>
      </c>
      <c r="AB448" s="28">
        <v>11</v>
      </c>
      <c r="AC448" s="28">
        <v>11</v>
      </c>
      <c r="AD448" s="28">
        <v>25</v>
      </c>
      <c r="AE448" s="28">
        <v>15</v>
      </c>
      <c r="AF448" s="28">
        <v>18</v>
      </c>
      <c r="AG448" s="28">
        <v>31</v>
      </c>
      <c r="AH448" s="6">
        <v>15</v>
      </c>
      <c r="AI448" s="6">
        <v>15</v>
      </c>
      <c r="AJ448" s="28">
        <v>16</v>
      </c>
      <c r="AK448" s="6">
        <v>16</v>
      </c>
      <c r="AL448" s="28">
        <v>11</v>
      </c>
      <c r="AM448" s="28">
        <v>10</v>
      </c>
      <c r="AN448" s="28">
        <v>19</v>
      </c>
      <c r="AO448" s="28">
        <v>23</v>
      </c>
      <c r="AP448" s="28">
        <v>15</v>
      </c>
      <c r="AQ448" s="28">
        <v>16</v>
      </c>
      <c r="AR448" s="28">
        <v>19</v>
      </c>
      <c r="AS448" s="28">
        <v>17</v>
      </c>
      <c r="AT448" s="28">
        <v>37</v>
      </c>
      <c r="AU448" s="28">
        <v>37</v>
      </c>
      <c r="AV448" s="28">
        <v>12</v>
      </c>
      <c r="AW448" s="28">
        <v>12</v>
      </c>
      <c r="AX448" s="28">
        <v>11</v>
      </c>
      <c r="AY448" s="28">
        <v>9</v>
      </c>
      <c r="AZ448" s="28">
        <v>15</v>
      </c>
      <c r="BA448" s="28">
        <v>16</v>
      </c>
      <c r="BB448" s="28">
        <v>8</v>
      </c>
      <c r="BC448" s="28">
        <v>10</v>
      </c>
      <c r="BD448" s="28">
        <v>10</v>
      </c>
      <c r="BE448" s="28">
        <v>8</v>
      </c>
      <c r="BF448" s="28">
        <v>10</v>
      </c>
      <c r="BG448" s="28">
        <v>10</v>
      </c>
      <c r="BH448" s="28">
        <v>12</v>
      </c>
      <c r="BI448" s="28">
        <v>21</v>
      </c>
      <c r="BJ448" s="28">
        <v>23</v>
      </c>
      <c r="BK448" s="28">
        <v>16</v>
      </c>
      <c r="BL448" s="28">
        <v>10</v>
      </c>
      <c r="BM448" s="28">
        <v>12</v>
      </c>
      <c r="BN448" s="28">
        <v>12</v>
      </c>
      <c r="BO448" s="28">
        <v>16</v>
      </c>
      <c r="BP448" s="28">
        <v>8</v>
      </c>
      <c r="BQ448" s="28">
        <v>12</v>
      </c>
      <c r="BR448" s="28">
        <v>25</v>
      </c>
      <c r="BS448" s="28">
        <v>21</v>
      </c>
      <c r="BT448" s="28">
        <v>13</v>
      </c>
      <c r="BU448" s="28">
        <v>12</v>
      </c>
      <c r="BV448" s="28">
        <v>11</v>
      </c>
      <c r="BW448" s="28">
        <v>13</v>
      </c>
      <c r="BX448" s="28">
        <v>11</v>
      </c>
      <c r="BY448" s="28">
        <v>11</v>
      </c>
      <c r="BZ448" s="28">
        <v>12</v>
      </c>
      <c r="CA448" s="28">
        <v>12</v>
      </c>
      <c r="CB448" s="149">
        <f>(2.71828^(-8.3291+4.4859*K448-2.1583*L448))/(1+(2.71828^(-8.3291+4.4859*K448-2.1583*L448)))</f>
        <v>1.0023090528299148E-7</v>
      </c>
      <c r="CC448" s="64" t="s">
        <v>781</v>
      </c>
      <c r="CD448" s="86" t="s">
        <v>123</v>
      </c>
      <c r="CE448" s="10" t="s">
        <v>2</v>
      </c>
      <c r="CF448" s="86" t="s">
        <v>729</v>
      </c>
      <c r="CG448" s="11"/>
      <c r="CH448" s="59">
        <f>COUNTIF($M448,"=13")+COUNTIF($N448,"=24")+COUNTIF($O448,"=14")+COUNTIF($P448,"=11")+COUNTIF($Q448,"=11")+COUNTIF($R448,"=14")+COUNTIF($S448,"=12")+COUNTIF($T448,"=12")+COUNTIF($U448,"=12")+COUNTIF($V448,"=13")+COUNTIF($W448,"=13")+COUNTIF($X448,"=16")</f>
        <v>10</v>
      </c>
      <c r="CI448" s="59">
        <f>COUNTIF($Y448,"=18")+COUNTIF($Z448,"=9")+COUNTIF($AA448,"=10")+COUNTIF($AB448,"=11")+COUNTIF($AC448,"=11")+COUNTIF($AD448,"=25")+COUNTIF($AE448,"=15")+COUNTIF($AF448,"=19")+COUNTIF($AG448,"=31")+COUNTIF($AH448,"=15")+COUNTIF($AI448,"=15")+COUNTIF($AJ448,"=17")+COUNTIF($AK448,"=17")</f>
        <v>8</v>
      </c>
      <c r="CJ448" s="59">
        <f>COUNTIF($AL448,"=11")+COUNTIF($AM448,"=11")+COUNTIF($AN448,"=19")+COUNTIF($AO448,"=23")+COUNTIF($AP448,"=15")+COUNTIF($AQ448,"=15")+COUNTIF($AR448,"=19")+COUNTIF($AS448,"=17")+COUNTIF($AV448,"=12")+COUNTIF($AW448,"=12")</f>
        <v>8</v>
      </c>
      <c r="CK448" s="59">
        <f>COUNTIF($AX448,"=11")+COUNTIF($AY448,"=9")+COUNTIF($AZ448,"=15")+COUNTIF($BA448,"=16")+COUNTIF($BB448,"=8")+COUNTIF($BC448,"=10")+COUNTIF($BD448,"=10")+COUNTIF($BE448,"=8")+COUNTIF($BF448,"=10")+COUNTIF($BG448,"=11")</f>
        <v>9</v>
      </c>
      <c r="CL448" s="59">
        <f>COUNTIF($BH448,"=12")+COUNTIF($BI448,"=21")+COUNTIF($BJ448,"=23")+COUNTIF($BK448,"=16")+COUNTIF($BL448,"=10")+COUNTIF($BM448,"=12")+COUNTIF($BN448,"=12")+COUNTIF($BO448,"=15")+COUNTIF($BP448,"=8")+COUNTIF($BQ448,"=12")+COUNTIF($BR448,"=24")+COUNTIF($BS448,"=20")+COUNTIF($BT448,"=13")</f>
        <v>10</v>
      </c>
      <c r="CM448" s="59">
        <f>COUNTIF($BU448,"=12")+COUNTIF($BV448,"=11")+COUNTIF($BW448,"=13")+COUNTIF($BX448,"=11")+COUNTIF($BY448,"=11")+COUNTIF($BZ448,"=12")+COUNTIF($CA448,"=11")</f>
        <v>6</v>
      </c>
      <c r="CN448" s="86"/>
      <c r="CO448" s="86"/>
      <c r="CP448" s="86"/>
      <c r="CQ448" s="86"/>
      <c r="CR448" s="86"/>
      <c r="CS448" s="86"/>
      <c r="CT448" s="86"/>
      <c r="CU448" s="86"/>
      <c r="CV448" s="86"/>
      <c r="CW448" s="86"/>
      <c r="CX448" s="86"/>
      <c r="CY448" s="86"/>
      <c r="CZ448" s="86"/>
      <c r="DA448" s="86"/>
      <c r="DB448" s="86"/>
      <c r="DC448" s="86"/>
      <c r="DD448" s="86"/>
      <c r="DE448" s="86"/>
      <c r="DF448" s="86"/>
      <c r="DG448" s="86"/>
      <c r="DH448" s="86"/>
      <c r="DI448" s="86"/>
      <c r="DJ448" s="86"/>
      <c r="DK448" s="86"/>
      <c r="DL448" s="86"/>
      <c r="DM448" s="86"/>
      <c r="DN448" s="86"/>
      <c r="DO448" s="86"/>
      <c r="DP448" s="86"/>
      <c r="DQ448" s="86"/>
      <c r="DR448" s="86"/>
      <c r="DS448" s="86"/>
      <c r="DT448" s="86"/>
      <c r="DU448" s="86"/>
      <c r="DV448" s="86"/>
      <c r="DW448" s="86"/>
      <c r="DX448" s="86"/>
      <c r="DY448" s="86"/>
      <c r="DZ448" s="86"/>
      <c r="EA448" s="85"/>
      <c r="EB448" s="85"/>
      <c r="EC448" s="85"/>
      <c r="ED448" s="85"/>
      <c r="EE448" s="85"/>
    </row>
    <row r="449" spans="1:135" s="1" customFormat="1" ht="15" customHeight="1" x14ac:dyDescent="0.25">
      <c r="A449" s="165" t="s">
        <v>951</v>
      </c>
      <c r="B449" s="38" t="s">
        <v>768</v>
      </c>
      <c r="C449" s="86" t="s">
        <v>2</v>
      </c>
      <c r="D449" s="139" t="s">
        <v>469</v>
      </c>
      <c r="E449" s="13" t="s">
        <v>23</v>
      </c>
      <c r="F449" s="3" t="s">
        <v>26</v>
      </c>
      <c r="G449" s="73">
        <v>41627</v>
      </c>
      <c r="H449" s="88" t="s">
        <v>2</v>
      </c>
      <c r="I449" s="88" t="s">
        <v>779</v>
      </c>
      <c r="J449" s="87">
        <v>41277.888888888891</v>
      </c>
      <c r="K449" s="143">
        <f>+COUNTIF($Y449,"&gt;=18")+COUNTIF($AG449,"&gt;=31")+COUNTIF($AP449,"&lt;=15")+COUNTIF($AR449,"&gt;=19")+COUNTIF($BG449,"&gt;=11")+COUNTIF($BI449,"&lt;=21")+COUNTIF($BK449,"&gt;=17")+COUNTIF($BR449,"&gt;=24")+COUNTIF($CA449,"&lt;=11")</f>
        <v>5</v>
      </c>
      <c r="L449" s="140">
        <f>65-(+CH449+CI449+CJ449+CK449+CL449+CM449)</f>
        <v>14</v>
      </c>
      <c r="M449" s="6">
        <v>13</v>
      </c>
      <c r="N449" s="6">
        <v>25</v>
      </c>
      <c r="O449" s="6">
        <v>14</v>
      </c>
      <c r="P449" s="6">
        <v>11</v>
      </c>
      <c r="Q449" s="6">
        <v>11</v>
      </c>
      <c r="R449" s="6">
        <v>13</v>
      </c>
      <c r="S449" s="6">
        <v>12</v>
      </c>
      <c r="T449" s="6">
        <v>12</v>
      </c>
      <c r="U449" s="6">
        <v>12</v>
      </c>
      <c r="V449" s="6">
        <v>13</v>
      </c>
      <c r="W449" s="6">
        <v>14</v>
      </c>
      <c r="X449" s="6">
        <v>16</v>
      </c>
      <c r="Y449" s="6">
        <v>18</v>
      </c>
      <c r="Z449" s="6">
        <v>9</v>
      </c>
      <c r="AA449" s="6">
        <v>10</v>
      </c>
      <c r="AB449" s="6">
        <v>11</v>
      </c>
      <c r="AC449" s="6">
        <v>11</v>
      </c>
      <c r="AD449" s="6">
        <v>23</v>
      </c>
      <c r="AE449" s="6">
        <v>15</v>
      </c>
      <c r="AF449" s="6">
        <v>18</v>
      </c>
      <c r="AG449" s="6">
        <v>31</v>
      </c>
      <c r="AH449" s="6">
        <v>15</v>
      </c>
      <c r="AI449" s="6">
        <v>16</v>
      </c>
      <c r="AJ449" s="6">
        <v>16</v>
      </c>
      <c r="AK449" s="6">
        <v>17</v>
      </c>
      <c r="AL449" s="6">
        <v>11</v>
      </c>
      <c r="AM449" s="6">
        <v>11</v>
      </c>
      <c r="AN449" s="6">
        <v>19</v>
      </c>
      <c r="AO449" s="6">
        <v>23</v>
      </c>
      <c r="AP449" s="6">
        <v>17</v>
      </c>
      <c r="AQ449" s="6">
        <v>16</v>
      </c>
      <c r="AR449" s="6">
        <v>18</v>
      </c>
      <c r="AS449" s="6">
        <v>17</v>
      </c>
      <c r="AT449" s="6">
        <v>39</v>
      </c>
      <c r="AU449" s="6">
        <v>39</v>
      </c>
      <c r="AV449" s="6">
        <v>12</v>
      </c>
      <c r="AW449" s="6">
        <v>12</v>
      </c>
      <c r="AX449" s="6">
        <v>11</v>
      </c>
      <c r="AY449" s="6">
        <v>9</v>
      </c>
      <c r="AZ449" s="6">
        <v>15</v>
      </c>
      <c r="BA449" s="6">
        <v>16</v>
      </c>
      <c r="BB449" s="6">
        <v>8</v>
      </c>
      <c r="BC449" s="6">
        <v>10</v>
      </c>
      <c r="BD449" s="6">
        <v>10</v>
      </c>
      <c r="BE449" s="6">
        <v>8</v>
      </c>
      <c r="BF449" s="6">
        <v>10</v>
      </c>
      <c r="BG449" s="6">
        <v>10</v>
      </c>
      <c r="BH449" s="6">
        <v>12</v>
      </c>
      <c r="BI449" s="6">
        <v>21</v>
      </c>
      <c r="BJ449" s="6">
        <v>23</v>
      </c>
      <c r="BK449" s="6">
        <v>17</v>
      </c>
      <c r="BL449" s="6">
        <v>10</v>
      </c>
      <c r="BM449" s="6">
        <v>12</v>
      </c>
      <c r="BN449" s="6">
        <v>12</v>
      </c>
      <c r="BO449" s="6">
        <v>15</v>
      </c>
      <c r="BP449" s="6">
        <v>8</v>
      </c>
      <c r="BQ449" s="6">
        <v>12</v>
      </c>
      <c r="BR449" s="28">
        <v>25</v>
      </c>
      <c r="BS449" s="6">
        <v>20</v>
      </c>
      <c r="BT449" s="6">
        <v>13</v>
      </c>
      <c r="BU449" s="6">
        <v>12</v>
      </c>
      <c r="BV449" s="6">
        <v>11</v>
      </c>
      <c r="BW449" s="6">
        <v>13</v>
      </c>
      <c r="BX449" s="6">
        <v>11</v>
      </c>
      <c r="BY449" s="6">
        <v>11</v>
      </c>
      <c r="BZ449" s="6">
        <v>12</v>
      </c>
      <c r="CA449" s="6">
        <v>12</v>
      </c>
      <c r="CB449" s="149">
        <f>(2.71828^(-8.3291+4.4859*K449-2.1583*L449))/(1+(2.71828^(-8.3291+4.4859*K449-2.1583*L449)))</f>
        <v>1.0023090528299148E-7</v>
      </c>
      <c r="CC449" s="64" t="s">
        <v>781</v>
      </c>
      <c r="CD449" s="86" t="s">
        <v>418</v>
      </c>
      <c r="CE449" s="14" t="s">
        <v>732</v>
      </c>
      <c r="CF449" s="86" t="s">
        <v>733</v>
      </c>
      <c r="CG449" s="5"/>
      <c r="CH449" s="59">
        <f>COUNTIF($M449,"=13")+COUNTIF($N449,"=24")+COUNTIF($O449,"=14")+COUNTIF($P449,"=11")+COUNTIF($Q449,"=11")+COUNTIF($R449,"=14")+COUNTIF($S449,"=12")+COUNTIF($T449,"=12")+COUNTIF($U449,"=12")+COUNTIF($V449,"=13")+COUNTIF($W449,"=13")+COUNTIF($X449,"=16")</f>
        <v>9</v>
      </c>
      <c r="CI449" s="59">
        <f>COUNTIF($Y449,"=18")+COUNTIF($Z449,"=9")+COUNTIF($AA449,"=10")+COUNTIF($AB449,"=11")+COUNTIF($AC449,"=11")+COUNTIF($AD449,"=25")+COUNTIF($AE449,"=15")+COUNTIF($AF449,"=19")+COUNTIF($AG449,"=31")+COUNTIF($AH449,"=15")+COUNTIF($AI449,"=15")+COUNTIF($AJ449,"=17")+COUNTIF($AK449,"=17")</f>
        <v>9</v>
      </c>
      <c r="CJ449" s="59">
        <f>COUNTIF($AL449,"=11")+COUNTIF($AM449,"=11")+COUNTIF($AN449,"=19")+COUNTIF($AO449,"=23")+COUNTIF($AP449,"=15")+COUNTIF($AQ449,"=15")+COUNTIF($AR449,"=19")+COUNTIF($AS449,"=17")+COUNTIF($AV449,"=12")+COUNTIF($AW449,"=12")</f>
        <v>7</v>
      </c>
      <c r="CK449" s="59">
        <f>COUNTIF($AX449,"=11")+COUNTIF($AY449,"=9")+COUNTIF($AZ449,"=15")+COUNTIF($BA449,"=16")+COUNTIF($BB449,"=8")+COUNTIF($BC449,"=10")+COUNTIF($BD449,"=10")+COUNTIF($BE449,"=8")+COUNTIF($BF449,"=10")+COUNTIF($BG449,"=11")</f>
        <v>9</v>
      </c>
      <c r="CL449" s="59">
        <f>COUNTIF($BH449,"=12")+COUNTIF($BI449,"=21")+COUNTIF($BJ449,"=23")+COUNTIF($BK449,"=16")+COUNTIF($BL449,"=10")+COUNTIF($BM449,"=12")+COUNTIF($BN449,"=12")+COUNTIF($BO449,"=15")+COUNTIF($BP449,"=8")+COUNTIF($BQ449,"=12")+COUNTIF($BR449,"=24")+COUNTIF($BS449,"=20")+COUNTIF($BT449,"=13")</f>
        <v>11</v>
      </c>
      <c r="CM449" s="59">
        <f>COUNTIF($BU449,"=12")+COUNTIF($BV449,"=11")+COUNTIF($BW449,"=13")+COUNTIF($BX449,"=11")+COUNTIF($BY449,"=11")+COUNTIF($BZ449,"=12")+COUNTIF($CA449,"=11")</f>
        <v>6</v>
      </c>
      <c r="CN449" s="86"/>
      <c r="CO449" s="86"/>
      <c r="CP449" s="86"/>
      <c r="CQ449" s="86"/>
      <c r="CR449" s="86"/>
      <c r="CS449" s="86"/>
      <c r="CT449" s="86"/>
      <c r="CU449" s="86"/>
      <c r="CV449" s="86"/>
      <c r="CW449" s="86"/>
      <c r="CX449" s="86"/>
      <c r="CY449" s="86"/>
      <c r="CZ449" s="86"/>
      <c r="DA449" s="86"/>
      <c r="DB449" s="86"/>
      <c r="DC449" s="86"/>
      <c r="DD449" s="86"/>
      <c r="DE449" s="86"/>
      <c r="DF449" s="86"/>
      <c r="DG449" s="86"/>
      <c r="DH449" s="86"/>
      <c r="DI449" s="86"/>
      <c r="DJ449" s="86"/>
      <c r="DK449" s="86"/>
      <c r="DL449" s="86"/>
      <c r="DM449" s="86"/>
      <c r="DN449" s="86"/>
      <c r="DO449" s="86"/>
      <c r="DP449" s="86"/>
      <c r="DQ449" s="86"/>
      <c r="DR449" s="86"/>
      <c r="DS449" s="86"/>
      <c r="DT449" s="86"/>
      <c r="DU449" s="86"/>
      <c r="DV449" s="86"/>
      <c r="DW449" s="86"/>
      <c r="DX449" s="86"/>
      <c r="DY449" s="86"/>
      <c r="DZ449" s="86"/>
      <c r="EA449" s="85"/>
      <c r="EB449" s="85"/>
      <c r="EC449" s="85"/>
      <c r="ED449" s="85"/>
      <c r="EE449" s="85"/>
    </row>
    <row r="450" spans="1:135" s="1" customFormat="1" ht="15" customHeight="1" x14ac:dyDescent="0.25">
      <c r="A450" s="167">
        <v>76149</v>
      </c>
      <c r="B450" s="46" t="s">
        <v>180</v>
      </c>
      <c r="C450" s="86" t="s">
        <v>2</v>
      </c>
      <c r="D450" s="198" t="s">
        <v>125</v>
      </c>
      <c r="E450" s="29" t="s">
        <v>314</v>
      </c>
      <c r="F450" s="91" t="s">
        <v>180</v>
      </c>
      <c r="G450" s="16">
        <v>41616</v>
      </c>
      <c r="H450" s="88" t="s">
        <v>2</v>
      </c>
      <c r="I450" s="88" t="s">
        <v>779</v>
      </c>
      <c r="J450" s="87">
        <v>41277.888888888891</v>
      </c>
      <c r="K450" s="143">
        <f>+COUNTIF($Y450,"&gt;=18")+COUNTIF($AG450,"&gt;=31")+COUNTIF($AP450,"&lt;=15")+COUNTIF($AR450,"&gt;=19")+COUNTIF($BG450,"&gt;=11")+COUNTIF($BI450,"&lt;=21")+COUNTIF($BK450,"&gt;=17")+COUNTIF($BR450,"&gt;=24")+COUNTIF($CA450,"&lt;=11")</f>
        <v>5</v>
      </c>
      <c r="L450" s="140">
        <f>65-(+CH450+CI450+CJ450+CK450+CL450+CM450)</f>
        <v>14</v>
      </c>
      <c r="M450" s="28">
        <v>13</v>
      </c>
      <c r="N450" s="28">
        <v>25</v>
      </c>
      <c r="O450" s="28">
        <v>14</v>
      </c>
      <c r="P450" s="28">
        <v>11</v>
      </c>
      <c r="Q450" s="28">
        <v>11</v>
      </c>
      <c r="R450" s="28">
        <v>13</v>
      </c>
      <c r="S450" s="28">
        <v>12</v>
      </c>
      <c r="T450" s="28">
        <v>12</v>
      </c>
      <c r="U450" s="28">
        <v>12</v>
      </c>
      <c r="V450" s="28">
        <v>13</v>
      </c>
      <c r="W450" s="28">
        <v>14</v>
      </c>
      <c r="X450" s="28">
        <v>18</v>
      </c>
      <c r="Y450" s="28">
        <v>18</v>
      </c>
      <c r="Z450" s="28">
        <v>9</v>
      </c>
      <c r="AA450" s="28">
        <v>10</v>
      </c>
      <c r="AB450" s="28">
        <v>11</v>
      </c>
      <c r="AC450" s="28">
        <v>11</v>
      </c>
      <c r="AD450" s="28">
        <v>25</v>
      </c>
      <c r="AE450" s="28">
        <v>15</v>
      </c>
      <c r="AF450" s="28">
        <v>18</v>
      </c>
      <c r="AG450" s="28">
        <v>31</v>
      </c>
      <c r="AH450" s="28">
        <v>15</v>
      </c>
      <c r="AI450" s="28">
        <v>16</v>
      </c>
      <c r="AJ450" s="28">
        <v>16</v>
      </c>
      <c r="AK450" s="28">
        <v>17</v>
      </c>
      <c r="AL450" s="28">
        <v>11</v>
      </c>
      <c r="AM450" s="6">
        <v>11</v>
      </c>
      <c r="AN450" s="28">
        <v>19</v>
      </c>
      <c r="AO450" s="28">
        <v>23</v>
      </c>
      <c r="AP450" s="28">
        <v>17</v>
      </c>
      <c r="AQ450" s="28">
        <v>16</v>
      </c>
      <c r="AR450" s="28">
        <v>19</v>
      </c>
      <c r="AS450" s="28">
        <v>17</v>
      </c>
      <c r="AT450" s="28">
        <v>37</v>
      </c>
      <c r="AU450" s="6">
        <v>38</v>
      </c>
      <c r="AV450" s="28">
        <v>12</v>
      </c>
      <c r="AW450" s="28">
        <v>12</v>
      </c>
      <c r="AX450" s="28">
        <v>11</v>
      </c>
      <c r="AY450" s="28">
        <v>9</v>
      </c>
      <c r="AZ450" s="28">
        <v>15</v>
      </c>
      <c r="BA450" s="28">
        <v>16</v>
      </c>
      <c r="BB450" s="28">
        <v>8</v>
      </c>
      <c r="BC450" s="28">
        <v>10</v>
      </c>
      <c r="BD450" s="28">
        <v>10</v>
      </c>
      <c r="BE450" s="28">
        <v>8</v>
      </c>
      <c r="BF450" s="28">
        <v>10</v>
      </c>
      <c r="BG450" s="28">
        <v>10</v>
      </c>
      <c r="BH450" s="28">
        <v>12</v>
      </c>
      <c r="BI450" s="28">
        <v>21</v>
      </c>
      <c r="BJ450" s="28">
        <v>23</v>
      </c>
      <c r="BK450" s="28">
        <v>16</v>
      </c>
      <c r="BL450" s="28">
        <v>10</v>
      </c>
      <c r="BM450" s="28">
        <v>12</v>
      </c>
      <c r="BN450" s="28">
        <v>12</v>
      </c>
      <c r="BO450" s="28">
        <v>16</v>
      </c>
      <c r="BP450" s="28">
        <v>8</v>
      </c>
      <c r="BQ450" s="28">
        <v>12</v>
      </c>
      <c r="BR450" s="28">
        <v>25</v>
      </c>
      <c r="BS450" s="28">
        <v>21</v>
      </c>
      <c r="BT450" s="28">
        <v>13</v>
      </c>
      <c r="BU450" s="28">
        <v>12</v>
      </c>
      <c r="BV450" s="28">
        <v>11</v>
      </c>
      <c r="BW450" s="28">
        <v>13</v>
      </c>
      <c r="BX450" s="28">
        <v>11</v>
      </c>
      <c r="BY450" s="28">
        <v>11</v>
      </c>
      <c r="BZ450" s="28">
        <v>12</v>
      </c>
      <c r="CA450" s="28">
        <v>12</v>
      </c>
      <c r="CB450" s="149">
        <f>(2.71828^(-8.3291+4.4859*K450-2.1583*L450))/(1+(2.71828^(-8.3291+4.4859*K450-2.1583*L450)))</f>
        <v>1.0023090528299148E-7</v>
      </c>
      <c r="CC450" s="64" t="s">
        <v>781</v>
      </c>
      <c r="CD450" s="9" t="s">
        <v>123</v>
      </c>
      <c r="CE450" s="10" t="s">
        <v>680</v>
      </c>
      <c r="CF450" s="86" t="s">
        <v>180</v>
      </c>
      <c r="CG450" s="11"/>
      <c r="CH450" s="59">
        <f>COUNTIF($M450,"=13")+COUNTIF($N450,"=24")+COUNTIF($O450,"=14")+COUNTIF($P450,"=11")+COUNTIF($Q450,"=11")+COUNTIF($R450,"=14")+COUNTIF($S450,"=12")+COUNTIF($T450,"=12")+COUNTIF($U450,"=12")+COUNTIF($V450,"=13")+COUNTIF($W450,"=13")+COUNTIF($X450,"=16")</f>
        <v>8</v>
      </c>
      <c r="CI450" s="59">
        <f>COUNTIF($Y450,"=18")+COUNTIF($Z450,"=9")+COUNTIF($AA450,"=10")+COUNTIF($AB450,"=11")+COUNTIF($AC450,"=11")+COUNTIF($AD450,"=25")+COUNTIF($AE450,"=15")+COUNTIF($AF450,"=19")+COUNTIF($AG450,"=31")+COUNTIF($AH450,"=15")+COUNTIF($AI450,"=15")+COUNTIF($AJ450,"=17")+COUNTIF($AK450,"=17")</f>
        <v>10</v>
      </c>
      <c r="CJ450" s="59">
        <f>COUNTIF($AL450,"=11")+COUNTIF($AM450,"=11")+COUNTIF($AN450,"=19")+COUNTIF($AO450,"=23")+COUNTIF($AP450,"=15")+COUNTIF($AQ450,"=15")+COUNTIF($AR450,"=19")+COUNTIF($AS450,"=17")+COUNTIF($AV450,"=12")+COUNTIF($AW450,"=12")</f>
        <v>8</v>
      </c>
      <c r="CK450" s="59">
        <f>COUNTIF($AX450,"=11")+COUNTIF($AY450,"=9")+COUNTIF($AZ450,"=15")+COUNTIF($BA450,"=16")+COUNTIF($BB450,"=8")+COUNTIF($BC450,"=10")+COUNTIF($BD450,"=10")+COUNTIF($BE450,"=8")+COUNTIF($BF450,"=10")+COUNTIF($BG450,"=11")</f>
        <v>9</v>
      </c>
      <c r="CL450" s="59">
        <f>COUNTIF($BH450,"=12")+COUNTIF($BI450,"=21")+COUNTIF($BJ450,"=23")+COUNTIF($BK450,"=16")+COUNTIF($BL450,"=10")+COUNTIF($BM450,"=12")+COUNTIF($BN450,"=12")+COUNTIF($BO450,"=15")+COUNTIF($BP450,"=8")+COUNTIF($BQ450,"=12")+COUNTIF($BR450,"=24")+COUNTIF($BS450,"=20")+COUNTIF($BT450,"=13")</f>
        <v>10</v>
      </c>
      <c r="CM450" s="59">
        <f>COUNTIF($BU450,"=12")+COUNTIF($BV450,"=11")+COUNTIF($BW450,"=13")+COUNTIF($BX450,"=11")+COUNTIF($BY450,"=11")+COUNTIF($BZ450,"=12")+COUNTIF($CA450,"=11")</f>
        <v>6</v>
      </c>
      <c r="CN450" s="86"/>
      <c r="CO450" s="86"/>
      <c r="CP450" s="86"/>
      <c r="CQ450" s="86"/>
      <c r="CR450" s="86"/>
      <c r="CS450" s="86"/>
      <c r="CT450" s="86"/>
      <c r="CU450" s="86"/>
      <c r="CV450" s="86"/>
      <c r="CW450" s="86"/>
      <c r="CX450" s="86"/>
      <c r="CY450" s="86"/>
      <c r="CZ450" s="86"/>
      <c r="DA450" s="86"/>
      <c r="DB450" s="86"/>
      <c r="DC450" s="86"/>
      <c r="DD450" s="86"/>
      <c r="DE450" s="86"/>
      <c r="DF450" s="86"/>
      <c r="DG450" s="86"/>
      <c r="DH450" s="86"/>
      <c r="DI450" s="86"/>
      <c r="DJ450" s="86"/>
      <c r="DK450" s="86"/>
      <c r="DL450" s="86"/>
      <c r="DM450" s="86"/>
      <c r="DN450" s="86"/>
      <c r="DO450" s="86"/>
      <c r="DP450" s="86"/>
      <c r="DQ450" s="86"/>
      <c r="DR450" s="86"/>
      <c r="DS450" s="86"/>
      <c r="DT450" s="86"/>
      <c r="DU450" s="86"/>
      <c r="DV450" s="86"/>
      <c r="DW450" s="86"/>
      <c r="DX450" s="86"/>
      <c r="DY450" s="86"/>
      <c r="DZ450" s="86"/>
      <c r="EA450" s="85"/>
      <c r="EB450" s="85"/>
      <c r="EC450" s="85"/>
      <c r="ED450" s="85"/>
      <c r="EE450" s="85"/>
    </row>
    <row r="451" spans="1:135" s="1" customFormat="1" ht="15" customHeight="1" x14ac:dyDescent="0.25">
      <c r="A451" s="165">
        <v>212724</v>
      </c>
      <c r="B451" s="46" t="s">
        <v>242</v>
      </c>
      <c r="C451" s="86" t="s">
        <v>2</v>
      </c>
      <c r="D451" s="198" t="s">
        <v>1111</v>
      </c>
      <c r="E451" s="29" t="s">
        <v>23</v>
      </c>
      <c r="F451" s="17" t="s">
        <v>347</v>
      </c>
      <c r="G451" s="7">
        <v>41634</v>
      </c>
      <c r="H451" s="88" t="s">
        <v>2</v>
      </c>
      <c r="I451" s="88" t="s">
        <v>779</v>
      </c>
      <c r="J451" s="87">
        <v>41277.888888888891</v>
      </c>
      <c r="K451" s="143">
        <f>+COUNTIF($Y451,"&gt;=18")+COUNTIF($AG451,"&gt;=31")+COUNTIF($AP451,"&lt;=15")+COUNTIF($AR451,"&gt;=19")+COUNTIF($BG451,"&gt;=11")+COUNTIF($BI451,"&lt;=21")+COUNTIF($BK451,"&gt;=17")+COUNTIF($BR451,"&gt;=24")+COUNTIF($CA451,"&lt;=11")</f>
        <v>5</v>
      </c>
      <c r="L451" s="140">
        <f>65-(+CH451+CI451+CJ451+CK451+CL451+CM451)</f>
        <v>14</v>
      </c>
      <c r="M451" s="28">
        <v>13</v>
      </c>
      <c r="N451" s="28">
        <v>24</v>
      </c>
      <c r="O451" s="28">
        <v>14</v>
      </c>
      <c r="P451" s="6">
        <v>10</v>
      </c>
      <c r="Q451" s="28">
        <v>11</v>
      </c>
      <c r="R451" s="28">
        <v>14</v>
      </c>
      <c r="S451" s="28">
        <v>12</v>
      </c>
      <c r="T451" s="28">
        <v>12</v>
      </c>
      <c r="U451" s="28">
        <v>12</v>
      </c>
      <c r="V451" s="28">
        <v>13</v>
      </c>
      <c r="W451" s="28">
        <v>13</v>
      </c>
      <c r="X451" s="28">
        <v>16</v>
      </c>
      <c r="Y451" s="28">
        <v>18</v>
      </c>
      <c r="Z451" s="6">
        <v>9</v>
      </c>
      <c r="AA451" s="6">
        <v>10</v>
      </c>
      <c r="AB451" s="28">
        <v>11</v>
      </c>
      <c r="AC451" s="28">
        <v>11</v>
      </c>
      <c r="AD451" s="28">
        <v>25</v>
      </c>
      <c r="AE451" s="28">
        <v>15</v>
      </c>
      <c r="AF451" s="28">
        <v>19</v>
      </c>
      <c r="AG451" s="28">
        <v>31</v>
      </c>
      <c r="AH451" s="28">
        <v>14</v>
      </c>
      <c r="AI451" s="28">
        <v>14</v>
      </c>
      <c r="AJ451" s="6">
        <v>16</v>
      </c>
      <c r="AK451" s="6">
        <v>17</v>
      </c>
      <c r="AL451" s="28">
        <v>11</v>
      </c>
      <c r="AM451" s="28">
        <v>10</v>
      </c>
      <c r="AN451" s="6">
        <v>19</v>
      </c>
      <c r="AO451" s="6">
        <v>19</v>
      </c>
      <c r="AP451" s="6">
        <v>17</v>
      </c>
      <c r="AQ451" s="6">
        <v>15</v>
      </c>
      <c r="AR451" s="6">
        <v>20</v>
      </c>
      <c r="AS451" s="6">
        <v>17</v>
      </c>
      <c r="AT451" s="28">
        <v>38</v>
      </c>
      <c r="AU451" s="6">
        <v>39</v>
      </c>
      <c r="AV451" s="6">
        <v>14</v>
      </c>
      <c r="AW451" s="6">
        <v>12</v>
      </c>
      <c r="AX451" s="6">
        <v>11</v>
      </c>
      <c r="AY451" s="6">
        <v>9</v>
      </c>
      <c r="AZ451" s="6">
        <v>15</v>
      </c>
      <c r="BA451" s="6">
        <v>16</v>
      </c>
      <c r="BB451" s="28">
        <v>8</v>
      </c>
      <c r="BC451" s="28">
        <v>10</v>
      </c>
      <c r="BD451" s="28">
        <v>10</v>
      </c>
      <c r="BE451" s="28">
        <v>8</v>
      </c>
      <c r="BF451" s="28">
        <v>10</v>
      </c>
      <c r="BG451" s="28">
        <v>11</v>
      </c>
      <c r="BH451" s="28">
        <v>12</v>
      </c>
      <c r="BI451" s="28">
        <v>23</v>
      </c>
      <c r="BJ451" s="28">
        <v>23</v>
      </c>
      <c r="BK451" s="28">
        <v>17</v>
      </c>
      <c r="BL451" s="28">
        <v>10</v>
      </c>
      <c r="BM451" s="28">
        <v>12</v>
      </c>
      <c r="BN451" s="28">
        <v>12</v>
      </c>
      <c r="BO451" s="28">
        <v>15</v>
      </c>
      <c r="BP451" s="28">
        <v>8</v>
      </c>
      <c r="BQ451" s="28">
        <v>12</v>
      </c>
      <c r="BR451" s="28">
        <v>23</v>
      </c>
      <c r="BS451" s="28">
        <v>21</v>
      </c>
      <c r="BT451" s="28">
        <v>13</v>
      </c>
      <c r="BU451" s="28">
        <v>12</v>
      </c>
      <c r="BV451" s="28">
        <v>11</v>
      </c>
      <c r="BW451" s="28">
        <v>13</v>
      </c>
      <c r="BX451" s="28">
        <v>11</v>
      </c>
      <c r="BY451" s="28">
        <v>11</v>
      </c>
      <c r="BZ451" s="28">
        <v>12</v>
      </c>
      <c r="CA451" s="28">
        <v>12</v>
      </c>
      <c r="CB451" s="149">
        <f>(2.71828^(-8.3291+4.4859*K451-2.1583*L451))/(1+(2.71828^(-8.3291+4.4859*K451-2.1583*L451)))</f>
        <v>1.0023090528299148E-7</v>
      </c>
      <c r="CC451" s="64" t="s">
        <v>781</v>
      </c>
      <c r="CD451" s="86" t="s">
        <v>450</v>
      </c>
      <c r="CE451" s="14" t="s">
        <v>586</v>
      </c>
      <c r="CF451" s="86" t="s">
        <v>242</v>
      </c>
      <c r="CG451" s="11"/>
      <c r="CH451" s="59">
        <f>COUNTIF($M451,"=13")+COUNTIF($N451,"=24")+COUNTIF($O451,"=14")+COUNTIF($P451,"=11")+COUNTIF($Q451,"=11")+COUNTIF($R451,"=14")+COUNTIF($S451,"=12")+COUNTIF($T451,"=12")+COUNTIF($U451,"=12")+COUNTIF($V451,"=13")+COUNTIF($W451,"=13")+COUNTIF($X451,"=16")</f>
        <v>11</v>
      </c>
      <c r="CI451" s="59">
        <f>COUNTIF($Y451,"=18")+COUNTIF($Z451,"=9")+COUNTIF($AA451,"=10")+COUNTIF($AB451,"=11")+COUNTIF($AC451,"=11")+COUNTIF($AD451,"=25")+COUNTIF($AE451,"=15")+COUNTIF($AF451,"=19")+COUNTIF($AG451,"=31")+COUNTIF($AH451,"=15")+COUNTIF($AI451,"=15")+COUNTIF($AJ451,"=17")+COUNTIF($AK451,"=17")</f>
        <v>10</v>
      </c>
      <c r="CJ451" s="59">
        <f>COUNTIF($AL451,"=11")+COUNTIF($AM451,"=11")+COUNTIF($AN451,"=19")+COUNTIF($AO451,"=23")+COUNTIF($AP451,"=15")+COUNTIF($AQ451,"=15")+COUNTIF($AR451,"=19")+COUNTIF($AS451,"=17")+COUNTIF($AV451,"=12")+COUNTIF($AW451,"=12")</f>
        <v>5</v>
      </c>
      <c r="CK451" s="59">
        <f>COUNTIF($AX451,"=11")+COUNTIF($AY451,"=9")+COUNTIF($AZ451,"=15")+COUNTIF($BA451,"=16")+COUNTIF($BB451,"=8")+COUNTIF($BC451,"=10")+COUNTIF($BD451,"=10")+COUNTIF($BE451,"=8")+COUNTIF($BF451,"=10")+COUNTIF($BG451,"=11")</f>
        <v>10</v>
      </c>
      <c r="CL451" s="59">
        <f>COUNTIF($BH451,"=12")+COUNTIF($BI451,"=21")+COUNTIF($BJ451,"=23")+COUNTIF($BK451,"=16")+COUNTIF($BL451,"=10")+COUNTIF($BM451,"=12")+COUNTIF($BN451,"=12")+COUNTIF($BO451,"=15")+COUNTIF($BP451,"=8")+COUNTIF($BQ451,"=12")+COUNTIF($BR451,"=24")+COUNTIF($BS451,"=20")+COUNTIF($BT451,"=13")</f>
        <v>9</v>
      </c>
      <c r="CM451" s="59">
        <f>COUNTIF($BU451,"=12")+COUNTIF($BV451,"=11")+COUNTIF($BW451,"=13")+COUNTIF($BX451,"=11")+COUNTIF($BY451,"=11")+COUNTIF($BZ451,"=12")+COUNTIF($CA451,"=11")</f>
        <v>6</v>
      </c>
      <c r="CN451" s="86"/>
      <c r="CO451" s="86"/>
      <c r="CP451" s="86"/>
      <c r="CQ451" s="86"/>
      <c r="CR451" s="86"/>
      <c r="CS451" s="86"/>
      <c r="CT451" s="86"/>
      <c r="CU451" s="86"/>
      <c r="CV451" s="86"/>
      <c r="CW451" s="86"/>
      <c r="CX451" s="86"/>
      <c r="CY451" s="86"/>
      <c r="CZ451" s="86"/>
      <c r="DA451" s="86"/>
      <c r="DB451" s="86"/>
      <c r="DC451" s="86"/>
      <c r="DD451" s="86"/>
      <c r="DE451" s="86"/>
      <c r="DF451" s="86"/>
      <c r="DG451" s="86"/>
      <c r="DH451" s="86"/>
      <c r="DI451" s="86"/>
      <c r="DJ451" s="86"/>
      <c r="DK451" s="86"/>
      <c r="DL451" s="86"/>
      <c r="DM451" s="86"/>
      <c r="DN451" s="86"/>
      <c r="DO451" s="86"/>
      <c r="DP451" s="86"/>
      <c r="DQ451" s="86"/>
      <c r="DR451" s="86"/>
      <c r="DS451" s="86"/>
      <c r="DT451" s="86"/>
      <c r="DU451" s="86"/>
      <c r="DV451" s="86"/>
      <c r="DW451" s="86"/>
      <c r="DX451" s="86"/>
      <c r="DY451" s="86"/>
      <c r="DZ451" s="86"/>
      <c r="EA451" s="85"/>
      <c r="EB451" s="85"/>
      <c r="EC451" s="85"/>
      <c r="ED451" s="85"/>
      <c r="EE451" s="85"/>
    </row>
    <row r="452" spans="1:135" s="1" customFormat="1" ht="15" customHeight="1" x14ac:dyDescent="0.25">
      <c r="A452" s="167">
        <v>3749</v>
      </c>
      <c r="B452" s="46" t="s">
        <v>458</v>
      </c>
      <c r="C452" s="86" t="s">
        <v>2</v>
      </c>
      <c r="D452" s="138" t="s">
        <v>108</v>
      </c>
      <c r="E452" s="29" t="s">
        <v>314</v>
      </c>
      <c r="F452" s="3" t="s">
        <v>458</v>
      </c>
      <c r="G452" s="7">
        <v>41634</v>
      </c>
      <c r="H452" s="88" t="s">
        <v>2</v>
      </c>
      <c r="I452" s="88" t="s">
        <v>779</v>
      </c>
      <c r="J452" s="87">
        <v>41277.888888888891</v>
      </c>
      <c r="K452" s="143">
        <f>+COUNTIF($Y452,"&gt;=18")+COUNTIF($AG452,"&gt;=31")+COUNTIF($AP452,"&lt;=15")+COUNTIF($AR452,"&gt;=19")+COUNTIF($BG452,"&gt;=11")+COUNTIF($BI452,"&lt;=21")+COUNTIF($BK452,"&gt;=17")+COUNTIF($BR452,"&gt;=24")+COUNTIF($CA452,"&lt;=11")</f>
        <v>5</v>
      </c>
      <c r="L452" s="140">
        <f>65-(+CH452+CI452+CJ452+CK452+CL452+CM452)</f>
        <v>14</v>
      </c>
      <c r="M452" s="6">
        <v>13</v>
      </c>
      <c r="N452" s="6">
        <v>24</v>
      </c>
      <c r="O452" s="6">
        <v>14</v>
      </c>
      <c r="P452" s="28">
        <v>11</v>
      </c>
      <c r="Q452" s="6">
        <v>12</v>
      </c>
      <c r="R452" s="6">
        <v>14</v>
      </c>
      <c r="S452" s="6">
        <v>12</v>
      </c>
      <c r="T452" s="6">
        <v>12</v>
      </c>
      <c r="U452" s="6">
        <v>12</v>
      </c>
      <c r="V452" s="6">
        <v>13</v>
      </c>
      <c r="W452" s="6">
        <v>14</v>
      </c>
      <c r="X452" s="6">
        <v>16</v>
      </c>
      <c r="Y452" s="6">
        <v>19</v>
      </c>
      <c r="Z452" s="6">
        <v>9</v>
      </c>
      <c r="AA452" s="6">
        <v>9</v>
      </c>
      <c r="AB452" s="6">
        <v>11</v>
      </c>
      <c r="AC452" s="6">
        <v>11</v>
      </c>
      <c r="AD452" s="6">
        <v>24</v>
      </c>
      <c r="AE452" s="6">
        <v>15</v>
      </c>
      <c r="AF452" s="6">
        <v>19</v>
      </c>
      <c r="AG452" s="6">
        <v>32</v>
      </c>
      <c r="AH452" s="28">
        <v>15</v>
      </c>
      <c r="AI452" s="28">
        <v>15</v>
      </c>
      <c r="AJ452" s="6">
        <v>16</v>
      </c>
      <c r="AK452" s="6">
        <v>17</v>
      </c>
      <c r="AL452" s="6">
        <v>11</v>
      </c>
      <c r="AM452" s="6">
        <v>11</v>
      </c>
      <c r="AN452" s="28">
        <v>19</v>
      </c>
      <c r="AO452" s="28">
        <v>23</v>
      </c>
      <c r="AP452" s="28">
        <v>15</v>
      </c>
      <c r="AQ452" s="28">
        <v>15</v>
      </c>
      <c r="AR452" s="28">
        <v>19</v>
      </c>
      <c r="AS452" s="28">
        <v>16</v>
      </c>
      <c r="AT452" s="6">
        <v>36</v>
      </c>
      <c r="AU452" s="28">
        <v>40</v>
      </c>
      <c r="AV452" s="28">
        <v>12</v>
      </c>
      <c r="AW452" s="28">
        <v>12</v>
      </c>
      <c r="AX452" s="28">
        <v>11</v>
      </c>
      <c r="AY452" s="28">
        <v>9</v>
      </c>
      <c r="AZ452" s="28">
        <v>15</v>
      </c>
      <c r="BA452" s="28">
        <v>16</v>
      </c>
      <c r="BB452" s="6">
        <v>8</v>
      </c>
      <c r="BC452" s="6">
        <v>10</v>
      </c>
      <c r="BD452" s="6">
        <v>10</v>
      </c>
      <c r="BE452" s="6">
        <v>8</v>
      </c>
      <c r="BF452" s="6">
        <v>10</v>
      </c>
      <c r="BG452" s="6">
        <v>10</v>
      </c>
      <c r="BH452" s="6">
        <v>12</v>
      </c>
      <c r="BI452" s="6">
        <v>21</v>
      </c>
      <c r="BJ452" s="6">
        <v>24</v>
      </c>
      <c r="BK452" s="6">
        <v>16</v>
      </c>
      <c r="BL452" s="6">
        <v>10</v>
      </c>
      <c r="BM452" s="6">
        <v>12</v>
      </c>
      <c r="BN452" s="6">
        <v>12</v>
      </c>
      <c r="BO452" s="6">
        <v>15</v>
      </c>
      <c r="BP452" s="6">
        <v>8</v>
      </c>
      <c r="BQ452" s="6">
        <v>11</v>
      </c>
      <c r="BR452" s="6">
        <v>22</v>
      </c>
      <c r="BS452" s="6">
        <v>20</v>
      </c>
      <c r="BT452" s="6">
        <v>13</v>
      </c>
      <c r="BU452" s="6">
        <v>13</v>
      </c>
      <c r="BV452" s="6">
        <v>11</v>
      </c>
      <c r="BW452" s="6">
        <v>13</v>
      </c>
      <c r="BX452" s="6">
        <v>11</v>
      </c>
      <c r="BY452" s="6">
        <v>11</v>
      </c>
      <c r="BZ452" s="6">
        <v>12</v>
      </c>
      <c r="CA452" s="6">
        <v>12</v>
      </c>
      <c r="CB452" s="149">
        <f>(2.71828^(-8.3291+4.4859*K452-2.1583*L452))/(1+(2.71828^(-8.3291+4.4859*K452-2.1583*L452)))</f>
        <v>1.0023090528299148E-7</v>
      </c>
      <c r="CC452" s="64" t="s">
        <v>781</v>
      </c>
      <c r="CD452" s="86" t="s">
        <v>56</v>
      </c>
      <c r="CE452" s="14" t="s">
        <v>644</v>
      </c>
      <c r="CF452" s="18" t="s">
        <v>458</v>
      </c>
      <c r="CG452" s="15"/>
      <c r="CH452" s="59">
        <f>COUNTIF($M452,"=13")+COUNTIF($N452,"=24")+COUNTIF($O452,"=14")+COUNTIF($P452,"=11")+COUNTIF($Q452,"=11")+COUNTIF($R452,"=14")+COUNTIF($S452,"=12")+COUNTIF($T452,"=12")+COUNTIF($U452,"=12")+COUNTIF($V452,"=13")+COUNTIF($W452,"=13")+COUNTIF($X452,"=16")</f>
        <v>10</v>
      </c>
      <c r="CI452" s="59">
        <f>COUNTIF($Y452,"=18")+COUNTIF($Z452,"=9")+COUNTIF($AA452,"=10")+COUNTIF($AB452,"=11")+COUNTIF($AC452,"=11")+COUNTIF($AD452,"=25")+COUNTIF($AE452,"=15")+COUNTIF($AF452,"=19")+COUNTIF($AG452,"=31")+COUNTIF($AH452,"=15")+COUNTIF($AI452,"=15")+COUNTIF($AJ452,"=17")+COUNTIF($AK452,"=17")</f>
        <v>8</v>
      </c>
      <c r="CJ452" s="59">
        <f>COUNTIF($AL452,"=11")+COUNTIF($AM452,"=11")+COUNTIF($AN452,"=19")+COUNTIF($AO452,"=23")+COUNTIF($AP452,"=15")+COUNTIF($AQ452,"=15")+COUNTIF($AR452,"=19")+COUNTIF($AS452,"=17")+COUNTIF($AV452,"=12")+COUNTIF($AW452,"=12")</f>
        <v>9</v>
      </c>
      <c r="CK452" s="59">
        <f>COUNTIF($AX452,"=11")+COUNTIF($AY452,"=9")+COUNTIF($AZ452,"=15")+COUNTIF($BA452,"=16")+COUNTIF($BB452,"=8")+COUNTIF($BC452,"=10")+COUNTIF($BD452,"=10")+COUNTIF($BE452,"=8")+COUNTIF($BF452,"=10")+COUNTIF($BG452,"=11")</f>
        <v>9</v>
      </c>
      <c r="CL452" s="59">
        <f>COUNTIF($BH452,"=12")+COUNTIF($BI452,"=21")+COUNTIF($BJ452,"=23")+COUNTIF($BK452,"=16")+COUNTIF($BL452,"=10")+COUNTIF($BM452,"=12")+COUNTIF($BN452,"=12")+COUNTIF($BO452,"=15")+COUNTIF($BP452,"=8")+COUNTIF($BQ452,"=12")+COUNTIF($BR452,"=24")+COUNTIF($BS452,"=20")+COUNTIF($BT452,"=13")</f>
        <v>10</v>
      </c>
      <c r="CM452" s="59">
        <f>COUNTIF($BU452,"=12")+COUNTIF($BV452,"=11")+COUNTIF($BW452,"=13")+COUNTIF($BX452,"=11")+COUNTIF($BY452,"=11")+COUNTIF($BZ452,"=12")+COUNTIF($CA452,"=11")</f>
        <v>5</v>
      </c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  <c r="DK452" s="85"/>
      <c r="DL452" s="85"/>
      <c r="DM452" s="85"/>
      <c r="DN452" s="85"/>
      <c r="DO452" s="85"/>
      <c r="DP452" s="85"/>
      <c r="DQ452" s="85"/>
      <c r="DR452" s="85"/>
      <c r="DS452" s="85"/>
      <c r="DT452" s="85"/>
      <c r="DU452" s="85"/>
      <c r="DV452" s="85"/>
      <c r="DW452" s="85"/>
      <c r="DX452" s="85"/>
      <c r="DY452" s="85"/>
      <c r="DZ452" s="85"/>
    </row>
    <row r="453" spans="1:135" s="1" customFormat="1" ht="15" customHeight="1" x14ac:dyDescent="0.25">
      <c r="A453" s="163">
        <v>4181</v>
      </c>
      <c r="B453" s="10" t="s">
        <v>366</v>
      </c>
      <c r="C453" s="86" t="s">
        <v>2</v>
      </c>
      <c r="D453" s="138" t="s">
        <v>78</v>
      </c>
      <c r="E453" s="91" t="s">
        <v>23</v>
      </c>
      <c r="F453" s="91" t="s">
        <v>180</v>
      </c>
      <c r="G453" s="16">
        <v>41616</v>
      </c>
      <c r="H453" s="88" t="s">
        <v>2</v>
      </c>
      <c r="I453" s="88" t="s">
        <v>779</v>
      </c>
      <c r="J453" s="87">
        <v>41277.888888888891</v>
      </c>
      <c r="K453" s="143">
        <f>+COUNTIF($Y453,"&gt;=18")+COUNTIF($AG453,"&gt;=31")+COUNTIF($AP453,"&lt;=15")+COUNTIF($AR453,"&gt;=19")+COUNTIF($BG453,"&gt;=11")+COUNTIF($BI453,"&lt;=21")+COUNTIF($BK453,"&gt;=17")+COUNTIF($BR453,"&gt;=24")+COUNTIF($CA453,"&lt;=11")</f>
        <v>5</v>
      </c>
      <c r="L453" s="140">
        <f>65-(+CH453+CI453+CJ453+CK453+CL453+CM453)</f>
        <v>14</v>
      </c>
      <c r="M453" s="114">
        <v>13</v>
      </c>
      <c r="N453" s="62">
        <v>25</v>
      </c>
      <c r="O453" s="114">
        <v>14</v>
      </c>
      <c r="P453" s="114">
        <v>11</v>
      </c>
      <c r="Q453" s="114">
        <v>11</v>
      </c>
      <c r="R453" s="114">
        <v>13</v>
      </c>
      <c r="S453" s="114">
        <v>12</v>
      </c>
      <c r="T453" s="114">
        <v>12</v>
      </c>
      <c r="U453" s="114">
        <v>12</v>
      </c>
      <c r="V453" s="114">
        <v>13</v>
      </c>
      <c r="W453" s="114">
        <v>14</v>
      </c>
      <c r="X453" s="114">
        <v>18</v>
      </c>
      <c r="Y453" s="114">
        <v>18</v>
      </c>
      <c r="Z453" s="62">
        <v>9</v>
      </c>
      <c r="AA453" s="62">
        <v>10</v>
      </c>
      <c r="AB453" s="114">
        <v>11</v>
      </c>
      <c r="AC453" s="114">
        <v>11</v>
      </c>
      <c r="AD453" s="114">
        <v>25</v>
      </c>
      <c r="AE453" s="114">
        <v>15</v>
      </c>
      <c r="AF453" s="114">
        <v>18</v>
      </c>
      <c r="AG453" s="114">
        <v>31</v>
      </c>
      <c r="AH453" s="114">
        <v>15</v>
      </c>
      <c r="AI453" s="114">
        <v>16</v>
      </c>
      <c r="AJ453" s="62">
        <v>16</v>
      </c>
      <c r="AK453" s="114">
        <v>17</v>
      </c>
      <c r="AL453" s="114">
        <v>11</v>
      </c>
      <c r="AM453" s="114">
        <v>11</v>
      </c>
      <c r="AN453" s="62">
        <v>19</v>
      </c>
      <c r="AO453" s="62">
        <v>23</v>
      </c>
      <c r="AP453" s="62">
        <v>17</v>
      </c>
      <c r="AQ453" s="62">
        <v>16</v>
      </c>
      <c r="AR453" s="62">
        <v>19</v>
      </c>
      <c r="AS453" s="62">
        <v>17</v>
      </c>
      <c r="AT453" s="62">
        <v>37</v>
      </c>
      <c r="AU453" s="114">
        <v>38</v>
      </c>
      <c r="AV453" s="114">
        <v>12</v>
      </c>
      <c r="AW453" s="62">
        <v>12</v>
      </c>
      <c r="AX453" s="62">
        <v>11</v>
      </c>
      <c r="AY453" s="62">
        <v>9</v>
      </c>
      <c r="AZ453" s="62">
        <v>15</v>
      </c>
      <c r="BA453" s="62">
        <v>16</v>
      </c>
      <c r="BB453" s="114">
        <v>8</v>
      </c>
      <c r="BC453" s="114">
        <v>10</v>
      </c>
      <c r="BD453" s="114">
        <v>10</v>
      </c>
      <c r="BE453" s="114">
        <v>8</v>
      </c>
      <c r="BF453" s="114">
        <v>10</v>
      </c>
      <c r="BG453" s="114">
        <v>10</v>
      </c>
      <c r="BH453" s="114">
        <v>12</v>
      </c>
      <c r="BI453" s="114">
        <v>21</v>
      </c>
      <c r="BJ453" s="114">
        <v>23</v>
      </c>
      <c r="BK453" s="114">
        <v>16</v>
      </c>
      <c r="BL453" s="114">
        <v>10</v>
      </c>
      <c r="BM453" s="114">
        <v>12</v>
      </c>
      <c r="BN453" s="114">
        <v>12</v>
      </c>
      <c r="BO453" s="114">
        <v>16</v>
      </c>
      <c r="BP453" s="114">
        <v>8</v>
      </c>
      <c r="BQ453" s="114">
        <v>12</v>
      </c>
      <c r="BR453" s="114">
        <v>25</v>
      </c>
      <c r="BS453" s="114">
        <v>21</v>
      </c>
      <c r="BT453" s="114">
        <v>13</v>
      </c>
      <c r="BU453" s="114">
        <v>12</v>
      </c>
      <c r="BV453" s="114">
        <v>11</v>
      </c>
      <c r="BW453" s="114">
        <v>13</v>
      </c>
      <c r="BX453" s="114">
        <v>11</v>
      </c>
      <c r="BY453" s="114">
        <v>11</v>
      </c>
      <c r="BZ453" s="114">
        <v>12</v>
      </c>
      <c r="CA453" s="114">
        <v>12</v>
      </c>
      <c r="CB453" s="149">
        <f>(2.71828^(-8.3291+4.4859*K453-2.1583*L453))/(1+(2.71828^(-8.3291+4.4859*K453-2.1583*L453)))</f>
        <v>1.0023090528299148E-7</v>
      </c>
      <c r="CC453" s="64" t="s">
        <v>781</v>
      </c>
      <c r="CD453" s="9" t="s">
        <v>53</v>
      </c>
      <c r="CE453" s="91" t="s">
        <v>647</v>
      </c>
      <c r="CF453" s="9" t="s">
        <v>50</v>
      </c>
      <c r="CG453" s="9" t="s">
        <v>509</v>
      </c>
      <c r="CH453" s="59">
        <f>COUNTIF($M453,"=13")+COUNTIF($N453,"=24")+COUNTIF($O453,"=14")+COUNTIF($P453,"=11")+COUNTIF($Q453,"=11")+COUNTIF($R453,"=14")+COUNTIF($S453,"=12")+COUNTIF($T453,"=12")+COUNTIF($U453,"=12")+COUNTIF($V453,"=13")+COUNTIF($W453,"=13")+COUNTIF($X453,"=16")</f>
        <v>8</v>
      </c>
      <c r="CI453" s="59">
        <f>COUNTIF($Y453,"=18")+COUNTIF($Z453,"=9")+COUNTIF($AA453,"=10")+COUNTIF($AB453,"=11")+COUNTIF($AC453,"=11")+COUNTIF($AD453,"=25")+COUNTIF($AE453,"=15")+COUNTIF($AF453,"=19")+COUNTIF($AG453,"=31")+COUNTIF($AH453,"=15")+COUNTIF($AI453,"=15")+COUNTIF($AJ453,"=17")+COUNTIF($AK453,"=17")</f>
        <v>10</v>
      </c>
      <c r="CJ453" s="59">
        <f>COUNTIF($AL453,"=11")+COUNTIF($AM453,"=11")+COUNTIF($AN453,"=19")+COUNTIF($AO453,"=23")+COUNTIF($AP453,"=15")+COUNTIF($AQ453,"=15")+COUNTIF($AR453,"=19")+COUNTIF($AS453,"=17")+COUNTIF($AV453,"=12")+COUNTIF($AW453,"=12")</f>
        <v>8</v>
      </c>
      <c r="CK453" s="59">
        <f>COUNTIF($AX453,"=11")+COUNTIF($AY453,"=9")+COUNTIF($AZ453,"=15")+COUNTIF($BA453,"=16")+COUNTIF($BB453,"=8")+COUNTIF($BC453,"=10")+COUNTIF($BD453,"=10")+COUNTIF($BE453,"=8")+COUNTIF($BF453,"=10")+COUNTIF($BG453,"=11")</f>
        <v>9</v>
      </c>
      <c r="CL453" s="59">
        <f>COUNTIF($BH453,"=12")+COUNTIF($BI453,"=21")+COUNTIF($BJ453,"=23")+COUNTIF($BK453,"=16")+COUNTIF($BL453,"=10")+COUNTIF($BM453,"=12")+COUNTIF($BN453,"=12")+COUNTIF($BO453,"=15")+COUNTIF($BP453,"=8")+COUNTIF($BQ453,"=12")+COUNTIF($BR453,"=24")+COUNTIF($BS453,"=20")+COUNTIF($BT453,"=13")</f>
        <v>10</v>
      </c>
      <c r="CM453" s="59">
        <f>COUNTIF($BU453,"=12")+COUNTIF($BV453,"=11")+COUNTIF($BW453,"=13")+COUNTIF($BX453,"=11")+COUNTIF($BY453,"=11")+COUNTIF($BZ453,"=12")+COUNTIF($CA453,"=11")</f>
        <v>6</v>
      </c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  <c r="DK453" s="85"/>
      <c r="DL453" s="85"/>
      <c r="DM453" s="85"/>
      <c r="DN453" s="85"/>
      <c r="DO453" s="85"/>
      <c r="DP453" s="85"/>
      <c r="DQ453" s="85"/>
      <c r="DR453" s="85"/>
      <c r="DS453" s="85"/>
      <c r="DT453" s="85"/>
      <c r="DU453" s="85"/>
      <c r="DV453" s="85"/>
      <c r="DW453" s="85"/>
      <c r="DX453" s="85"/>
      <c r="DY453" s="85"/>
      <c r="DZ453" s="85"/>
      <c r="EA453" s="86"/>
      <c r="EB453" s="86"/>
      <c r="EC453" s="86"/>
      <c r="ED453" s="86"/>
      <c r="EE453" s="86"/>
    </row>
    <row r="454" spans="1:135" s="1" customFormat="1" ht="15" customHeight="1" x14ac:dyDescent="0.25">
      <c r="A454" s="164">
        <v>18116</v>
      </c>
      <c r="B454" s="38" t="s">
        <v>475</v>
      </c>
      <c r="C454" s="86" t="s">
        <v>2</v>
      </c>
      <c r="D454" s="138" t="s">
        <v>78</v>
      </c>
      <c r="E454" s="3" t="s">
        <v>314</v>
      </c>
      <c r="F454" s="3" t="s">
        <v>329</v>
      </c>
      <c r="G454" s="7">
        <v>41628</v>
      </c>
      <c r="H454" s="88" t="s">
        <v>2</v>
      </c>
      <c r="I454" s="88" t="s">
        <v>779</v>
      </c>
      <c r="J454" s="87">
        <v>41277.888888888891</v>
      </c>
      <c r="K454" s="143">
        <f>+COUNTIF($Y454,"&gt;=18")+COUNTIF($AG454,"&gt;=31")+COUNTIF($AP454,"&lt;=15")+COUNTIF($AR454,"&gt;=19")+COUNTIF($BG454,"&gt;=11")+COUNTIF($BI454,"&lt;=21")+COUNTIF($BK454,"&gt;=17")+COUNTIF($BR454,"&gt;=24")+COUNTIF($CA454,"&lt;=11")</f>
        <v>5</v>
      </c>
      <c r="L454" s="140">
        <f>65-(+CH454+CI454+CJ454+CK454+CL454+CM454)</f>
        <v>14</v>
      </c>
      <c r="M454" s="68">
        <v>13</v>
      </c>
      <c r="N454" s="68">
        <v>24</v>
      </c>
      <c r="O454" s="68">
        <v>14</v>
      </c>
      <c r="P454" s="68">
        <v>11</v>
      </c>
      <c r="Q454" s="68">
        <v>11</v>
      </c>
      <c r="R454" s="68">
        <v>14</v>
      </c>
      <c r="S454" s="68">
        <v>12</v>
      </c>
      <c r="T454" s="68">
        <v>12</v>
      </c>
      <c r="U454" s="68">
        <v>12</v>
      </c>
      <c r="V454" s="68">
        <v>14</v>
      </c>
      <c r="W454" s="68">
        <v>13</v>
      </c>
      <c r="X454" s="68">
        <v>16</v>
      </c>
      <c r="Y454" s="68">
        <v>17</v>
      </c>
      <c r="Z454" s="100">
        <v>8</v>
      </c>
      <c r="AA454" s="100">
        <v>10</v>
      </c>
      <c r="AB454" s="68">
        <v>11</v>
      </c>
      <c r="AC454" s="68">
        <v>11</v>
      </c>
      <c r="AD454" s="68">
        <v>26</v>
      </c>
      <c r="AE454" s="68">
        <v>15</v>
      </c>
      <c r="AF454" s="68">
        <v>19</v>
      </c>
      <c r="AG454" s="68">
        <v>32</v>
      </c>
      <c r="AH454" s="68">
        <v>15</v>
      </c>
      <c r="AI454" s="68">
        <v>15</v>
      </c>
      <c r="AJ454" s="100">
        <v>16</v>
      </c>
      <c r="AK454" s="100">
        <v>17</v>
      </c>
      <c r="AL454" s="68">
        <v>10</v>
      </c>
      <c r="AM454" s="100">
        <v>12</v>
      </c>
      <c r="AN454" s="68">
        <v>19</v>
      </c>
      <c r="AO454" s="68">
        <v>23</v>
      </c>
      <c r="AP454" s="68">
        <v>15</v>
      </c>
      <c r="AQ454" s="68">
        <v>15</v>
      </c>
      <c r="AR454" s="68">
        <v>17</v>
      </c>
      <c r="AS454" s="68">
        <v>17</v>
      </c>
      <c r="AT454" s="100">
        <v>36</v>
      </c>
      <c r="AU454" s="100">
        <v>37</v>
      </c>
      <c r="AV454" s="100">
        <v>12</v>
      </c>
      <c r="AW454" s="68">
        <v>12</v>
      </c>
      <c r="AX454" s="68">
        <v>11</v>
      </c>
      <c r="AY454" s="68">
        <v>9</v>
      </c>
      <c r="AZ454" s="68">
        <v>15</v>
      </c>
      <c r="BA454" s="68">
        <v>16</v>
      </c>
      <c r="BB454" s="68">
        <v>8</v>
      </c>
      <c r="BC454" s="68">
        <v>10</v>
      </c>
      <c r="BD454" s="68">
        <v>10</v>
      </c>
      <c r="BE454" s="68">
        <v>8</v>
      </c>
      <c r="BF454" s="68">
        <v>10</v>
      </c>
      <c r="BG454" s="68">
        <v>10</v>
      </c>
      <c r="BH454" s="68">
        <v>12</v>
      </c>
      <c r="BI454" s="68">
        <v>21</v>
      </c>
      <c r="BJ454" s="68">
        <v>23</v>
      </c>
      <c r="BK454" s="68">
        <v>17</v>
      </c>
      <c r="BL454" s="68">
        <v>10</v>
      </c>
      <c r="BM454" s="68">
        <v>12</v>
      </c>
      <c r="BN454" s="68">
        <v>12</v>
      </c>
      <c r="BO454" s="68">
        <v>15</v>
      </c>
      <c r="BP454" s="68">
        <v>8</v>
      </c>
      <c r="BQ454" s="68">
        <v>13</v>
      </c>
      <c r="BR454" s="68">
        <v>22</v>
      </c>
      <c r="BS454" s="68">
        <v>20</v>
      </c>
      <c r="BT454" s="68">
        <v>13</v>
      </c>
      <c r="BU454" s="68">
        <v>12</v>
      </c>
      <c r="BV454" s="68">
        <v>11</v>
      </c>
      <c r="BW454" s="68">
        <v>15</v>
      </c>
      <c r="BX454" s="68">
        <v>11</v>
      </c>
      <c r="BY454" s="68">
        <v>11</v>
      </c>
      <c r="BZ454" s="68">
        <v>12</v>
      </c>
      <c r="CA454" s="68">
        <v>11</v>
      </c>
      <c r="CB454" s="149">
        <f>(2.71828^(-8.3291+4.4859*K454-2.1583*L454))/(1+(2.71828^(-8.3291+4.4859*K454-2.1583*L454)))</f>
        <v>1.0023090528299148E-7</v>
      </c>
      <c r="CC454" s="64" t="s">
        <v>781</v>
      </c>
      <c r="CD454" s="86" t="s">
        <v>53</v>
      </c>
      <c r="CE454" s="3" t="s">
        <v>2</v>
      </c>
      <c r="CF454" s="86" t="s">
        <v>50</v>
      </c>
      <c r="CG454" s="86"/>
      <c r="CH454" s="59">
        <f>COUNTIF($M454,"=13")+COUNTIF($N454,"=24")+COUNTIF($O454,"=14")+COUNTIF($P454,"=11")+COUNTIF($Q454,"=11")+COUNTIF($R454,"=14")+COUNTIF($S454,"=12")+COUNTIF($T454,"=12")+COUNTIF($U454,"=12")+COUNTIF($V454,"=13")+COUNTIF($W454,"=13")+COUNTIF($X454,"=16")</f>
        <v>11</v>
      </c>
      <c r="CI454" s="59">
        <f>COUNTIF($Y454,"=18")+COUNTIF($Z454,"=9")+COUNTIF($AA454,"=10")+COUNTIF($AB454,"=11")+COUNTIF($AC454,"=11")+COUNTIF($AD454,"=25")+COUNTIF($AE454,"=15")+COUNTIF($AF454,"=19")+COUNTIF($AG454,"=31")+COUNTIF($AH454,"=15")+COUNTIF($AI454,"=15")+COUNTIF($AJ454,"=17")+COUNTIF($AK454,"=17")</f>
        <v>8</v>
      </c>
      <c r="CJ454" s="59">
        <f>COUNTIF($AL454,"=11")+COUNTIF($AM454,"=11")+COUNTIF($AN454,"=19")+COUNTIF($AO454,"=23")+COUNTIF($AP454,"=15")+COUNTIF($AQ454,"=15")+COUNTIF($AR454,"=19")+COUNTIF($AS454,"=17")+COUNTIF($AV454,"=12")+COUNTIF($AW454,"=12")</f>
        <v>7</v>
      </c>
      <c r="CK454" s="59">
        <f>COUNTIF($AX454,"=11")+COUNTIF($AY454,"=9")+COUNTIF($AZ454,"=15")+COUNTIF($BA454,"=16")+COUNTIF($BB454,"=8")+COUNTIF($BC454,"=10")+COUNTIF($BD454,"=10")+COUNTIF($BE454,"=8")+COUNTIF($BF454,"=10")+COUNTIF($BG454,"=11")</f>
        <v>9</v>
      </c>
      <c r="CL454" s="59">
        <f>COUNTIF($BH454,"=12")+COUNTIF($BI454,"=21")+COUNTIF($BJ454,"=23")+COUNTIF($BK454,"=16")+COUNTIF($BL454,"=10")+COUNTIF($BM454,"=12")+COUNTIF($BN454,"=12")+COUNTIF($BO454,"=15")+COUNTIF($BP454,"=8")+COUNTIF($BQ454,"=12")+COUNTIF($BR454,"=24")+COUNTIF($BS454,"=20")+COUNTIF($BT454,"=13")</f>
        <v>10</v>
      </c>
      <c r="CM454" s="59">
        <f>COUNTIF($BU454,"=12")+COUNTIF($BV454,"=11")+COUNTIF($BW454,"=13")+COUNTIF($BX454,"=11")+COUNTIF($BY454,"=11")+COUNTIF($BZ454,"=12")+COUNTIF($CA454,"=11")</f>
        <v>6</v>
      </c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  <c r="DK454" s="85"/>
      <c r="DL454" s="85"/>
      <c r="DM454" s="85"/>
      <c r="DN454" s="85"/>
      <c r="DO454" s="85"/>
      <c r="DP454" s="85"/>
      <c r="DQ454" s="85"/>
      <c r="DR454" s="85"/>
      <c r="DS454" s="85"/>
      <c r="DT454" s="85"/>
      <c r="DU454" s="85"/>
      <c r="DV454" s="85"/>
      <c r="DW454" s="85"/>
      <c r="DX454" s="85"/>
      <c r="DY454" s="85"/>
      <c r="DZ454" s="85"/>
      <c r="EA454" s="86"/>
      <c r="EB454" s="86"/>
      <c r="EC454" s="86"/>
      <c r="ED454" s="86"/>
      <c r="EE454" s="86"/>
    </row>
    <row r="455" spans="1:135" s="1" customFormat="1" ht="15" customHeight="1" x14ac:dyDescent="0.25">
      <c r="A455" s="167">
        <v>32522</v>
      </c>
      <c r="B455" s="12" t="s">
        <v>458</v>
      </c>
      <c r="C455" s="86" t="s">
        <v>2</v>
      </c>
      <c r="D455" s="138" t="s">
        <v>78</v>
      </c>
      <c r="E455" s="3" t="s">
        <v>20</v>
      </c>
      <c r="F455" s="3" t="s">
        <v>458</v>
      </c>
      <c r="G455" s="7">
        <v>41634</v>
      </c>
      <c r="H455" s="88" t="s">
        <v>2</v>
      </c>
      <c r="I455" s="88" t="s">
        <v>779</v>
      </c>
      <c r="J455" s="87">
        <v>41277.888888888891</v>
      </c>
      <c r="K455" s="143">
        <f>+COUNTIF($Y455,"&gt;=18")+COUNTIF($AG455,"&gt;=31")+COUNTIF($AP455,"&lt;=15")+COUNTIF($AR455,"&gt;=19")+COUNTIF($BG455,"&gt;=11")+COUNTIF($BI455,"&lt;=21")+COUNTIF($BK455,"&gt;=17")+COUNTIF($BR455,"&gt;=24")+COUNTIF($CA455,"&lt;=11")</f>
        <v>5</v>
      </c>
      <c r="L455" s="140">
        <f>65-(+CH455+CI455+CJ455+CK455+CL455+CM455)</f>
        <v>14</v>
      </c>
      <c r="M455" s="6">
        <v>13</v>
      </c>
      <c r="N455" s="28">
        <v>24</v>
      </c>
      <c r="O455" s="6">
        <v>14</v>
      </c>
      <c r="P455" s="6">
        <v>11</v>
      </c>
      <c r="Q455" s="6">
        <v>12</v>
      </c>
      <c r="R455" s="6">
        <v>14</v>
      </c>
      <c r="S455" s="6">
        <v>12</v>
      </c>
      <c r="T455" s="6">
        <v>12</v>
      </c>
      <c r="U455" s="28">
        <v>12</v>
      </c>
      <c r="V455" s="6">
        <v>13</v>
      </c>
      <c r="W455" s="6">
        <v>13</v>
      </c>
      <c r="X455" s="6">
        <v>16</v>
      </c>
      <c r="Y455" s="6">
        <v>19</v>
      </c>
      <c r="Z455" s="6">
        <v>9</v>
      </c>
      <c r="AA455" s="6">
        <v>9</v>
      </c>
      <c r="AB455" s="6">
        <v>11</v>
      </c>
      <c r="AC455" s="6">
        <v>11</v>
      </c>
      <c r="AD455" s="28">
        <v>24</v>
      </c>
      <c r="AE455" s="6">
        <v>15</v>
      </c>
      <c r="AF455" s="6">
        <v>19</v>
      </c>
      <c r="AG455" s="6">
        <v>32</v>
      </c>
      <c r="AH455" s="28">
        <v>15</v>
      </c>
      <c r="AI455" s="28">
        <v>15</v>
      </c>
      <c r="AJ455" s="6">
        <v>16</v>
      </c>
      <c r="AK455" s="6">
        <v>18</v>
      </c>
      <c r="AL455" s="6">
        <v>12</v>
      </c>
      <c r="AM455" s="6">
        <v>11</v>
      </c>
      <c r="AN455" s="6">
        <v>19</v>
      </c>
      <c r="AO455" s="6">
        <v>23</v>
      </c>
      <c r="AP455" s="6">
        <v>15</v>
      </c>
      <c r="AQ455" s="6">
        <v>15</v>
      </c>
      <c r="AR455" s="6">
        <v>19</v>
      </c>
      <c r="AS455" s="6">
        <v>16</v>
      </c>
      <c r="AT455" s="6">
        <v>36</v>
      </c>
      <c r="AU455" s="6">
        <v>40</v>
      </c>
      <c r="AV455" s="6">
        <v>12</v>
      </c>
      <c r="AW455" s="6">
        <v>12</v>
      </c>
      <c r="AX455" s="6">
        <v>11</v>
      </c>
      <c r="AY455" s="6">
        <v>9</v>
      </c>
      <c r="AZ455" s="6">
        <v>15</v>
      </c>
      <c r="BA455" s="6">
        <v>16</v>
      </c>
      <c r="BB455" s="6">
        <v>8</v>
      </c>
      <c r="BC455" s="6">
        <v>10</v>
      </c>
      <c r="BD455" s="6">
        <v>10</v>
      </c>
      <c r="BE455" s="6">
        <v>8</v>
      </c>
      <c r="BF455" s="6">
        <v>10</v>
      </c>
      <c r="BG455" s="6">
        <v>10</v>
      </c>
      <c r="BH455" s="6">
        <v>12</v>
      </c>
      <c r="BI455" s="6">
        <v>21</v>
      </c>
      <c r="BJ455" s="6">
        <v>24</v>
      </c>
      <c r="BK455" s="6">
        <v>16</v>
      </c>
      <c r="BL455" s="6">
        <v>10</v>
      </c>
      <c r="BM455" s="6">
        <v>12</v>
      </c>
      <c r="BN455" s="6">
        <v>12</v>
      </c>
      <c r="BO455" s="6">
        <v>15</v>
      </c>
      <c r="BP455" s="6">
        <v>8</v>
      </c>
      <c r="BQ455" s="28">
        <v>12</v>
      </c>
      <c r="BR455" s="6">
        <v>22</v>
      </c>
      <c r="BS455" s="6">
        <v>20</v>
      </c>
      <c r="BT455" s="6">
        <v>13</v>
      </c>
      <c r="BU455" s="6">
        <v>13</v>
      </c>
      <c r="BV455" s="6">
        <v>11</v>
      </c>
      <c r="BW455" s="6">
        <v>13</v>
      </c>
      <c r="BX455" s="6">
        <v>11</v>
      </c>
      <c r="BY455" s="6">
        <v>11</v>
      </c>
      <c r="BZ455" s="6">
        <v>12</v>
      </c>
      <c r="CA455" s="6">
        <v>12</v>
      </c>
      <c r="CB455" s="149">
        <f>(2.71828^(-8.3291+4.4859*K455-2.1583*L455))/(1+(2.71828^(-8.3291+4.4859*K455-2.1583*L455)))</f>
        <v>1.0023090528299148E-7</v>
      </c>
      <c r="CC455" s="64" t="s">
        <v>781</v>
      </c>
      <c r="CD455" s="49" t="s">
        <v>53</v>
      </c>
      <c r="CE455" s="14" t="s">
        <v>639</v>
      </c>
      <c r="CF455" s="49" t="s">
        <v>50</v>
      </c>
      <c r="CG455" s="11"/>
      <c r="CH455" s="59">
        <f>COUNTIF($M455,"=13")+COUNTIF($N455,"=24")+COUNTIF($O455,"=14")+COUNTIF($P455,"=11")+COUNTIF($Q455,"=11")+COUNTIF($R455,"=14")+COUNTIF($S455,"=12")+COUNTIF($T455,"=12")+COUNTIF($U455,"=12")+COUNTIF($V455,"=13")+COUNTIF($W455,"=13")+COUNTIF($X455,"=16")</f>
        <v>11</v>
      </c>
      <c r="CI455" s="59">
        <f>COUNTIF($Y455,"=18")+COUNTIF($Z455,"=9")+COUNTIF($AA455,"=10")+COUNTIF($AB455,"=11")+COUNTIF($AC455,"=11")+COUNTIF($AD455,"=25")+COUNTIF($AE455,"=15")+COUNTIF($AF455,"=19")+COUNTIF($AG455,"=31")+COUNTIF($AH455,"=15")+COUNTIF($AI455,"=15")+COUNTIF($AJ455,"=17")+COUNTIF($AK455,"=17")</f>
        <v>7</v>
      </c>
      <c r="CJ455" s="59">
        <f>COUNTIF($AL455,"=11")+COUNTIF($AM455,"=11")+COUNTIF($AN455,"=19")+COUNTIF($AO455,"=23")+COUNTIF($AP455,"=15")+COUNTIF($AQ455,"=15")+COUNTIF($AR455,"=19")+COUNTIF($AS455,"=17")+COUNTIF($AV455,"=12")+COUNTIF($AW455,"=12")</f>
        <v>8</v>
      </c>
      <c r="CK455" s="59">
        <f>COUNTIF($AX455,"=11")+COUNTIF($AY455,"=9")+COUNTIF($AZ455,"=15")+COUNTIF($BA455,"=16")+COUNTIF($BB455,"=8")+COUNTIF($BC455,"=10")+COUNTIF($BD455,"=10")+COUNTIF($BE455,"=8")+COUNTIF($BF455,"=10")+COUNTIF($BG455,"=11")</f>
        <v>9</v>
      </c>
      <c r="CL455" s="59">
        <f>COUNTIF($BH455,"=12")+COUNTIF($BI455,"=21")+COUNTIF($BJ455,"=23")+COUNTIF($BK455,"=16")+COUNTIF($BL455,"=10")+COUNTIF($BM455,"=12")+COUNTIF($BN455,"=12")+COUNTIF($BO455,"=15")+COUNTIF($BP455,"=8")+COUNTIF($BQ455,"=12")+COUNTIF($BR455,"=24")+COUNTIF($BS455,"=20")+COUNTIF($BT455,"=13")</f>
        <v>11</v>
      </c>
      <c r="CM455" s="59">
        <f>COUNTIF($BU455,"=12")+COUNTIF($BV455,"=11")+COUNTIF($BW455,"=13")+COUNTIF($BX455,"=11")+COUNTIF($BY455,"=11")+COUNTIF($BZ455,"=12")+COUNTIF($CA455,"=11")</f>
        <v>5</v>
      </c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  <c r="DK455" s="85"/>
      <c r="DL455" s="85"/>
      <c r="DM455" s="85"/>
      <c r="DN455" s="85"/>
      <c r="DO455" s="85"/>
      <c r="DP455" s="85"/>
      <c r="DQ455" s="85"/>
      <c r="DR455" s="85"/>
      <c r="DS455" s="85"/>
      <c r="DT455" s="85"/>
      <c r="DU455" s="85"/>
      <c r="DV455" s="85"/>
      <c r="DW455" s="85"/>
      <c r="DX455" s="85"/>
      <c r="DY455" s="85"/>
      <c r="DZ455" s="85"/>
      <c r="EA455" s="86"/>
      <c r="EB455" s="86"/>
      <c r="EC455" s="86"/>
      <c r="ED455" s="86"/>
      <c r="EE455" s="86"/>
    </row>
    <row r="456" spans="1:135" s="1" customFormat="1" ht="15" customHeight="1" x14ac:dyDescent="0.25">
      <c r="A456" s="168">
        <v>34077</v>
      </c>
      <c r="B456" s="45" t="s">
        <v>89</v>
      </c>
      <c r="C456" s="86" t="s">
        <v>2</v>
      </c>
      <c r="D456" s="138" t="s">
        <v>78</v>
      </c>
      <c r="E456" s="10" t="s">
        <v>23</v>
      </c>
      <c r="F456" s="20" t="s">
        <v>89</v>
      </c>
      <c r="G456" s="16">
        <v>41616</v>
      </c>
      <c r="H456" s="88" t="s">
        <v>2</v>
      </c>
      <c r="I456" s="88" t="s">
        <v>779</v>
      </c>
      <c r="J456" s="87">
        <v>41277.888888888891</v>
      </c>
      <c r="K456" s="143">
        <f>+COUNTIF($Y456,"&gt;=18")+COUNTIF($AG456,"&gt;=31")+COUNTIF($AP456,"&lt;=15")+COUNTIF($AR456,"&gt;=19")+COUNTIF($BG456,"&gt;=11")+COUNTIF($BI456,"&lt;=21")+COUNTIF($BK456,"&gt;=17")+COUNTIF($BR456,"&gt;=24")+COUNTIF($CA456,"&lt;=11")</f>
        <v>5</v>
      </c>
      <c r="L456" s="140">
        <f>65-(+CH456+CI456+CJ456+CK456+CL456+CM456)</f>
        <v>14</v>
      </c>
      <c r="M456" s="43">
        <v>14</v>
      </c>
      <c r="N456" s="43">
        <v>23</v>
      </c>
      <c r="O456" s="43">
        <v>14</v>
      </c>
      <c r="P456" s="43">
        <v>10</v>
      </c>
      <c r="Q456" s="44">
        <v>11</v>
      </c>
      <c r="R456" s="44">
        <v>14</v>
      </c>
      <c r="S456" s="31">
        <v>12</v>
      </c>
      <c r="T456" s="31">
        <v>12</v>
      </c>
      <c r="U456" s="31">
        <v>12</v>
      </c>
      <c r="V456" s="31">
        <v>13</v>
      </c>
      <c r="W456" s="31">
        <v>13</v>
      </c>
      <c r="X456" s="31">
        <v>16</v>
      </c>
      <c r="Y456" s="31">
        <v>18</v>
      </c>
      <c r="Z456" s="32">
        <v>9</v>
      </c>
      <c r="AA456" s="32">
        <v>10</v>
      </c>
      <c r="AB456" s="31">
        <v>11</v>
      </c>
      <c r="AC456" s="31">
        <v>11</v>
      </c>
      <c r="AD456" s="31">
        <v>25</v>
      </c>
      <c r="AE456" s="31">
        <v>15</v>
      </c>
      <c r="AF456" s="31">
        <v>19</v>
      </c>
      <c r="AG456" s="31">
        <v>30</v>
      </c>
      <c r="AH456" s="32">
        <v>15</v>
      </c>
      <c r="AI456" s="32">
        <v>16</v>
      </c>
      <c r="AJ456" s="30">
        <v>17</v>
      </c>
      <c r="AK456" s="30">
        <v>18</v>
      </c>
      <c r="AL456" s="31">
        <v>11</v>
      </c>
      <c r="AM456" s="31">
        <v>11</v>
      </c>
      <c r="AN456" s="32">
        <v>19</v>
      </c>
      <c r="AO456" s="32">
        <v>21</v>
      </c>
      <c r="AP456" s="31">
        <v>15</v>
      </c>
      <c r="AQ456" s="31">
        <v>15</v>
      </c>
      <c r="AR456" s="31">
        <v>17</v>
      </c>
      <c r="AS456" s="31">
        <v>18</v>
      </c>
      <c r="AT456" s="32">
        <v>36</v>
      </c>
      <c r="AU456" s="30">
        <v>39</v>
      </c>
      <c r="AV456" s="31">
        <v>12</v>
      </c>
      <c r="AW456" s="31">
        <v>12</v>
      </c>
      <c r="AX456" s="31">
        <v>11</v>
      </c>
      <c r="AY456" s="31">
        <v>9</v>
      </c>
      <c r="AZ456" s="32">
        <v>15</v>
      </c>
      <c r="BA456" s="32">
        <v>16</v>
      </c>
      <c r="BB456" s="31">
        <v>8</v>
      </c>
      <c r="BC456" s="31">
        <v>10</v>
      </c>
      <c r="BD456" s="31">
        <v>10</v>
      </c>
      <c r="BE456" s="31">
        <v>8</v>
      </c>
      <c r="BF456" s="31">
        <v>10</v>
      </c>
      <c r="BG456" s="31">
        <v>10</v>
      </c>
      <c r="BH456" s="31">
        <v>12</v>
      </c>
      <c r="BI456" s="32">
        <v>21</v>
      </c>
      <c r="BJ456" s="32">
        <v>23</v>
      </c>
      <c r="BK456" s="31">
        <v>17</v>
      </c>
      <c r="BL456" s="31">
        <v>10</v>
      </c>
      <c r="BM456" s="31">
        <v>12</v>
      </c>
      <c r="BN456" s="31">
        <v>12</v>
      </c>
      <c r="BO456" s="31">
        <v>16</v>
      </c>
      <c r="BP456" s="31">
        <v>8</v>
      </c>
      <c r="BQ456" s="31">
        <v>12</v>
      </c>
      <c r="BR456" s="31">
        <v>26</v>
      </c>
      <c r="BS456" s="31">
        <v>20</v>
      </c>
      <c r="BT456" s="31">
        <v>13</v>
      </c>
      <c r="BU456" s="31">
        <v>12</v>
      </c>
      <c r="BV456" s="31">
        <v>11</v>
      </c>
      <c r="BW456" s="31">
        <v>13</v>
      </c>
      <c r="BX456" s="31">
        <v>11</v>
      </c>
      <c r="BY456" s="31">
        <v>11</v>
      </c>
      <c r="BZ456" s="31">
        <v>12</v>
      </c>
      <c r="CA456" s="31">
        <v>12</v>
      </c>
      <c r="CB456" s="149">
        <f>(2.71828^(-8.3291+4.4859*K456-2.1583*L456))/(1+(2.71828^(-8.3291+4.4859*K456-2.1583*L456)))</f>
        <v>1.0023090528299148E-7</v>
      </c>
      <c r="CC456" s="64" t="s">
        <v>781</v>
      </c>
      <c r="CD456" s="9" t="s">
        <v>53</v>
      </c>
      <c r="CE456" s="10" t="s">
        <v>641</v>
      </c>
      <c r="CF456" s="9" t="s">
        <v>89</v>
      </c>
      <c r="CG456" s="11"/>
      <c r="CH456" s="59">
        <f>COUNTIF($M456,"=13")+COUNTIF($N456,"=24")+COUNTIF($O456,"=14")+COUNTIF($P456,"=11")+COUNTIF($Q456,"=11")+COUNTIF($R456,"=14")+COUNTIF($S456,"=12")+COUNTIF($T456,"=12")+COUNTIF($U456,"=12")+COUNTIF($V456,"=13")+COUNTIF($W456,"=13")+COUNTIF($X456,"=16")</f>
        <v>9</v>
      </c>
      <c r="CI456" s="59">
        <f>COUNTIF($Y456,"=18")+COUNTIF($Z456,"=9")+COUNTIF($AA456,"=10")+COUNTIF($AB456,"=11")+COUNTIF($AC456,"=11")+COUNTIF($AD456,"=25")+COUNTIF($AE456,"=15")+COUNTIF($AF456,"=19")+COUNTIF($AG456,"=31")+COUNTIF($AH456,"=15")+COUNTIF($AI456,"=15")+COUNTIF($AJ456,"=17")+COUNTIF($AK456,"=17")</f>
        <v>10</v>
      </c>
      <c r="CJ456" s="59">
        <f>COUNTIF($AL456,"=11")+COUNTIF($AM456,"=11")+COUNTIF($AN456,"=19")+COUNTIF($AO456,"=23")+COUNTIF($AP456,"=15")+COUNTIF($AQ456,"=15")+COUNTIF($AR456,"=19")+COUNTIF($AS456,"=17")+COUNTIF($AV456,"=12")+COUNTIF($AW456,"=12")</f>
        <v>7</v>
      </c>
      <c r="CK456" s="59">
        <f>COUNTIF($AX456,"=11")+COUNTIF($AY456,"=9")+COUNTIF($AZ456,"=15")+COUNTIF($BA456,"=16")+COUNTIF($BB456,"=8")+COUNTIF($BC456,"=10")+COUNTIF($BD456,"=10")+COUNTIF($BE456,"=8")+COUNTIF($BF456,"=10")+COUNTIF($BG456,"=11")</f>
        <v>9</v>
      </c>
      <c r="CL456" s="59">
        <f>COUNTIF($BH456,"=12")+COUNTIF($BI456,"=21")+COUNTIF($BJ456,"=23")+COUNTIF($BK456,"=16")+COUNTIF($BL456,"=10")+COUNTIF($BM456,"=12")+COUNTIF($BN456,"=12")+COUNTIF($BO456,"=15")+COUNTIF($BP456,"=8")+COUNTIF($BQ456,"=12")+COUNTIF($BR456,"=24")+COUNTIF($BS456,"=20")+COUNTIF($BT456,"=13")</f>
        <v>10</v>
      </c>
      <c r="CM456" s="59">
        <f>COUNTIF($BU456,"=12")+COUNTIF($BV456,"=11")+COUNTIF($BW456,"=13")+COUNTIF($BX456,"=11")+COUNTIF($BY456,"=11")+COUNTIF($BZ456,"=12")+COUNTIF($CA456,"=11")</f>
        <v>6</v>
      </c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  <c r="DK456" s="85"/>
      <c r="DL456" s="85"/>
      <c r="DM456" s="85"/>
      <c r="DN456" s="85"/>
      <c r="DO456" s="85"/>
      <c r="DP456" s="85"/>
      <c r="DQ456" s="85"/>
      <c r="DR456" s="85"/>
      <c r="DS456" s="85"/>
      <c r="DT456" s="85"/>
      <c r="DU456" s="85"/>
      <c r="DV456" s="85"/>
      <c r="DW456" s="85"/>
      <c r="DX456" s="85"/>
      <c r="DY456" s="85"/>
      <c r="DZ456" s="85"/>
      <c r="EA456" s="86"/>
      <c r="EB456" s="86"/>
      <c r="EC456" s="86"/>
      <c r="ED456" s="86"/>
      <c r="EE456" s="86"/>
    </row>
    <row r="457" spans="1:135" s="1" customFormat="1" ht="15" customHeight="1" x14ac:dyDescent="0.25">
      <c r="A457" s="168">
        <v>46157</v>
      </c>
      <c r="B457" s="45" t="s">
        <v>409</v>
      </c>
      <c r="C457" s="86" t="s">
        <v>2</v>
      </c>
      <c r="D457" s="138" t="s">
        <v>78</v>
      </c>
      <c r="E457" s="10" t="s">
        <v>314</v>
      </c>
      <c r="F457" s="10" t="s">
        <v>207</v>
      </c>
      <c r="G457" s="7">
        <v>41504.945138888892</v>
      </c>
      <c r="H457" s="88" t="s">
        <v>2</v>
      </c>
      <c r="I457" s="88" t="s">
        <v>779</v>
      </c>
      <c r="J457" s="87">
        <v>41277.888888888891</v>
      </c>
      <c r="K457" s="143">
        <f>+COUNTIF($Y457,"&gt;=18")+COUNTIF($AG457,"&gt;=31")+COUNTIF($AP457,"&lt;=15")+COUNTIF($AR457,"&gt;=19")+COUNTIF($BG457,"&gt;=11")+COUNTIF($BI457,"&lt;=21")+COUNTIF($BK457,"&gt;=17")+COUNTIF($BR457,"&gt;=24")+COUNTIF($CA457,"&lt;=11")</f>
        <v>5</v>
      </c>
      <c r="L457" s="140">
        <f>65-(+CH457+CI457+CJ457+CK457+CL457+CM457)</f>
        <v>14</v>
      </c>
      <c r="M457" s="34">
        <v>13</v>
      </c>
      <c r="N457" s="34">
        <v>24</v>
      </c>
      <c r="O457" s="34">
        <v>14</v>
      </c>
      <c r="P457" s="43">
        <v>11</v>
      </c>
      <c r="Q457" s="34">
        <v>11</v>
      </c>
      <c r="R457" s="34">
        <v>14</v>
      </c>
      <c r="S457" s="34">
        <v>12</v>
      </c>
      <c r="T457" s="34">
        <v>12</v>
      </c>
      <c r="U457" s="34">
        <v>12</v>
      </c>
      <c r="V457" s="34">
        <v>13</v>
      </c>
      <c r="W457" s="34">
        <v>13</v>
      </c>
      <c r="X457" s="34">
        <v>16</v>
      </c>
      <c r="Y457" s="34">
        <v>19</v>
      </c>
      <c r="Z457" s="34">
        <v>10</v>
      </c>
      <c r="AA457" s="34">
        <v>10</v>
      </c>
      <c r="AB457" s="34">
        <v>11</v>
      </c>
      <c r="AC457" s="34">
        <v>11</v>
      </c>
      <c r="AD457" s="34">
        <v>23</v>
      </c>
      <c r="AE457" s="34">
        <v>15</v>
      </c>
      <c r="AF457" s="34">
        <v>19</v>
      </c>
      <c r="AG457" s="34">
        <v>32</v>
      </c>
      <c r="AH457" s="34">
        <v>15</v>
      </c>
      <c r="AI457" s="34">
        <v>15</v>
      </c>
      <c r="AJ457" s="34">
        <v>17</v>
      </c>
      <c r="AK457" s="34">
        <v>17</v>
      </c>
      <c r="AL457" s="34">
        <v>11</v>
      </c>
      <c r="AM457" s="34">
        <v>11</v>
      </c>
      <c r="AN457" s="34">
        <v>19</v>
      </c>
      <c r="AO457" s="34">
        <v>19</v>
      </c>
      <c r="AP457" s="34">
        <v>17</v>
      </c>
      <c r="AQ457" s="34">
        <v>15</v>
      </c>
      <c r="AR457" s="34">
        <v>19</v>
      </c>
      <c r="AS457" s="34">
        <v>18</v>
      </c>
      <c r="AT457" s="34">
        <v>38</v>
      </c>
      <c r="AU457" s="34">
        <v>39</v>
      </c>
      <c r="AV457" s="34">
        <v>12</v>
      </c>
      <c r="AW457" s="34">
        <v>12</v>
      </c>
      <c r="AX457" s="34">
        <v>11</v>
      </c>
      <c r="AY457" s="34">
        <v>9</v>
      </c>
      <c r="AZ457" s="34">
        <v>15</v>
      </c>
      <c r="BA457" s="34">
        <v>16</v>
      </c>
      <c r="BB457" s="34">
        <v>8</v>
      </c>
      <c r="BC457" s="34">
        <v>11</v>
      </c>
      <c r="BD457" s="34">
        <v>10</v>
      </c>
      <c r="BE457" s="34">
        <v>8</v>
      </c>
      <c r="BF457" s="34">
        <v>10</v>
      </c>
      <c r="BG457" s="34">
        <v>11</v>
      </c>
      <c r="BH457" s="34">
        <v>12</v>
      </c>
      <c r="BI457" s="34">
        <v>23</v>
      </c>
      <c r="BJ457" s="34">
        <v>23</v>
      </c>
      <c r="BK457" s="34">
        <v>17</v>
      </c>
      <c r="BL457" s="34">
        <v>10</v>
      </c>
      <c r="BM457" s="34">
        <v>12</v>
      </c>
      <c r="BN457" s="34">
        <v>12</v>
      </c>
      <c r="BO457" s="34">
        <v>16</v>
      </c>
      <c r="BP457" s="34">
        <v>8</v>
      </c>
      <c r="BQ457" s="34">
        <v>12</v>
      </c>
      <c r="BR457" s="34">
        <v>23</v>
      </c>
      <c r="BS457" s="34">
        <v>21</v>
      </c>
      <c r="BT457" s="34">
        <v>13</v>
      </c>
      <c r="BU457" s="34">
        <v>12</v>
      </c>
      <c r="BV457" s="34">
        <v>11</v>
      </c>
      <c r="BW457" s="34">
        <v>13</v>
      </c>
      <c r="BX457" s="34">
        <v>11</v>
      </c>
      <c r="BY457" s="34">
        <v>11</v>
      </c>
      <c r="BZ457" s="34">
        <v>12</v>
      </c>
      <c r="CA457" s="34">
        <v>12</v>
      </c>
      <c r="CB457" s="149">
        <f>(2.71828^(-8.3291+4.4859*K457-2.1583*L457))/(1+(2.71828^(-8.3291+4.4859*K457-2.1583*L457)))</f>
        <v>1.0023090528299148E-7</v>
      </c>
      <c r="CC457" s="64" t="s">
        <v>781</v>
      </c>
      <c r="CD457" s="25" t="s">
        <v>53</v>
      </c>
      <c r="CE457" s="10" t="s">
        <v>648</v>
      </c>
      <c r="CF457" s="86" t="s">
        <v>50</v>
      </c>
      <c r="CG457" s="11"/>
      <c r="CH457" s="59">
        <f>COUNTIF($M457,"=13")+COUNTIF($N457,"=24")+COUNTIF($O457,"=14")+COUNTIF($P457,"=11")+COUNTIF($Q457,"=11")+COUNTIF($R457,"=14")+COUNTIF($S457,"=12")+COUNTIF($T457,"=12")+COUNTIF($U457,"=12")+COUNTIF($V457,"=13")+COUNTIF($W457,"=13")+COUNTIF($X457,"=16")</f>
        <v>12</v>
      </c>
      <c r="CI457" s="59">
        <f>COUNTIF($Y457,"=18")+COUNTIF($Z457,"=9")+COUNTIF($AA457,"=10")+COUNTIF($AB457,"=11")+COUNTIF($AC457,"=11")+COUNTIF($AD457,"=25")+COUNTIF($AE457,"=15")+COUNTIF($AF457,"=19")+COUNTIF($AG457,"=31")+COUNTIF($AH457,"=15")+COUNTIF($AI457,"=15")+COUNTIF($AJ457,"=17")+COUNTIF($AK457,"=17")</f>
        <v>9</v>
      </c>
      <c r="CJ457" s="59">
        <f>COUNTIF($AL457,"=11")+COUNTIF($AM457,"=11")+COUNTIF($AN457,"=19")+COUNTIF($AO457,"=23")+COUNTIF($AP457,"=15")+COUNTIF($AQ457,"=15")+COUNTIF($AR457,"=19")+COUNTIF($AS457,"=17")+COUNTIF($AV457,"=12")+COUNTIF($AW457,"=12")</f>
        <v>7</v>
      </c>
      <c r="CK457" s="59">
        <f>COUNTIF($AX457,"=11")+COUNTIF($AY457,"=9")+COUNTIF($AZ457,"=15")+COUNTIF($BA457,"=16")+COUNTIF($BB457,"=8")+COUNTIF($BC457,"=10")+COUNTIF($BD457,"=10")+COUNTIF($BE457,"=8")+COUNTIF($BF457,"=10")+COUNTIF($BG457,"=11")</f>
        <v>9</v>
      </c>
      <c r="CL457" s="59">
        <f>COUNTIF($BH457,"=12")+COUNTIF($BI457,"=21")+COUNTIF($BJ457,"=23")+COUNTIF($BK457,"=16")+COUNTIF($BL457,"=10")+COUNTIF($BM457,"=12")+COUNTIF($BN457,"=12")+COUNTIF($BO457,"=15")+COUNTIF($BP457,"=8")+COUNTIF($BQ457,"=12")+COUNTIF($BR457,"=24")+COUNTIF($BS457,"=20")+COUNTIF($BT457,"=13")</f>
        <v>8</v>
      </c>
      <c r="CM457" s="59">
        <f>COUNTIF($BU457,"=12")+COUNTIF($BV457,"=11")+COUNTIF($BW457,"=13")+COUNTIF($BX457,"=11")+COUNTIF($BY457,"=11")+COUNTIF($BZ457,"=12")+COUNTIF($CA457,"=11")</f>
        <v>6</v>
      </c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  <c r="DK457" s="85"/>
      <c r="DL457" s="85"/>
      <c r="DM457" s="85"/>
      <c r="DN457" s="85"/>
      <c r="DO457" s="85"/>
      <c r="DP457" s="85"/>
      <c r="DQ457" s="85"/>
      <c r="DR457" s="85"/>
      <c r="DS457" s="85"/>
      <c r="DT457" s="85"/>
      <c r="DU457" s="85"/>
      <c r="DV457" s="85"/>
      <c r="DW457" s="85"/>
      <c r="DX457" s="85"/>
      <c r="DY457" s="85"/>
      <c r="DZ457" s="85"/>
      <c r="EA457" s="86"/>
      <c r="EB457" s="86"/>
      <c r="EC457" s="86"/>
      <c r="ED457" s="86"/>
      <c r="EE457" s="86"/>
    </row>
    <row r="458" spans="1:135" s="1" customFormat="1" ht="15" customHeight="1" x14ac:dyDescent="0.25">
      <c r="A458" s="167">
        <v>67558</v>
      </c>
      <c r="B458" s="46" t="s">
        <v>668</v>
      </c>
      <c r="C458" s="86" t="s">
        <v>2</v>
      </c>
      <c r="D458" s="138" t="s">
        <v>78</v>
      </c>
      <c r="E458" s="29" t="s">
        <v>8</v>
      </c>
      <c r="F458" s="3" t="s">
        <v>88</v>
      </c>
      <c r="G458" s="7">
        <v>41628</v>
      </c>
      <c r="H458" s="88" t="s">
        <v>2</v>
      </c>
      <c r="I458" s="88" t="s">
        <v>779</v>
      </c>
      <c r="J458" s="87">
        <v>41277.888888888891</v>
      </c>
      <c r="K458" s="143">
        <f>+COUNTIF($Y458,"&gt;=18")+COUNTIF($AG458,"&gt;=31")+COUNTIF($AP458,"&lt;=15")+COUNTIF($AR458,"&gt;=19")+COUNTIF($BG458,"&gt;=11")+COUNTIF($BI458,"&lt;=21")+COUNTIF($BK458,"&gt;=17")+COUNTIF($BR458,"&gt;=24")+COUNTIF($CA458,"&lt;=11")</f>
        <v>5</v>
      </c>
      <c r="L458" s="140">
        <f>65-(+CH458+CI458+CJ458+CK458+CL458+CM458)</f>
        <v>14</v>
      </c>
      <c r="M458" s="28">
        <v>13</v>
      </c>
      <c r="N458" s="28">
        <v>25</v>
      </c>
      <c r="O458" s="28">
        <v>14</v>
      </c>
      <c r="P458" s="28">
        <v>10</v>
      </c>
      <c r="Q458" s="28">
        <v>11</v>
      </c>
      <c r="R458" s="28">
        <v>12</v>
      </c>
      <c r="S458" s="28">
        <v>12</v>
      </c>
      <c r="T458" s="28">
        <v>12</v>
      </c>
      <c r="U458" s="28">
        <v>12</v>
      </c>
      <c r="V458" s="28">
        <v>13</v>
      </c>
      <c r="W458" s="28">
        <v>13</v>
      </c>
      <c r="X458" s="28">
        <v>16</v>
      </c>
      <c r="Y458" s="28">
        <v>18</v>
      </c>
      <c r="Z458" s="28">
        <v>9</v>
      </c>
      <c r="AA458" s="28">
        <v>10</v>
      </c>
      <c r="AB458" s="28">
        <v>11</v>
      </c>
      <c r="AC458" s="28">
        <v>11</v>
      </c>
      <c r="AD458" s="28">
        <v>24</v>
      </c>
      <c r="AE458" s="28">
        <v>15</v>
      </c>
      <c r="AF458" s="28">
        <v>19</v>
      </c>
      <c r="AG458" s="28">
        <v>31</v>
      </c>
      <c r="AH458" s="28">
        <v>15</v>
      </c>
      <c r="AI458" s="28">
        <v>15</v>
      </c>
      <c r="AJ458" s="28">
        <v>16</v>
      </c>
      <c r="AK458" s="6">
        <v>17</v>
      </c>
      <c r="AL458" s="28">
        <v>11</v>
      </c>
      <c r="AM458" s="28">
        <v>11</v>
      </c>
      <c r="AN458" s="28">
        <v>19</v>
      </c>
      <c r="AO458" s="28">
        <v>23</v>
      </c>
      <c r="AP458" s="28">
        <v>15</v>
      </c>
      <c r="AQ458" s="28">
        <v>15</v>
      </c>
      <c r="AR458" s="28">
        <v>17</v>
      </c>
      <c r="AS458" s="28">
        <v>19</v>
      </c>
      <c r="AT458" s="28">
        <v>38</v>
      </c>
      <c r="AU458" s="28">
        <v>39</v>
      </c>
      <c r="AV458" s="28">
        <v>12</v>
      </c>
      <c r="AW458" s="28">
        <v>13</v>
      </c>
      <c r="AX458" s="28">
        <v>11</v>
      </c>
      <c r="AY458" s="28">
        <v>9</v>
      </c>
      <c r="AZ458" s="28">
        <v>15</v>
      </c>
      <c r="BA458" s="28">
        <v>16</v>
      </c>
      <c r="BB458" s="28">
        <v>8</v>
      </c>
      <c r="BC458" s="28">
        <v>10</v>
      </c>
      <c r="BD458" s="28">
        <v>10</v>
      </c>
      <c r="BE458" s="28">
        <v>8</v>
      </c>
      <c r="BF458" s="28">
        <v>10</v>
      </c>
      <c r="BG458" s="28">
        <v>11</v>
      </c>
      <c r="BH458" s="28">
        <v>12</v>
      </c>
      <c r="BI458" s="28">
        <v>23</v>
      </c>
      <c r="BJ458" s="28">
        <v>23</v>
      </c>
      <c r="BK458" s="28">
        <v>17</v>
      </c>
      <c r="BL458" s="28">
        <v>10</v>
      </c>
      <c r="BM458" s="28">
        <v>12</v>
      </c>
      <c r="BN458" s="28">
        <v>12</v>
      </c>
      <c r="BO458" s="28">
        <v>15</v>
      </c>
      <c r="BP458" s="28">
        <v>8</v>
      </c>
      <c r="BQ458" s="28">
        <v>13</v>
      </c>
      <c r="BR458" s="28">
        <v>22</v>
      </c>
      <c r="BS458" s="28">
        <v>20</v>
      </c>
      <c r="BT458" s="28">
        <v>11</v>
      </c>
      <c r="BU458" s="28">
        <v>12</v>
      </c>
      <c r="BV458" s="28">
        <v>11</v>
      </c>
      <c r="BW458" s="28">
        <v>13</v>
      </c>
      <c r="BX458" s="28">
        <v>11</v>
      </c>
      <c r="BY458" s="28">
        <v>11</v>
      </c>
      <c r="BZ458" s="28">
        <v>12</v>
      </c>
      <c r="CA458" s="28">
        <v>12</v>
      </c>
      <c r="CB458" s="149">
        <f>(2.71828^(-8.3291+4.4859*K458-2.1583*L458))/(1+(2.71828^(-8.3291+4.4859*K458-2.1583*L458)))</f>
        <v>1.0023090528299148E-7</v>
      </c>
      <c r="CC458" s="64" t="s">
        <v>781</v>
      </c>
      <c r="CD458" s="49" t="s">
        <v>53</v>
      </c>
      <c r="CE458" s="10" t="s">
        <v>669</v>
      </c>
      <c r="CF458" s="49" t="s">
        <v>668</v>
      </c>
      <c r="CG458" s="11"/>
      <c r="CH458" s="59">
        <f>COUNTIF($M458,"=13")+COUNTIF($N458,"=24")+COUNTIF($O458,"=14")+COUNTIF($P458,"=11")+COUNTIF($Q458,"=11")+COUNTIF($R458,"=14")+COUNTIF($S458,"=12")+COUNTIF($T458,"=12")+COUNTIF($U458,"=12")+COUNTIF($V458,"=13")+COUNTIF($W458,"=13")+COUNTIF($X458,"=16")</f>
        <v>9</v>
      </c>
      <c r="CI458" s="59">
        <f>COUNTIF($Y458,"=18")+COUNTIF($Z458,"=9")+COUNTIF($AA458,"=10")+COUNTIF($AB458,"=11")+COUNTIF($AC458,"=11")+COUNTIF($AD458,"=25")+COUNTIF($AE458,"=15")+COUNTIF($AF458,"=19")+COUNTIF($AG458,"=31")+COUNTIF($AH458,"=15")+COUNTIF($AI458,"=15")+COUNTIF($AJ458,"=17")+COUNTIF($AK458,"=17")</f>
        <v>11</v>
      </c>
      <c r="CJ458" s="59">
        <f>COUNTIF($AL458,"=11")+COUNTIF($AM458,"=11")+COUNTIF($AN458,"=19")+COUNTIF($AO458,"=23")+COUNTIF($AP458,"=15")+COUNTIF($AQ458,"=15")+COUNTIF($AR458,"=19")+COUNTIF($AS458,"=17")+COUNTIF($AV458,"=12")+COUNTIF($AW458,"=12")</f>
        <v>7</v>
      </c>
      <c r="CK458" s="59">
        <f>COUNTIF($AX458,"=11")+COUNTIF($AY458,"=9")+COUNTIF($AZ458,"=15")+COUNTIF($BA458,"=16")+COUNTIF($BB458,"=8")+COUNTIF($BC458,"=10")+COUNTIF($BD458,"=10")+COUNTIF($BE458,"=8")+COUNTIF($BF458,"=10")+COUNTIF($BG458,"=11")</f>
        <v>10</v>
      </c>
      <c r="CL458" s="59">
        <f>COUNTIF($BH458,"=12")+COUNTIF($BI458,"=21")+COUNTIF($BJ458,"=23")+COUNTIF($BK458,"=16")+COUNTIF($BL458,"=10")+COUNTIF($BM458,"=12")+COUNTIF($BN458,"=12")+COUNTIF($BO458,"=15")+COUNTIF($BP458,"=8")+COUNTIF($BQ458,"=12")+COUNTIF($BR458,"=24")+COUNTIF($BS458,"=20")+COUNTIF($BT458,"=13")</f>
        <v>8</v>
      </c>
      <c r="CM458" s="59">
        <f>COUNTIF($BU458,"=12")+COUNTIF($BV458,"=11")+COUNTIF($BW458,"=13")+COUNTIF($BX458,"=11")+COUNTIF($BY458,"=11")+COUNTIF($BZ458,"=12")+COUNTIF($CA458,"=11")</f>
        <v>6</v>
      </c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  <c r="DK458" s="85"/>
      <c r="DL458" s="85"/>
      <c r="DM458" s="85"/>
      <c r="DN458" s="85"/>
      <c r="DO458" s="85"/>
      <c r="DP458" s="85"/>
      <c r="DQ458" s="85"/>
      <c r="DR458" s="85"/>
      <c r="DS458" s="85"/>
      <c r="DT458" s="85"/>
      <c r="DU458" s="85"/>
      <c r="DV458" s="85"/>
      <c r="DW458" s="85"/>
      <c r="DX458" s="85"/>
      <c r="DY458" s="85"/>
      <c r="DZ458" s="85"/>
      <c r="EA458" s="86"/>
      <c r="EB458" s="86"/>
      <c r="EC458" s="86"/>
      <c r="ED458" s="86"/>
      <c r="EE458" s="86"/>
    </row>
    <row r="459" spans="1:135" s="1" customFormat="1" ht="15" customHeight="1" x14ac:dyDescent="0.25">
      <c r="A459" s="168">
        <v>67628</v>
      </c>
      <c r="B459" s="10" t="s">
        <v>207</v>
      </c>
      <c r="C459" s="86" t="s">
        <v>2</v>
      </c>
      <c r="D459" s="138" t="s">
        <v>78</v>
      </c>
      <c r="E459" s="14" t="s">
        <v>314</v>
      </c>
      <c r="F459" s="10" t="s">
        <v>207</v>
      </c>
      <c r="G459" s="7">
        <v>41504.945138888892</v>
      </c>
      <c r="H459" s="88" t="s">
        <v>2</v>
      </c>
      <c r="I459" s="88" t="s">
        <v>779</v>
      </c>
      <c r="J459" s="87">
        <v>41277.888888888891</v>
      </c>
      <c r="K459" s="143">
        <f>+COUNTIF($Y459,"&gt;=18")+COUNTIF($AG459,"&gt;=31")+COUNTIF($AP459,"&lt;=15")+COUNTIF($AR459,"&gt;=19")+COUNTIF($BG459,"&gt;=11")+COUNTIF($BI459,"&lt;=21")+COUNTIF($BK459,"&gt;=17")+COUNTIF($BR459,"&gt;=24")+COUNTIF($CA459,"&lt;=11")</f>
        <v>5</v>
      </c>
      <c r="L459" s="140">
        <f>65-(+CH459+CI459+CJ459+CK459+CL459+CM459)</f>
        <v>14</v>
      </c>
      <c r="M459" s="43">
        <v>13</v>
      </c>
      <c r="N459" s="43">
        <v>24</v>
      </c>
      <c r="O459" s="43">
        <v>14</v>
      </c>
      <c r="P459" s="43">
        <v>11</v>
      </c>
      <c r="Q459" s="43">
        <v>11</v>
      </c>
      <c r="R459" s="43">
        <v>14</v>
      </c>
      <c r="S459" s="43">
        <v>12</v>
      </c>
      <c r="T459" s="43">
        <v>12</v>
      </c>
      <c r="U459" s="43">
        <v>12</v>
      </c>
      <c r="V459" s="43">
        <v>13</v>
      </c>
      <c r="W459" s="43">
        <v>13</v>
      </c>
      <c r="X459" s="43">
        <v>16</v>
      </c>
      <c r="Y459" s="43">
        <v>19</v>
      </c>
      <c r="Z459" s="43">
        <v>10</v>
      </c>
      <c r="AA459" s="43">
        <v>10</v>
      </c>
      <c r="AB459" s="43">
        <v>11</v>
      </c>
      <c r="AC459" s="43">
        <v>11</v>
      </c>
      <c r="AD459" s="43">
        <v>23</v>
      </c>
      <c r="AE459" s="43">
        <v>15</v>
      </c>
      <c r="AF459" s="43">
        <v>19</v>
      </c>
      <c r="AG459" s="43">
        <v>32</v>
      </c>
      <c r="AH459" s="43">
        <v>15</v>
      </c>
      <c r="AI459" s="43">
        <v>15</v>
      </c>
      <c r="AJ459" s="43">
        <v>17</v>
      </c>
      <c r="AK459" s="43">
        <v>17</v>
      </c>
      <c r="AL459" s="43">
        <v>11</v>
      </c>
      <c r="AM459" s="43">
        <v>11</v>
      </c>
      <c r="AN459" s="43">
        <v>19</v>
      </c>
      <c r="AO459" s="43">
        <v>23</v>
      </c>
      <c r="AP459" s="43">
        <v>17</v>
      </c>
      <c r="AQ459" s="43">
        <v>15</v>
      </c>
      <c r="AR459" s="43">
        <v>20</v>
      </c>
      <c r="AS459" s="43">
        <v>17</v>
      </c>
      <c r="AT459" s="43">
        <v>37</v>
      </c>
      <c r="AU459" s="43">
        <v>38</v>
      </c>
      <c r="AV459" s="43">
        <v>12</v>
      </c>
      <c r="AW459" s="43">
        <v>12</v>
      </c>
      <c r="AX459" s="43">
        <v>11</v>
      </c>
      <c r="AY459" s="43">
        <v>9</v>
      </c>
      <c r="AZ459" s="43">
        <v>15</v>
      </c>
      <c r="BA459" s="43">
        <v>16</v>
      </c>
      <c r="BB459" s="43">
        <v>8</v>
      </c>
      <c r="BC459" s="43">
        <v>11</v>
      </c>
      <c r="BD459" s="43">
        <v>10</v>
      </c>
      <c r="BE459" s="43">
        <v>8</v>
      </c>
      <c r="BF459" s="43">
        <v>10</v>
      </c>
      <c r="BG459" s="43">
        <v>11</v>
      </c>
      <c r="BH459" s="43">
        <v>12</v>
      </c>
      <c r="BI459" s="43">
        <v>23</v>
      </c>
      <c r="BJ459" s="43">
        <v>23</v>
      </c>
      <c r="BK459" s="43">
        <v>17</v>
      </c>
      <c r="BL459" s="43">
        <v>10</v>
      </c>
      <c r="BM459" s="43">
        <v>11</v>
      </c>
      <c r="BN459" s="43">
        <v>12</v>
      </c>
      <c r="BO459" s="43">
        <v>16</v>
      </c>
      <c r="BP459" s="43">
        <v>8</v>
      </c>
      <c r="BQ459" s="43">
        <v>12</v>
      </c>
      <c r="BR459" s="43">
        <v>22</v>
      </c>
      <c r="BS459" s="43">
        <v>21</v>
      </c>
      <c r="BT459" s="43">
        <v>13</v>
      </c>
      <c r="BU459" s="43">
        <v>12</v>
      </c>
      <c r="BV459" s="43">
        <v>11</v>
      </c>
      <c r="BW459" s="43">
        <v>13</v>
      </c>
      <c r="BX459" s="43">
        <v>11</v>
      </c>
      <c r="BY459" s="43">
        <v>11</v>
      </c>
      <c r="BZ459" s="43">
        <v>12</v>
      </c>
      <c r="CA459" s="43">
        <v>12</v>
      </c>
      <c r="CB459" s="149">
        <f>(2.71828^(-8.3291+4.4859*K459-2.1583*L459))/(1+(2.71828^(-8.3291+4.4859*K459-2.1583*L459)))</f>
        <v>1.0023090528299148E-7</v>
      </c>
      <c r="CC459" s="64" t="s">
        <v>781</v>
      </c>
      <c r="CD459" s="86" t="s">
        <v>53</v>
      </c>
      <c r="CE459" s="10" t="s">
        <v>670</v>
      </c>
      <c r="CF459" s="86" t="s">
        <v>50</v>
      </c>
      <c r="CG459" s="11"/>
      <c r="CH459" s="59">
        <f>COUNTIF($M459,"=13")+COUNTIF($N459,"=24")+COUNTIF($O459,"=14")+COUNTIF($P459,"=11")+COUNTIF($Q459,"=11")+COUNTIF($R459,"=14")+COUNTIF($S459,"=12")+COUNTIF($T459,"=12")+COUNTIF($U459,"=12")+COUNTIF($V459,"=13")+COUNTIF($W459,"=13")+COUNTIF($X459,"=16")</f>
        <v>12</v>
      </c>
      <c r="CI459" s="59">
        <f>COUNTIF($Y459,"=18")+COUNTIF($Z459,"=9")+COUNTIF($AA459,"=10")+COUNTIF($AB459,"=11")+COUNTIF($AC459,"=11")+COUNTIF($AD459,"=25")+COUNTIF($AE459,"=15")+COUNTIF($AF459,"=19")+COUNTIF($AG459,"=31")+COUNTIF($AH459,"=15")+COUNTIF($AI459,"=15")+COUNTIF($AJ459,"=17")+COUNTIF($AK459,"=17")</f>
        <v>9</v>
      </c>
      <c r="CJ459" s="59">
        <f>COUNTIF($AL459,"=11")+COUNTIF($AM459,"=11")+COUNTIF($AN459,"=19")+COUNTIF($AO459,"=23")+COUNTIF($AP459,"=15")+COUNTIF($AQ459,"=15")+COUNTIF($AR459,"=19")+COUNTIF($AS459,"=17")+COUNTIF($AV459,"=12")+COUNTIF($AW459,"=12")</f>
        <v>8</v>
      </c>
      <c r="CK459" s="59">
        <f>COUNTIF($AX459,"=11")+COUNTIF($AY459,"=9")+COUNTIF($AZ459,"=15")+COUNTIF($BA459,"=16")+COUNTIF($BB459,"=8")+COUNTIF($BC459,"=10")+COUNTIF($BD459,"=10")+COUNTIF($BE459,"=8")+COUNTIF($BF459,"=10")+COUNTIF($BG459,"=11")</f>
        <v>9</v>
      </c>
      <c r="CL459" s="59">
        <f>COUNTIF($BH459,"=12")+COUNTIF($BI459,"=21")+COUNTIF($BJ459,"=23")+COUNTIF($BK459,"=16")+COUNTIF($BL459,"=10")+COUNTIF($BM459,"=12")+COUNTIF($BN459,"=12")+COUNTIF($BO459,"=15")+COUNTIF($BP459,"=8")+COUNTIF($BQ459,"=12")+COUNTIF($BR459,"=24")+COUNTIF($BS459,"=20")+COUNTIF($BT459,"=13")</f>
        <v>7</v>
      </c>
      <c r="CM459" s="59">
        <f>COUNTIF($BU459,"=12")+COUNTIF($BV459,"=11")+COUNTIF($BW459,"=13")+COUNTIF($BX459,"=11")+COUNTIF($BY459,"=11")+COUNTIF($BZ459,"=12")+COUNTIF($CA459,"=11")</f>
        <v>6</v>
      </c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  <c r="DK459" s="85"/>
      <c r="DL459" s="85"/>
      <c r="DM459" s="85"/>
      <c r="DN459" s="85"/>
      <c r="DO459" s="85"/>
      <c r="DP459" s="85"/>
      <c r="DQ459" s="85"/>
      <c r="DR459" s="85"/>
      <c r="DS459" s="85"/>
      <c r="DT459" s="85"/>
      <c r="DU459" s="85"/>
      <c r="DV459" s="85"/>
      <c r="DW459" s="85"/>
      <c r="DX459" s="85"/>
      <c r="DY459" s="85"/>
      <c r="DZ459" s="85"/>
      <c r="EA459" s="86"/>
      <c r="EB459" s="86"/>
      <c r="EC459" s="86"/>
      <c r="ED459" s="86"/>
      <c r="EE459" s="86"/>
    </row>
    <row r="460" spans="1:135" s="1" customFormat="1" ht="15" customHeight="1" x14ac:dyDescent="0.25">
      <c r="A460" s="163">
        <v>70661</v>
      </c>
      <c r="B460" s="91" t="s">
        <v>212</v>
      </c>
      <c r="C460" s="86" t="s">
        <v>2</v>
      </c>
      <c r="D460" s="138" t="s">
        <v>78</v>
      </c>
      <c r="E460" s="91" t="s">
        <v>314</v>
      </c>
      <c r="F460" s="91" t="s">
        <v>212</v>
      </c>
      <c r="G460" s="7">
        <v>41615</v>
      </c>
      <c r="H460" s="88" t="s">
        <v>2</v>
      </c>
      <c r="I460" s="88" t="s">
        <v>779</v>
      </c>
      <c r="J460" s="87">
        <v>41277.888888888891</v>
      </c>
      <c r="K460" s="143">
        <f>+COUNTIF($Y460,"&gt;=18")+COUNTIF($AG460,"&gt;=31")+COUNTIF($AP460,"&lt;=15")+COUNTIF($AR460,"&gt;=19")+COUNTIF($BG460,"&gt;=11")+COUNTIF($BI460,"&lt;=21")+COUNTIF($BK460,"&gt;=17")+COUNTIF($BR460,"&gt;=24")+COUNTIF($CA460,"&lt;=11")</f>
        <v>5</v>
      </c>
      <c r="L460" s="140">
        <f>65-(+CH460+CI460+CJ460+CK460+CL460+CM460)</f>
        <v>14</v>
      </c>
      <c r="M460" s="114">
        <v>13</v>
      </c>
      <c r="N460" s="114">
        <v>25</v>
      </c>
      <c r="O460" s="114">
        <v>14</v>
      </c>
      <c r="P460" s="114">
        <v>11</v>
      </c>
      <c r="Q460" s="114">
        <v>11</v>
      </c>
      <c r="R460" s="114">
        <v>14</v>
      </c>
      <c r="S460" s="114">
        <v>12</v>
      </c>
      <c r="T460" s="114">
        <v>12</v>
      </c>
      <c r="U460" s="114">
        <v>12</v>
      </c>
      <c r="V460" s="114">
        <v>13</v>
      </c>
      <c r="W460" s="114">
        <v>14</v>
      </c>
      <c r="X460" s="114">
        <v>16</v>
      </c>
      <c r="Y460" s="114">
        <v>17</v>
      </c>
      <c r="Z460" s="114">
        <v>9</v>
      </c>
      <c r="AA460" s="114">
        <v>10</v>
      </c>
      <c r="AB460" s="114">
        <v>11</v>
      </c>
      <c r="AC460" s="114">
        <v>11</v>
      </c>
      <c r="AD460" s="114">
        <v>25</v>
      </c>
      <c r="AE460" s="114">
        <v>14</v>
      </c>
      <c r="AF460" s="114">
        <v>18</v>
      </c>
      <c r="AG460" s="114">
        <v>31</v>
      </c>
      <c r="AH460" s="114">
        <v>15</v>
      </c>
      <c r="AI460" s="114">
        <v>16</v>
      </c>
      <c r="AJ460" s="62">
        <v>16</v>
      </c>
      <c r="AK460" s="114">
        <v>17</v>
      </c>
      <c r="AL460" s="114">
        <v>11</v>
      </c>
      <c r="AM460" s="62">
        <v>11</v>
      </c>
      <c r="AN460" s="114">
        <v>19</v>
      </c>
      <c r="AO460" s="114">
        <v>23</v>
      </c>
      <c r="AP460" s="114">
        <v>17</v>
      </c>
      <c r="AQ460" s="114">
        <v>16</v>
      </c>
      <c r="AR460" s="114">
        <v>19</v>
      </c>
      <c r="AS460" s="114">
        <v>17</v>
      </c>
      <c r="AT460" s="62">
        <v>39</v>
      </c>
      <c r="AU460" s="114">
        <v>39</v>
      </c>
      <c r="AV460" s="114">
        <v>12</v>
      </c>
      <c r="AW460" s="114">
        <v>12</v>
      </c>
      <c r="AX460" s="114">
        <v>11</v>
      </c>
      <c r="AY460" s="114">
        <v>9</v>
      </c>
      <c r="AZ460" s="114">
        <v>15</v>
      </c>
      <c r="BA460" s="114">
        <v>16</v>
      </c>
      <c r="BB460" s="114">
        <v>8</v>
      </c>
      <c r="BC460" s="114">
        <v>10</v>
      </c>
      <c r="BD460" s="114">
        <v>10</v>
      </c>
      <c r="BE460" s="114">
        <v>8</v>
      </c>
      <c r="BF460" s="114">
        <v>10</v>
      </c>
      <c r="BG460" s="114">
        <v>10</v>
      </c>
      <c r="BH460" s="114">
        <v>12</v>
      </c>
      <c r="BI460" s="114">
        <v>21</v>
      </c>
      <c r="BJ460" s="114">
        <v>23</v>
      </c>
      <c r="BK460" s="114">
        <v>17</v>
      </c>
      <c r="BL460" s="114">
        <v>10</v>
      </c>
      <c r="BM460" s="114">
        <v>12</v>
      </c>
      <c r="BN460" s="114">
        <v>12</v>
      </c>
      <c r="BO460" s="114">
        <v>16</v>
      </c>
      <c r="BP460" s="114">
        <v>8</v>
      </c>
      <c r="BQ460" s="114">
        <v>12</v>
      </c>
      <c r="BR460" s="114">
        <v>25</v>
      </c>
      <c r="BS460" s="114">
        <v>20</v>
      </c>
      <c r="BT460" s="114">
        <v>13</v>
      </c>
      <c r="BU460" s="114">
        <v>12</v>
      </c>
      <c r="BV460" s="114">
        <v>11</v>
      </c>
      <c r="BW460" s="114">
        <v>13</v>
      </c>
      <c r="BX460" s="114">
        <v>11</v>
      </c>
      <c r="BY460" s="114">
        <v>11</v>
      </c>
      <c r="BZ460" s="114">
        <v>12</v>
      </c>
      <c r="CA460" s="114">
        <v>12</v>
      </c>
      <c r="CB460" s="149">
        <f>(2.71828^(-8.3291+4.4859*K460-2.1583*L460))/(1+(2.71828^(-8.3291+4.4859*K460-2.1583*L460)))</f>
        <v>1.0023090528299148E-7</v>
      </c>
      <c r="CC460" s="64" t="s">
        <v>781</v>
      </c>
      <c r="CD460" s="9" t="s">
        <v>53</v>
      </c>
      <c r="CE460" s="91" t="s">
        <v>673</v>
      </c>
      <c r="CF460" s="9" t="s">
        <v>50</v>
      </c>
      <c r="CG460" s="15"/>
      <c r="CH460" s="59">
        <f>COUNTIF($M460,"=13")+COUNTIF($N460,"=24")+COUNTIF($O460,"=14")+COUNTIF($P460,"=11")+COUNTIF($Q460,"=11")+COUNTIF($R460,"=14")+COUNTIF($S460,"=12")+COUNTIF($T460,"=12")+COUNTIF($U460,"=12")+COUNTIF($V460,"=13")+COUNTIF($W460,"=13")+COUNTIF($X460,"=16")</f>
        <v>10</v>
      </c>
      <c r="CI460" s="59">
        <f>COUNTIF($Y460,"=18")+COUNTIF($Z460,"=9")+COUNTIF($AA460,"=10")+COUNTIF($AB460,"=11")+COUNTIF($AC460,"=11")+COUNTIF($AD460,"=25")+COUNTIF($AE460,"=15")+COUNTIF($AF460,"=19")+COUNTIF($AG460,"=31")+COUNTIF($AH460,"=15")+COUNTIF($AI460,"=15")+COUNTIF($AJ460,"=17")+COUNTIF($AK460,"=17")</f>
        <v>8</v>
      </c>
      <c r="CJ460" s="59">
        <f>COUNTIF($AL460,"=11")+COUNTIF($AM460,"=11")+COUNTIF($AN460,"=19")+COUNTIF($AO460,"=23")+COUNTIF($AP460,"=15")+COUNTIF($AQ460,"=15")+COUNTIF($AR460,"=19")+COUNTIF($AS460,"=17")+COUNTIF($AV460,"=12")+COUNTIF($AW460,"=12")</f>
        <v>8</v>
      </c>
      <c r="CK460" s="59">
        <f>COUNTIF($AX460,"=11")+COUNTIF($AY460,"=9")+COUNTIF($AZ460,"=15")+COUNTIF($BA460,"=16")+COUNTIF($BB460,"=8")+COUNTIF($BC460,"=10")+COUNTIF($BD460,"=10")+COUNTIF($BE460,"=8")+COUNTIF($BF460,"=10")+COUNTIF($BG460,"=11")</f>
        <v>9</v>
      </c>
      <c r="CL460" s="59">
        <f>COUNTIF($BH460,"=12")+COUNTIF($BI460,"=21")+COUNTIF($BJ460,"=23")+COUNTIF($BK460,"=16")+COUNTIF($BL460,"=10")+COUNTIF($BM460,"=12")+COUNTIF($BN460,"=12")+COUNTIF($BO460,"=15")+COUNTIF($BP460,"=8")+COUNTIF($BQ460,"=12")+COUNTIF($BR460,"=24")+COUNTIF($BS460,"=20")+COUNTIF($BT460,"=13")</f>
        <v>10</v>
      </c>
      <c r="CM460" s="59">
        <f>COUNTIF($BU460,"=12")+COUNTIF($BV460,"=11")+COUNTIF($BW460,"=13")+COUNTIF($BX460,"=11")+COUNTIF($BY460,"=11")+COUNTIF($BZ460,"=12")+COUNTIF($CA460,"=11")</f>
        <v>6</v>
      </c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  <c r="DK460" s="85"/>
      <c r="DL460" s="85"/>
      <c r="DM460" s="85"/>
      <c r="DN460" s="85"/>
      <c r="DO460" s="85"/>
      <c r="DP460" s="85"/>
      <c r="DQ460" s="85"/>
      <c r="DR460" s="85"/>
      <c r="DS460" s="85"/>
      <c r="DT460" s="85"/>
      <c r="DU460" s="85"/>
      <c r="DV460" s="85"/>
      <c r="DW460" s="85"/>
      <c r="DX460" s="85"/>
      <c r="DY460" s="85"/>
      <c r="DZ460" s="85"/>
      <c r="EA460" s="86"/>
      <c r="EB460" s="86"/>
      <c r="EC460" s="86"/>
      <c r="ED460" s="86"/>
      <c r="EE460" s="86"/>
    </row>
    <row r="461" spans="1:135" s="1" customFormat="1" ht="15" customHeight="1" x14ac:dyDescent="0.25">
      <c r="A461" s="167" t="s">
        <v>995</v>
      </c>
      <c r="B461" s="12" t="s">
        <v>143</v>
      </c>
      <c r="C461" s="86" t="s">
        <v>2</v>
      </c>
      <c r="D461" s="138" t="s">
        <v>78</v>
      </c>
      <c r="E461" s="29" t="s">
        <v>314</v>
      </c>
      <c r="F461" s="20" t="s">
        <v>143</v>
      </c>
      <c r="G461" s="16">
        <v>41616</v>
      </c>
      <c r="H461" s="88" t="s">
        <v>2</v>
      </c>
      <c r="I461" s="88" t="s">
        <v>779</v>
      </c>
      <c r="J461" s="87">
        <v>41277.888888888891</v>
      </c>
      <c r="K461" s="143">
        <f>+COUNTIF($Y461,"&gt;=18")+COUNTIF($AG461,"&gt;=31")+COUNTIF($AP461,"&lt;=15")+COUNTIF($AR461,"&gt;=19")+COUNTIF($BG461,"&gt;=11")+COUNTIF($BI461,"&lt;=21")+COUNTIF($BK461,"&gt;=17")+COUNTIF($BR461,"&gt;=24")+COUNTIF($CA461,"&lt;=11")</f>
        <v>5</v>
      </c>
      <c r="L461" s="140">
        <f>65-(+CH461+CI461+CJ461+CK461+CL461+CM461)</f>
        <v>14</v>
      </c>
      <c r="M461" s="28">
        <v>13</v>
      </c>
      <c r="N461" s="28">
        <v>24</v>
      </c>
      <c r="O461" s="28">
        <v>14</v>
      </c>
      <c r="P461" s="28">
        <v>11</v>
      </c>
      <c r="Q461" s="28">
        <v>11</v>
      </c>
      <c r="R461" s="28">
        <v>15</v>
      </c>
      <c r="S461" s="28">
        <v>12</v>
      </c>
      <c r="T461" s="28">
        <v>12</v>
      </c>
      <c r="U461" s="28">
        <v>13</v>
      </c>
      <c r="V461" s="28">
        <v>13</v>
      </c>
      <c r="W461" s="28">
        <v>13</v>
      </c>
      <c r="X461" s="28">
        <v>16</v>
      </c>
      <c r="Y461" s="28">
        <v>18</v>
      </c>
      <c r="Z461" s="28">
        <v>8</v>
      </c>
      <c r="AA461" s="28">
        <v>9</v>
      </c>
      <c r="AB461" s="28">
        <v>11</v>
      </c>
      <c r="AC461" s="28">
        <v>11</v>
      </c>
      <c r="AD461" s="28">
        <v>25</v>
      </c>
      <c r="AE461" s="28">
        <v>15</v>
      </c>
      <c r="AF461" s="28">
        <v>19</v>
      </c>
      <c r="AG461" s="28">
        <v>31</v>
      </c>
      <c r="AH461" s="28">
        <v>14</v>
      </c>
      <c r="AI461" s="28">
        <v>15</v>
      </c>
      <c r="AJ461" s="6">
        <v>16</v>
      </c>
      <c r="AK461" s="6">
        <v>17</v>
      </c>
      <c r="AL461" s="28">
        <v>11</v>
      </c>
      <c r="AM461" s="28">
        <v>11</v>
      </c>
      <c r="AN461" s="28">
        <v>19</v>
      </c>
      <c r="AO461" s="28">
        <v>23</v>
      </c>
      <c r="AP461" s="28">
        <v>17</v>
      </c>
      <c r="AQ461" s="28">
        <v>14</v>
      </c>
      <c r="AR461" s="28">
        <v>19</v>
      </c>
      <c r="AS461" s="28">
        <v>16</v>
      </c>
      <c r="AT461" s="28">
        <v>37</v>
      </c>
      <c r="AU461" s="28">
        <v>39</v>
      </c>
      <c r="AV461" s="28">
        <v>14</v>
      </c>
      <c r="AW461" s="28">
        <v>12</v>
      </c>
      <c r="AX461" s="28">
        <v>11</v>
      </c>
      <c r="AY461" s="28">
        <v>9</v>
      </c>
      <c r="AZ461" s="28">
        <v>15</v>
      </c>
      <c r="BA461" s="28">
        <v>16</v>
      </c>
      <c r="BB461" s="28">
        <v>8</v>
      </c>
      <c r="BC461" s="28">
        <v>10</v>
      </c>
      <c r="BD461" s="28">
        <v>10</v>
      </c>
      <c r="BE461" s="28">
        <v>8</v>
      </c>
      <c r="BF461" s="28">
        <v>10</v>
      </c>
      <c r="BG461" s="28">
        <v>11</v>
      </c>
      <c r="BH461" s="28">
        <v>12</v>
      </c>
      <c r="BI461" s="28">
        <v>23</v>
      </c>
      <c r="BJ461" s="28">
        <v>23</v>
      </c>
      <c r="BK461" s="28">
        <v>17</v>
      </c>
      <c r="BL461" s="28">
        <v>10</v>
      </c>
      <c r="BM461" s="28">
        <v>12</v>
      </c>
      <c r="BN461" s="28">
        <v>12</v>
      </c>
      <c r="BO461" s="28">
        <v>15</v>
      </c>
      <c r="BP461" s="28">
        <v>8</v>
      </c>
      <c r="BQ461" s="28">
        <v>12</v>
      </c>
      <c r="BR461" s="28">
        <v>22</v>
      </c>
      <c r="BS461" s="28">
        <v>20</v>
      </c>
      <c r="BT461" s="28">
        <v>13</v>
      </c>
      <c r="BU461" s="28">
        <v>12</v>
      </c>
      <c r="BV461" s="28">
        <v>11</v>
      </c>
      <c r="BW461" s="28">
        <v>13</v>
      </c>
      <c r="BX461" s="28">
        <v>11</v>
      </c>
      <c r="BY461" s="28">
        <v>11</v>
      </c>
      <c r="BZ461" s="28">
        <v>12</v>
      </c>
      <c r="CA461" s="28">
        <v>13</v>
      </c>
      <c r="CB461" s="149">
        <f>(2.71828^(-8.3291+4.4859*K461-2.1583*L461))/(1+(2.71828^(-8.3291+4.4859*K461-2.1583*L461)))</f>
        <v>1.0023090528299148E-7</v>
      </c>
      <c r="CC461" s="64" t="s">
        <v>781</v>
      </c>
      <c r="CD461" s="82" t="s">
        <v>53</v>
      </c>
      <c r="CE461" s="10" t="s">
        <v>2</v>
      </c>
      <c r="CF461" s="82" t="s">
        <v>143</v>
      </c>
      <c r="CG461" s="11"/>
      <c r="CH461" s="59">
        <f>COUNTIF($M461,"=13")+COUNTIF($N461,"=24")+COUNTIF($O461,"=14")+COUNTIF($P461,"=11")+COUNTIF($Q461,"=11")+COUNTIF($R461,"=14")+COUNTIF($S461,"=12")+COUNTIF($T461,"=12")+COUNTIF($U461,"=12")+COUNTIF($V461,"=13")+COUNTIF($W461,"=13")+COUNTIF($X461,"=16")</f>
        <v>10</v>
      </c>
      <c r="CI461" s="59">
        <f>COUNTIF($Y461,"=18")+COUNTIF($Z461,"=9")+COUNTIF($AA461,"=10")+COUNTIF($AB461,"=11")+COUNTIF($AC461,"=11")+COUNTIF($AD461,"=25")+COUNTIF($AE461,"=15")+COUNTIF($AF461,"=19")+COUNTIF($AG461,"=31")+COUNTIF($AH461,"=15")+COUNTIF($AI461,"=15")+COUNTIF($AJ461,"=17")+COUNTIF($AK461,"=17")</f>
        <v>9</v>
      </c>
      <c r="CJ461" s="59">
        <f>COUNTIF($AL461,"=11")+COUNTIF($AM461,"=11")+COUNTIF($AN461,"=19")+COUNTIF($AO461,"=23")+COUNTIF($AP461,"=15")+COUNTIF($AQ461,"=15")+COUNTIF($AR461,"=19")+COUNTIF($AS461,"=17")+COUNTIF($AV461,"=12")+COUNTIF($AW461,"=12")</f>
        <v>6</v>
      </c>
      <c r="CK461" s="59">
        <f>COUNTIF($AX461,"=11")+COUNTIF($AY461,"=9")+COUNTIF($AZ461,"=15")+COUNTIF($BA461,"=16")+COUNTIF($BB461,"=8")+COUNTIF($BC461,"=10")+COUNTIF($BD461,"=10")+COUNTIF($BE461,"=8")+COUNTIF($BF461,"=10")+COUNTIF($BG461,"=11")</f>
        <v>10</v>
      </c>
      <c r="CL461" s="59">
        <f>COUNTIF($BH461,"=12")+COUNTIF($BI461,"=21")+COUNTIF($BJ461,"=23")+COUNTIF($BK461,"=16")+COUNTIF($BL461,"=10")+COUNTIF($BM461,"=12")+COUNTIF($BN461,"=12")+COUNTIF($BO461,"=15")+COUNTIF($BP461,"=8")+COUNTIF($BQ461,"=12")+COUNTIF($BR461,"=24")+COUNTIF($BS461,"=20")+COUNTIF($BT461,"=13")</f>
        <v>10</v>
      </c>
      <c r="CM461" s="59">
        <f>COUNTIF($BU461,"=12")+COUNTIF($BV461,"=11")+COUNTIF($BW461,"=13")+COUNTIF($BX461,"=11")+COUNTIF($BY461,"=11")+COUNTIF($BZ461,"=12")+COUNTIF($CA461,"=11")</f>
        <v>6</v>
      </c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  <c r="DK461" s="85"/>
      <c r="DL461" s="85"/>
      <c r="DM461" s="85"/>
      <c r="DN461" s="85"/>
      <c r="DO461" s="85"/>
      <c r="DP461" s="85"/>
      <c r="DQ461" s="85"/>
      <c r="DR461" s="85"/>
      <c r="DS461" s="85"/>
      <c r="DT461" s="85"/>
      <c r="DU461" s="85"/>
      <c r="DV461" s="85"/>
      <c r="DW461" s="85"/>
      <c r="DX461" s="85"/>
      <c r="DY461" s="85"/>
      <c r="DZ461" s="85"/>
      <c r="EA461" s="86"/>
      <c r="EB461" s="86"/>
      <c r="EC461" s="86"/>
      <c r="ED461" s="86"/>
      <c r="EE461" s="86"/>
    </row>
    <row r="462" spans="1:135" s="1" customFormat="1" ht="15" customHeight="1" x14ac:dyDescent="0.25">
      <c r="A462" s="168">
        <v>74117</v>
      </c>
      <c r="B462" s="24" t="s">
        <v>151</v>
      </c>
      <c r="C462" s="86" t="s">
        <v>2</v>
      </c>
      <c r="D462" s="138" t="s">
        <v>78</v>
      </c>
      <c r="E462" s="10" t="s">
        <v>314</v>
      </c>
      <c r="F462" s="10" t="s">
        <v>304</v>
      </c>
      <c r="G462" s="87">
        <v>41511.171527777777</v>
      </c>
      <c r="H462" s="88" t="s">
        <v>2</v>
      </c>
      <c r="I462" s="88" t="s">
        <v>779</v>
      </c>
      <c r="J462" s="87">
        <v>41277.888888888891</v>
      </c>
      <c r="K462" s="143">
        <f>+COUNTIF($Y462,"&gt;=18")+COUNTIF($AG462,"&gt;=31")+COUNTIF($AP462,"&lt;=15")+COUNTIF($AR462,"&gt;=19")+COUNTIF($BG462,"&gt;=11")+COUNTIF($BI462,"&lt;=21")+COUNTIF($BK462,"&gt;=17")+COUNTIF($BR462,"&gt;=24")+COUNTIF($CA462,"&lt;=11")</f>
        <v>5</v>
      </c>
      <c r="L462" s="140">
        <f>65-(+CH462+CI462+CJ462+CK462+CL462+CM462)</f>
        <v>14</v>
      </c>
      <c r="M462" s="43">
        <v>13</v>
      </c>
      <c r="N462" s="43">
        <v>25</v>
      </c>
      <c r="O462" s="43">
        <v>14</v>
      </c>
      <c r="P462" s="43">
        <v>11</v>
      </c>
      <c r="Q462" s="43">
        <v>11</v>
      </c>
      <c r="R462" s="43">
        <v>14</v>
      </c>
      <c r="S462" s="43">
        <v>12</v>
      </c>
      <c r="T462" s="43">
        <v>12</v>
      </c>
      <c r="U462" s="43">
        <v>12</v>
      </c>
      <c r="V462" s="43">
        <v>13</v>
      </c>
      <c r="W462" s="43">
        <v>14</v>
      </c>
      <c r="X462" s="43">
        <v>16</v>
      </c>
      <c r="Y462" s="43">
        <v>17</v>
      </c>
      <c r="Z462" s="43">
        <v>9</v>
      </c>
      <c r="AA462" s="43">
        <v>10</v>
      </c>
      <c r="AB462" s="43">
        <v>11</v>
      </c>
      <c r="AC462" s="43">
        <v>11</v>
      </c>
      <c r="AD462" s="43">
        <v>25</v>
      </c>
      <c r="AE462" s="43">
        <v>15</v>
      </c>
      <c r="AF462" s="43">
        <v>18</v>
      </c>
      <c r="AG462" s="43">
        <v>31</v>
      </c>
      <c r="AH462" s="43">
        <v>15</v>
      </c>
      <c r="AI462" s="43">
        <v>16</v>
      </c>
      <c r="AJ462" s="43">
        <v>16</v>
      </c>
      <c r="AK462" s="34">
        <v>17</v>
      </c>
      <c r="AL462" s="43">
        <v>12</v>
      </c>
      <c r="AM462" s="43">
        <v>11</v>
      </c>
      <c r="AN462" s="43">
        <v>19</v>
      </c>
      <c r="AO462" s="43">
        <v>23</v>
      </c>
      <c r="AP462" s="43">
        <v>16</v>
      </c>
      <c r="AQ462" s="43">
        <v>16</v>
      </c>
      <c r="AR462" s="43">
        <v>19</v>
      </c>
      <c r="AS462" s="43">
        <v>17</v>
      </c>
      <c r="AT462" s="43">
        <v>40</v>
      </c>
      <c r="AU462" s="43">
        <v>40</v>
      </c>
      <c r="AV462" s="43">
        <v>12</v>
      </c>
      <c r="AW462" s="43">
        <v>12</v>
      </c>
      <c r="AX462" s="43">
        <v>11</v>
      </c>
      <c r="AY462" s="43">
        <v>9</v>
      </c>
      <c r="AZ462" s="43">
        <v>15</v>
      </c>
      <c r="BA462" s="43">
        <v>16</v>
      </c>
      <c r="BB462" s="43">
        <v>8</v>
      </c>
      <c r="BC462" s="43">
        <v>10</v>
      </c>
      <c r="BD462" s="43">
        <v>10</v>
      </c>
      <c r="BE462" s="43">
        <v>8</v>
      </c>
      <c r="BF462" s="43">
        <v>10</v>
      </c>
      <c r="BG462" s="43">
        <v>10</v>
      </c>
      <c r="BH462" s="43">
        <v>12</v>
      </c>
      <c r="BI462" s="43">
        <v>21</v>
      </c>
      <c r="BJ462" s="43">
        <v>23</v>
      </c>
      <c r="BK462" s="43">
        <v>17</v>
      </c>
      <c r="BL462" s="43">
        <v>10</v>
      </c>
      <c r="BM462" s="43">
        <v>12</v>
      </c>
      <c r="BN462" s="43">
        <v>12</v>
      </c>
      <c r="BO462" s="43">
        <v>16</v>
      </c>
      <c r="BP462" s="43">
        <v>8</v>
      </c>
      <c r="BQ462" s="43">
        <v>12</v>
      </c>
      <c r="BR462" s="43">
        <v>25</v>
      </c>
      <c r="BS462" s="43">
        <v>20</v>
      </c>
      <c r="BT462" s="43">
        <v>13</v>
      </c>
      <c r="BU462" s="43">
        <v>12</v>
      </c>
      <c r="BV462" s="43">
        <v>11</v>
      </c>
      <c r="BW462" s="43">
        <v>13</v>
      </c>
      <c r="BX462" s="43">
        <v>11</v>
      </c>
      <c r="BY462" s="43">
        <v>11</v>
      </c>
      <c r="BZ462" s="43">
        <v>12</v>
      </c>
      <c r="CA462" s="43">
        <v>12</v>
      </c>
      <c r="CB462" s="149">
        <f>(2.71828^(-8.3291+4.4859*K462-2.1583*L462))/(1+(2.71828^(-8.3291+4.4859*K462-2.1583*L462)))</f>
        <v>1.0023090528299148E-7</v>
      </c>
      <c r="CC462" s="64" t="s">
        <v>781</v>
      </c>
      <c r="CD462" s="86" t="s">
        <v>53</v>
      </c>
      <c r="CE462" s="10" t="s">
        <v>677</v>
      </c>
      <c r="CF462" s="86" t="s">
        <v>151</v>
      </c>
      <c r="CG462" s="11"/>
      <c r="CH462" s="59">
        <f>COUNTIF($M462,"=13")+COUNTIF($N462,"=24")+COUNTIF($O462,"=14")+COUNTIF($P462,"=11")+COUNTIF($Q462,"=11")+COUNTIF($R462,"=14")+COUNTIF($S462,"=12")+COUNTIF($T462,"=12")+COUNTIF($U462,"=12")+COUNTIF($V462,"=13")+COUNTIF($W462,"=13")+COUNTIF($X462,"=16")</f>
        <v>10</v>
      </c>
      <c r="CI462" s="59">
        <f>COUNTIF($Y462,"=18")+COUNTIF($Z462,"=9")+COUNTIF($AA462,"=10")+COUNTIF($AB462,"=11")+COUNTIF($AC462,"=11")+COUNTIF($AD462,"=25")+COUNTIF($AE462,"=15")+COUNTIF($AF462,"=19")+COUNTIF($AG462,"=31")+COUNTIF($AH462,"=15")+COUNTIF($AI462,"=15")+COUNTIF($AJ462,"=17")+COUNTIF($AK462,"=17")</f>
        <v>9</v>
      </c>
      <c r="CJ462" s="59">
        <f>COUNTIF($AL462,"=11")+COUNTIF($AM462,"=11")+COUNTIF($AN462,"=19")+COUNTIF($AO462,"=23")+COUNTIF($AP462,"=15")+COUNTIF($AQ462,"=15")+COUNTIF($AR462,"=19")+COUNTIF($AS462,"=17")+COUNTIF($AV462,"=12")+COUNTIF($AW462,"=12")</f>
        <v>7</v>
      </c>
      <c r="CK462" s="59">
        <f>COUNTIF($AX462,"=11")+COUNTIF($AY462,"=9")+COUNTIF($AZ462,"=15")+COUNTIF($BA462,"=16")+COUNTIF($BB462,"=8")+COUNTIF($BC462,"=10")+COUNTIF($BD462,"=10")+COUNTIF($BE462,"=8")+COUNTIF($BF462,"=10")+COUNTIF($BG462,"=11")</f>
        <v>9</v>
      </c>
      <c r="CL462" s="59">
        <f>COUNTIF($BH462,"=12")+COUNTIF($BI462,"=21")+COUNTIF($BJ462,"=23")+COUNTIF($BK462,"=16")+COUNTIF($BL462,"=10")+COUNTIF($BM462,"=12")+COUNTIF($BN462,"=12")+COUNTIF($BO462,"=15")+COUNTIF($BP462,"=8")+COUNTIF($BQ462,"=12")+COUNTIF($BR462,"=24")+COUNTIF($BS462,"=20")+COUNTIF($BT462,"=13")</f>
        <v>10</v>
      </c>
      <c r="CM462" s="59">
        <f>COUNTIF($BU462,"=12")+COUNTIF($BV462,"=11")+COUNTIF($BW462,"=13")+COUNTIF($BX462,"=11")+COUNTIF($BY462,"=11")+COUNTIF($BZ462,"=12")+COUNTIF($CA462,"=11")</f>
        <v>6</v>
      </c>
      <c r="EA462" s="85"/>
      <c r="EB462" s="85"/>
      <c r="EC462" s="85"/>
      <c r="ED462" s="85"/>
      <c r="EE462" s="85"/>
    </row>
    <row r="463" spans="1:135" s="1" customFormat="1" ht="15" customHeight="1" x14ac:dyDescent="0.25">
      <c r="A463" s="176">
        <v>85449</v>
      </c>
      <c r="B463" s="86" t="s">
        <v>50</v>
      </c>
      <c r="C463" s="86" t="s">
        <v>2</v>
      </c>
      <c r="D463" s="138" t="s">
        <v>78</v>
      </c>
      <c r="E463" s="86" t="s">
        <v>8</v>
      </c>
      <c r="F463" s="86" t="s">
        <v>385</v>
      </c>
      <c r="G463" s="87">
        <v>42405.308333333334</v>
      </c>
      <c r="H463" s="88" t="s">
        <v>2</v>
      </c>
      <c r="I463" s="88" t="s">
        <v>779</v>
      </c>
      <c r="J463" s="87">
        <v>41277.888888888891</v>
      </c>
      <c r="K463" s="143">
        <f>+COUNTIF($Y463,"&gt;=18")+COUNTIF($AG463,"&gt;=31")+COUNTIF($AP463,"&lt;=15")+COUNTIF($AR463,"&gt;=19")+COUNTIF($BG463,"&gt;=11")+COUNTIF($BI463,"&lt;=21")+COUNTIF($BK463,"&gt;=17")+COUNTIF($BR463,"&gt;=24")+COUNTIF($CA463,"&lt;=11")</f>
        <v>5</v>
      </c>
      <c r="L463" s="140">
        <f>65-(+CH463+CI463+CJ463+CK463+CL463+CM463)</f>
        <v>14</v>
      </c>
      <c r="M463" s="68">
        <v>13</v>
      </c>
      <c r="N463" s="68">
        <v>24</v>
      </c>
      <c r="O463" s="68">
        <v>14</v>
      </c>
      <c r="P463" s="68">
        <v>11</v>
      </c>
      <c r="Q463" s="68">
        <v>11</v>
      </c>
      <c r="R463" s="68">
        <v>15</v>
      </c>
      <c r="S463" s="68">
        <v>12</v>
      </c>
      <c r="T463" s="68">
        <v>12</v>
      </c>
      <c r="U463" s="68">
        <v>12</v>
      </c>
      <c r="V463" s="68">
        <v>13</v>
      </c>
      <c r="W463" s="68">
        <v>14</v>
      </c>
      <c r="X463" s="68">
        <v>16</v>
      </c>
      <c r="Y463" s="68">
        <v>18</v>
      </c>
      <c r="Z463" s="100">
        <v>9</v>
      </c>
      <c r="AA463" s="100">
        <v>10</v>
      </c>
      <c r="AB463" s="68">
        <v>11</v>
      </c>
      <c r="AC463" s="68">
        <v>11</v>
      </c>
      <c r="AD463" s="68">
        <v>26</v>
      </c>
      <c r="AE463" s="68">
        <v>15</v>
      </c>
      <c r="AF463" s="68">
        <v>19</v>
      </c>
      <c r="AG463" s="68">
        <v>30</v>
      </c>
      <c r="AH463" s="68">
        <v>15</v>
      </c>
      <c r="AI463" s="68">
        <v>16</v>
      </c>
      <c r="AJ463" s="100">
        <v>16</v>
      </c>
      <c r="AK463" s="100">
        <v>17</v>
      </c>
      <c r="AL463" s="68">
        <v>11</v>
      </c>
      <c r="AM463" s="68">
        <v>11</v>
      </c>
      <c r="AN463" s="68">
        <v>19</v>
      </c>
      <c r="AO463" s="68">
        <v>23</v>
      </c>
      <c r="AP463" s="68">
        <v>15</v>
      </c>
      <c r="AQ463" s="68">
        <v>15</v>
      </c>
      <c r="AR463" s="68">
        <v>20</v>
      </c>
      <c r="AS463" s="68">
        <v>19</v>
      </c>
      <c r="AT463" s="68">
        <v>36</v>
      </c>
      <c r="AU463" s="100">
        <v>40</v>
      </c>
      <c r="AV463" s="100">
        <v>12</v>
      </c>
      <c r="AW463" s="68">
        <v>12</v>
      </c>
      <c r="AX463" s="68">
        <v>12</v>
      </c>
      <c r="AY463" s="68">
        <v>9</v>
      </c>
      <c r="AZ463" s="68">
        <v>16</v>
      </c>
      <c r="BA463" s="68">
        <v>16</v>
      </c>
      <c r="BB463" s="68">
        <v>8</v>
      </c>
      <c r="BC463" s="68">
        <v>10</v>
      </c>
      <c r="BD463" s="68">
        <v>10</v>
      </c>
      <c r="BE463" s="68">
        <v>8</v>
      </c>
      <c r="BF463" s="68">
        <v>10</v>
      </c>
      <c r="BG463" s="68">
        <v>10</v>
      </c>
      <c r="BH463" s="68">
        <v>12</v>
      </c>
      <c r="BI463" s="68">
        <v>17</v>
      </c>
      <c r="BJ463" s="68">
        <v>20</v>
      </c>
      <c r="BK463" s="68">
        <v>16</v>
      </c>
      <c r="BL463" s="68">
        <v>10</v>
      </c>
      <c r="BM463" s="68">
        <v>12</v>
      </c>
      <c r="BN463" s="68">
        <v>12</v>
      </c>
      <c r="BO463" s="68">
        <v>15</v>
      </c>
      <c r="BP463" s="68">
        <v>8</v>
      </c>
      <c r="BQ463" s="68">
        <v>12</v>
      </c>
      <c r="BR463" s="68">
        <v>24</v>
      </c>
      <c r="BS463" s="68">
        <v>20</v>
      </c>
      <c r="BT463" s="68">
        <v>13</v>
      </c>
      <c r="BU463" s="68">
        <v>12</v>
      </c>
      <c r="BV463" s="68">
        <v>11</v>
      </c>
      <c r="BW463" s="68">
        <v>13</v>
      </c>
      <c r="BX463" s="68">
        <v>11</v>
      </c>
      <c r="BY463" s="68">
        <v>11</v>
      </c>
      <c r="BZ463" s="68">
        <v>12</v>
      </c>
      <c r="CA463" s="68">
        <v>12</v>
      </c>
      <c r="CB463" s="149">
        <f>(2.71828^(-8.3291+4.4859*K463-2.1583*L463))/(1+(2.71828^(-8.3291+4.4859*K463-2.1583*L463)))</f>
        <v>1.0023090528299148E-7</v>
      </c>
      <c r="CC463" s="64" t="s">
        <v>781</v>
      </c>
      <c r="CD463" s="86" t="s">
        <v>53</v>
      </c>
      <c r="CE463" s="86" t="s">
        <v>2</v>
      </c>
      <c r="CF463" s="86" t="s">
        <v>50</v>
      </c>
      <c r="CG463" s="86"/>
      <c r="CH463" s="59">
        <f>COUNTIF($M463,"=13")+COUNTIF($N463,"=24")+COUNTIF($O463,"=14")+COUNTIF($P463,"=11")+COUNTIF($Q463,"=11")+COUNTIF($R463,"=14")+COUNTIF($S463,"=12")+COUNTIF($T463,"=12")+COUNTIF($U463,"=12")+COUNTIF($V463,"=13")+COUNTIF($W463,"=13")+COUNTIF($X463,"=16")</f>
        <v>10</v>
      </c>
      <c r="CI463" s="59">
        <f>COUNTIF($Y463,"=18")+COUNTIF($Z463,"=9")+COUNTIF($AA463,"=10")+COUNTIF($AB463,"=11")+COUNTIF($AC463,"=11")+COUNTIF($AD463,"=25")+COUNTIF($AE463,"=15")+COUNTIF($AF463,"=19")+COUNTIF($AG463,"=31")+COUNTIF($AH463,"=15")+COUNTIF($AI463,"=15")+COUNTIF($AJ463,"=17")+COUNTIF($AK463,"=17")</f>
        <v>9</v>
      </c>
      <c r="CJ463" s="59">
        <f>COUNTIF($AL463,"=11")+COUNTIF($AM463,"=11")+COUNTIF($AN463,"=19")+COUNTIF($AO463,"=23")+COUNTIF($AP463,"=15")+COUNTIF($AQ463,"=15")+COUNTIF($AR463,"=19")+COUNTIF($AS463,"=17")+COUNTIF($AV463,"=12")+COUNTIF($AW463,"=12")</f>
        <v>8</v>
      </c>
      <c r="CK463" s="59">
        <f>COUNTIF($AX463,"=11")+COUNTIF($AY463,"=9")+COUNTIF($AZ463,"=15")+COUNTIF($BA463,"=16")+COUNTIF($BB463,"=8")+COUNTIF($BC463,"=10")+COUNTIF($BD463,"=10")+COUNTIF($BE463,"=8")+COUNTIF($BF463,"=10")+COUNTIF($BG463,"=11")</f>
        <v>7</v>
      </c>
      <c r="CL463" s="59">
        <f>COUNTIF($BH463,"=12")+COUNTIF($BI463,"=21")+COUNTIF($BJ463,"=23")+COUNTIF($BK463,"=16")+COUNTIF($BL463,"=10")+COUNTIF($BM463,"=12")+COUNTIF($BN463,"=12")+COUNTIF($BO463,"=15")+COUNTIF($BP463,"=8")+COUNTIF($BQ463,"=12")+COUNTIF($BR463,"=24")+COUNTIF($BS463,"=20")+COUNTIF($BT463,"=13")</f>
        <v>11</v>
      </c>
      <c r="CM463" s="59">
        <f>COUNTIF($BU463,"=12")+COUNTIF($BV463,"=11")+COUNTIF($BW463,"=13")+COUNTIF($BX463,"=11")+COUNTIF($BY463,"=11")+COUNTIF($BZ463,"=12")+COUNTIF($CA463,"=11")</f>
        <v>6</v>
      </c>
      <c r="CN463" s="86"/>
      <c r="CO463" s="86"/>
      <c r="CP463" s="86"/>
      <c r="CQ463" s="86"/>
      <c r="CR463" s="86"/>
      <c r="CS463" s="86"/>
      <c r="CT463" s="86"/>
      <c r="CU463" s="86"/>
      <c r="CV463" s="86"/>
      <c r="CW463" s="86"/>
      <c r="CX463" s="86"/>
      <c r="CY463" s="86"/>
      <c r="CZ463" s="86"/>
      <c r="DA463" s="86"/>
      <c r="DB463" s="86"/>
      <c r="DC463" s="86"/>
      <c r="DD463" s="86"/>
      <c r="DE463" s="86"/>
      <c r="DF463" s="86"/>
      <c r="DG463" s="86"/>
      <c r="DH463" s="86"/>
      <c r="DI463" s="86"/>
      <c r="DJ463" s="86"/>
      <c r="DK463" s="86"/>
      <c r="DL463" s="86"/>
      <c r="DM463" s="86"/>
      <c r="DN463" s="86"/>
      <c r="DO463" s="86"/>
      <c r="DP463" s="86"/>
      <c r="DQ463" s="86"/>
      <c r="DR463" s="86"/>
      <c r="DS463" s="86"/>
      <c r="DT463" s="86"/>
      <c r="DU463" s="86"/>
      <c r="DV463" s="86"/>
      <c r="DW463" s="86"/>
      <c r="DX463" s="86"/>
      <c r="DY463" s="86"/>
      <c r="DZ463" s="86"/>
      <c r="EA463" s="85"/>
      <c r="EB463" s="85"/>
      <c r="EC463" s="85"/>
      <c r="ED463" s="85"/>
      <c r="EE463" s="85"/>
    </row>
    <row r="464" spans="1:135" s="1" customFormat="1" ht="15" customHeight="1" x14ac:dyDescent="0.25">
      <c r="A464" s="163">
        <v>99277</v>
      </c>
      <c r="B464" s="91" t="s">
        <v>95</v>
      </c>
      <c r="C464" s="86" t="s">
        <v>2</v>
      </c>
      <c r="D464" s="138" t="s">
        <v>78</v>
      </c>
      <c r="E464" s="91" t="s">
        <v>314</v>
      </c>
      <c r="F464" s="91" t="s">
        <v>95</v>
      </c>
      <c r="G464" s="16">
        <v>41616</v>
      </c>
      <c r="H464" s="88" t="s">
        <v>2</v>
      </c>
      <c r="I464" s="88" t="s">
        <v>779</v>
      </c>
      <c r="J464" s="87">
        <v>41277.888888888891</v>
      </c>
      <c r="K464" s="143">
        <f>+COUNTIF($Y464,"&gt;=18")+COUNTIF($AG464,"&gt;=31")+COUNTIF($AP464,"&lt;=15")+COUNTIF($AR464,"&gt;=19")+COUNTIF($BG464,"&gt;=11")+COUNTIF($BI464,"&lt;=21")+COUNTIF($BK464,"&gt;=17")+COUNTIF($BR464,"&gt;=24")+COUNTIF($CA464,"&lt;=11")</f>
        <v>5</v>
      </c>
      <c r="L464" s="140">
        <f>65-(+CH464+CI464+CJ464+CK464+CL464+CM464)</f>
        <v>14</v>
      </c>
      <c r="M464" s="114">
        <v>13</v>
      </c>
      <c r="N464" s="114">
        <v>24</v>
      </c>
      <c r="O464" s="114">
        <v>14</v>
      </c>
      <c r="P464" s="114">
        <v>10</v>
      </c>
      <c r="Q464" s="114">
        <v>11</v>
      </c>
      <c r="R464" s="114">
        <v>14</v>
      </c>
      <c r="S464" s="114">
        <v>12</v>
      </c>
      <c r="T464" s="114">
        <v>12</v>
      </c>
      <c r="U464" s="114">
        <v>12</v>
      </c>
      <c r="V464" s="114">
        <v>13</v>
      </c>
      <c r="W464" s="114">
        <v>13</v>
      </c>
      <c r="X464" s="114">
        <v>15</v>
      </c>
      <c r="Y464" s="114">
        <v>18</v>
      </c>
      <c r="Z464" s="114">
        <v>9</v>
      </c>
      <c r="AA464" s="114">
        <v>10</v>
      </c>
      <c r="AB464" s="114">
        <v>11</v>
      </c>
      <c r="AC464" s="114">
        <v>11</v>
      </c>
      <c r="AD464" s="114">
        <v>24</v>
      </c>
      <c r="AE464" s="114">
        <v>15</v>
      </c>
      <c r="AF464" s="114">
        <v>19</v>
      </c>
      <c r="AG464" s="114">
        <v>29</v>
      </c>
      <c r="AH464" s="114">
        <v>15</v>
      </c>
      <c r="AI464" s="114">
        <v>15</v>
      </c>
      <c r="AJ464" s="114">
        <v>17</v>
      </c>
      <c r="AK464" s="114">
        <v>17</v>
      </c>
      <c r="AL464" s="114">
        <v>11</v>
      </c>
      <c r="AM464" s="114">
        <v>11</v>
      </c>
      <c r="AN464" s="114">
        <v>19</v>
      </c>
      <c r="AO464" s="114">
        <v>23</v>
      </c>
      <c r="AP464" s="114">
        <v>15</v>
      </c>
      <c r="AQ464" s="114">
        <v>15</v>
      </c>
      <c r="AR464" s="114">
        <v>20</v>
      </c>
      <c r="AS464" s="114">
        <v>19</v>
      </c>
      <c r="AT464" s="114">
        <v>35</v>
      </c>
      <c r="AU464" s="114">
        <v>38</v>
      </c>
      <c r="AV464" s="114">
        <v>13</v>
      </c>
      <c r="AW464" s="114">
        <v>12</v>
      </c>
      <c r="AX464" s="114">
        <v>11</v>
      </c>
      <c r="AY464" s="114">
        <v>9</v>
      </c>
      <c r="AZ464" s="114">
        <v>15</v>
      </c>
      <c r="BA464" s="114">
        <v>16</v>
      </c>
      <c r="BB464" s="114">
        <v>8</v>
      </c>
      <c r="BC464" s="114">
        <v>12</v>
      </c>
      <c r="BD464" s="114">
        <v>10</v>
      </c>
      <c r="BE464" s="114">
        <v>8</v>
      </c>
      <c r="BF464" s="114">
        <v>10</v>
      </c>
      <c r="BG464" s="114">
        <v>9</v>
      </c>
      <c r="BH464" s="114">
        <v>12</v>
      </c>
      <c r="BI464" s="114">
        <v>23</v>
      </c>
      <c r="BJ464" s="114">
        <v>23</v>
      </c>
      <c r="BK464" s="114">
        <v>17</v>
      </c>
      <c r="BL464" s="114">
        <v>10</v>
      </c>
      <c r="BM464" s="114">
        <v>12</v>
      </c>
      <c r="BN464" s="114">
        <v>12</v>
      </c>
      <c r="BO464" s="114">
        <v>15</v>
      </c>
      <c r="BP464" s="114">
        <v>8</v>
      </c>
      <c r="BQ464" s="114">
        <v>11</v>
      </c>
      <c r="BR464" s="114">
        <v>24</v>
      </c>
      <c r="BS464" s="114">
        <v>21</v>
      </c>
      <c r="BT464" s="114">
        <v>13</v>
      </c>
      <c r="BU464" s="114">
        <v>12</v>
      </c>
      <c r="BV464" s="114">
        <v>11</v>
      </c>
      <c r="BW464" s="114">
        <v>13</v>
      </c>
      <c r="BX464" s="114">
        <v>11</v>
      </c>
      <c r="BY464" s="114">
        <v>11</v>
      </c>
      <c r="BZ464" s="114">
        <v>12</v>
      </c>
      <c r="CA464" s="114">
        <v>12</v>
      </c>
      <c r="CB464" s="149">
        <f>(2.71828^(-8.3291+4.4859*K464-2.1583*L464))/(1+(2.71828^(-8.3291+4.4859*K464-2.1583*L464)))</f>
        <v>1.0023090528299148E-7</v>
      </c>
      <c r="CC464" s="64" t="s">
        <v>781</v>
      </c>
      <c r="CD464" s="9" t="s">
        <v>53</v>
      </c>
      <c r="CE464" s="91" t="s">
        <v>706</v>
      </c>
      <c r="CF464" s="9" t="s">
        <v>95</v>
      </c>
      <c r="CG464" s="9"/>
      <c r="CH464" s="59">
        <f>COUNTIF($M464,"=13")+COUNTIF($N464,"=24")+COUNTIF($O464,"=14")+COUNTIF($P464,"=11")+COUNTIF($Q464,"=11")+COUNTIF($R464,"=14")+COUNTIF($S464,"=12")+COUNTIF($T464,"=12")+COUNTIF($U464,"=12")+COUNTIF($V464,"=13")+COUNTIF($W464,"=13")+COUNTIF($X464,"=16")</f>
        <v>10</v>
      </c>
      <c r="CI464" s="59">
        <f>COUNTIF($Y464,"=18")+COUNTIF($Z464,"=9")+COUNTIF($AA464,"=10")+COUNTIF($AB464,"=11")+COUNTIF($AC464,"=11")+COUNTIF($AD464,"=25")+COUNTIF($AE464,"=15")+COUNTIF($AF464,"=19")+COUNTIF($AG464,"=31")+COUNTIF($AH464,"=15")+COUNTIF($AI464,"=15")+COUNTIF($AJ464,"=17")+COUNTIF($AK464,"=17")</f>
        <v>11</v>
      </c>
      <c r="CJ464" s="59">
        <f>COUNTIF($AL464,"=11")+COUNTIF($AM464,"=11")+COUNTIF($AN464,"=19")+COUNTIF($AO464,"=23")+COUNTIF($AP464,"=15")+COUNTIF($AQ464,"=15")+COUNTIF($AR464,"=19")+COUNTIF($AS464,"=17")+COUNTIF($AV464,"=12")+COUNTIF($AW464,"=12")</f>
        <v>7</v>
      </c>
      <c r="CK464" s="59">
        <f>COUNTIF($AX464,"=11")+COUNTIF($AY464,"=9")+COUNTIF($AZ464,"=15")+COUNTIF($BA464,"=16")+COUNTIF($BB464,"=8")+COUNTIF($BC464,"=10")+COUNTIF($BD464,"=10")+COUNTIF($BE464,"=8")+COUNTIF($BF464,"=10")+COUNTIF($BG464,"=11")</f>
        <v>8</v>
      </c>
      <c r="CL464" s="59">
        <f>COUNTIF($BH464,"=12")+COUNTIF($BI464,"=21")+COUNTIF($BJ464,"=23")+COUNTIF($BK464,"=16")+COUNTIF($BL464,"=10")+COUNTIF($BM464,"=12")+COUNTIF($BN464,"=12")+COUNTIF($BO464,"=15")+COUNTIF($BP464,"=8")+COUNTIF($BQ464,"=12")+COUNTIF($BR464,"=24")+COUNTIF($BS464,"=20")+COUNTIF($BT464,"=13")</f>
        <v>9</v>
      </c>
      <c r="CM464" s="59">
        <f>COUNTIF($BU464,"=12")+COUNTIF($BV464,"=11")+COUNTIF($BW464,"=13")+COUNTIF($BX464,"=11")+COUNTIF($BY464,"=11")+COUNTIF($BZ464,"=12")+COUNTIF($CA464,"=11")</f>
        <v>6</v>
      </c>
      <c r="CN464" s="86"/>
      <c r="CO464" s="86"/>
      <c r="CP464" s="86"/>
      <c r="CQ464" s="86"/>
      <c r="CR464" s="86"/>
      <c r="CS464" s="86"/>
      <c r="CT464" s="86"/>
      <c r="CU464" s="86"/>
      <c r="CV464" s="86"/>
      <c r="CW464" s="86"/>
      <c r="CX464" s="86"/>
      <c r="CY464" s="86"/>
      <c r="CZ464" s="86"/>
      <c r="DA464" s="86"/>
      <c r="DB464" s="86"/>
      <c r="DC464" s="86"/>
      <c r="DD464" s="86"/>
      <c r="DE464" s="86"/>
      <c r="DF464" s="86"/>
      <c r="DG464" s="86"/>
      <c r="DH464" s="86"/>
      <c r="DI464" s="86"/>
      <c r="DJ464" s="86"/>
      <c r="DK464" s="86"/>
      <c r="DL464" s="86"/>
      <c r="DM464" s="86"/>
      <c r="DN464" s="86"/>
      <c r="DO464" s="86"/>
      <c r="DP464" s="86"/>
      <c r="DQ464" s="86"/>
      <c r="DR464" s="86"/>
      <c r="DS464" s="86"/>
      <c r="DT464" s="86"/>
      <c r="DU464" s="86"/>
      <c r="DV464" s="86"/>
      <c r="DW464" s="86"/>
      <c r="DX464" s="86"/>
      <c r="DY464" s="86"/>
      <c r="DZ464" s="86"/>
      <c r="EA464" s="85"/>
      <c r="EB464" s="85"/>
      <c r="EC464" s="85"/>
      <c r="ED464" s="85"/>
      <c r="EE464" s="85"/>
    </row>
    <row r="465" spans="1:135" s="1" customFormat="1" ht="15" customHeight="1" x14ac:dyDescent="0.25">
      <c r="A465" s="163">
        <v>100011</v>
      </c>
      <c r="B465" s="91" t="s">
        <v>130</v>
      </c>
      <c r="C465" s="86" t="s">
        <v>2</v>
      </c>
      <c r="D465" s="138" t="s">
        <v>78</v>
      </c>
      <c r="E465" s="8" t="s">
        <v>9</v>
      </c>
      <c r="F465" s="91" t="s">
        <v>487</v>
      </c>
      <c r="G465" s="87">
        <v>41522.209027777775</v>
      </c>
      <c r="H465" s="88" t="s">
        <v>2</v>
      </c>
      <c r="I465" s="88" t="s">
        <v>779</v>
      </c>
      <c r="J465" s="87">
        <v>41277.888888888891</v>
      </c>
      <c r="K465" s="143">
        <f>+COUNTIF($Y465,"&gt;=18")+COUNTIF($AG465,"&gt;=31")+COUNTIF($AP465,"&lt;=15")+COUNTIF($AR465,"&gt;=19")+COUNTIF($BG465,"&gt;=11")+COUNTIF($BI465,"&lt;=21")+COUNTIF($BK465,"&gt;=17")+COUNTIF($BR465,"&gt;=24")+COUNTIF($CA465,"&lt;=11")</f>
        <v>5</v>
      </c>
      <c r="L465" s="140">
        <f>65-(+CH465+CI465+CJ465+CK465+CL465+CM465)</f>
        <v>14</v>
      </c>
      <c r="M465" s="62">
        <v>13</v>
      </c>
      <c r="N465" s="62">
        <v>24</v>
      </c>
      <c r="O465" s="62">
        <v>14</v>
      </c>
      <c r="P465" s="114">
        <v>11</v>
      </c>
      <c r="Q465" s="62">
        <v>11</v>
      </c>
      <c r="R465" s="62">
        <v>13</v>
      </c>
      <c r="S465" s="62">
        <v>12</v>
      </c>
      <c r="T465" s="62">
        <v>12</v>
      </c>
      <c r="U465" s="62">
        <v>11</v>
      </c>
      <c r="V465" s="62">
        <v>13</v>
      </c>
      <c r="W465" s="62">
        <v>14</v>
      </c>
      <c r="X465" s="62">
        <v>16</v>
      </c>
      <c r="Y465" s="62">
        <v>18</v>
      </c>
      <c r="Z465" s="62">
        <v>9</v>
      </c>
      <c r="AA465" s="62">
        <v>10</v>
      </c>
      <c r="AB465" s="62">
        <v>11</v>
      </c>
      <c r="AC465" s="62">
        <v>11</v>
      </c>
      <c r="AD465" s="62">
        <v>25</v>
      </c>
      <c r="AE465" s="62">
        <v>15</v>
      </c>
      <c r="AF465" s="62">
        <v>18</v>
      </c>
      <c r="AG465" s="62">
        <v>30</v>
      </c>
      <c r="AH465" s="62">
        <v>15</v>
      </c>
      <c r="AI465" s="62">
        <v>16</v>
      </c>
      <c r="AJ465" s="62">
        <v>16</v>
      </c>
      <c r="AK465" s="114">
        <v>17</v>
      </c>
      <c r="AL465" s="62">
        <v>11</v>
      </c>
      <c r="AM465" s="114">
        <v>11</v>
      </c>
      <c r="AN465" s="114">
        <v>19</v>
      </c>
      <c r="AO465" s="114">
        <v>23</v>
      </c>
      <c r="AP465" s="114">
        <v>16</v>
      </c>
      <c r="AQ465" s="114">
        <v>16</v>
      </c>
      <c r="AR465" s="114">
        <v>19</v>
      </c>
      <c r="AS465" s="114">
        <v>17</v>
      </c>
      <c r="AT465" s="114">
        <v>39</v>
      </c>
      <c r="AU465" s="114">
        <v>39</v>
      </c>
      <c r="AV465" s="114">
        <v>12</v>
      </c>
      <c r="AW465" s="114">
        <v>12</v>
      </c>
      <c r="AX465" s="114">
        <v>11</v>
      </c>
      <c r="AY465" s="114">
        <v>9</v>
      </c>
      <c r="AZ465" s="114">
        <v>15</v>
      </c>
      <c r="BA465" s="114">
        <v>16</v>
      </c>
      <c r="BB465" s="62">
        <v>8</v>
      </c>
      <c r="BC465" s="62">
        <v>10</v>
      </c>
      <c r="BD465" s="62">
        <v>10</v>
      </c>
      <c r="BE465" s="62">
        <v>8</v>
      </c>
      <c r="BF465" s="62">
        <v>10</v>
      </c>
      <c r="BG465" s="62">
        <v>10</v>
      </c>
      <c r="BH465" s="62">
        <v>12</v>
      </c>
      <c r="BI465" s="62">
        <v>21</v>
      </c>
      <c r="BJ465" s="62">
        <v>23</v>
      </c>
      <c r="BK465" s="62">
        <v>17</v>
      </c>
      <c r="BL465" s="62">
        <v>10</v>
      </c>
      <c r="BM465" s="62">
        <v>12</v>
      </c>
      <c r="BN465" s="62">
        <v>12</v>
      </c>
      <c r="BO465" s="62">
        <v>14</v>
      </c>
      <c r="BP465" s="62">
        <v>8</v>
      </c>
      <c r="BQ465" s="62">
        <v>12</v>
      </c>
      <c r="BR465" s="62">
        <v>25</v>
      </c>
      <c r="BS465" s="62">
        <v>20</v>
      </c>
      <c r="BT465" s="62">
        <v>13</v>
      </c>
      <c r="BU465" s="62">
        <v>12</v>
      </c>
      <c r="BV465" s="62">
        <v>11</v>
      </c>
      <c r="BW465" s="62">
        <v>13</v>
      </c>
      <c r="BX465" s="62">
        <v>11</v>
      </c>
      <c r="BY465" s="62">
        <v>11</v>
      </c>
      <c r="BZ465" s="62">
        <v>12</v>
      </c>
      <c r="CA465" s="62">
        <v>12</v>
      </c>
      <c r="CB465" s="149">
        <f>(2.71828^(-8.3291+4.4859*K465-2.1583*L465))/(1+(2.71828^(-8.3291+4.4859*K465-2.1583*L465)))</f>
        <v>1.0023090528299148E-7</v>
      </c>
      <c r="CC465" s="64" t="s">
        <v>781</v>
      </c>
      <c r="CD465" s="9" t="s">
        <v>53</v>
      </c>
      <c r="CE465" s="10" t="s">
        <v>2</v>
      </c>
      <c r="CF465" s="9" t="s">
        <v>130</v>
      </c>
      <c r="CG465" s="11"/>
      <c r="CH465" s="59">
        <f>COUNTIF($M465,"=13")+COUNTIF($N465,"=24")+COUNTIF($O465,"=14")+COUNTIF($P465,"=11")+COUNTIF($Q465,"=11")+COUNTIF($R465,"=14")+COUNTIF($S465,"=12")+COUNTIF($T465,"=12")+COUNTIF($U465,"=12")+COUNTIF($V465,"=13")+COUNTIF($W465,"=13")+COUNTIF($X465,"=16")</f>
        <v>9</v>
      </c>
      <c r="CI465" s="59">
        <f>COUNTIF($Y465,"=18")+COUNTIF($Z465,"=9")+COUNTIF($AA465,"=10")+COUNTIF($AB465,"=11")+COUNTIF($AC465,"=11")+COUNTIF($AD465,"=25")+COUNTIF($AE465,"=15")+COUNTIF($AF465,"=19")+COUNTIF($AG465,"=31")+COUNTIF($AH465,"=15")+COUNTIF($AI465,"=15")+COUNTIF($AJ465,"=17")+COUNTIF($AK465,"=17")</f>
        <v>9</v>
      </c>
      <c r="CJ465" s="59">
        <f>COUNTIF($AL465,"=11")+COUNTIF($AM465,"=11")+COUNTIF($AN465,"=19")+COUNTIF($AO465,"=23")+COUNTIF($AP465,"=15")+COUNTIF($AQ465,"=15")+COUNTIF($AR465,"=19")+COUNTIF($AS465,"=17")+COUNTIF($AV465,"=12")+COUNTIF($AW465,"=12")</f>
        <v>8</v>
      </c>
      <c r="CK465" s="59">
        <f>COUNTIF($AX465,"=11")+COUNTIF($AY465,"=9")+COUNTIF($AZ465,"=15")+COUNTIF($BA465,"=16")+COUNTIF($BB465,"=8")+COUNTIF($BC465,"=10")+COUNTIF($BD465,"=10")+COUNTIF($BE465,"=8")+COUNTIF($BF465,"=10")+COUNTIF($BG465,"=11")</f>
        <v>9</v>
      </c>
      <c r="CL465" s="59">
        <f>COUNTIF($BH465,"=12")+COUNTIF($BI465,"=21")+COUNTIF($BJ465,"=23")+COUNTIF($BK465,"=16")+COUNTIF($BL465,"=10")+COUNTIF($BM465,"=12")+COUNTIF($BN465,"=12")+COUNTIF($BO465,"=15")+COUNTIF($BP465,"=8")+COUNTIF($BQ465,"=12")+COUNTIF($BR465,"=24")+COUNTIF($BS465,"=20")+COUNTIF($BT465,"=13")</f>
        <v>10</v>
      </c>
      <c r="CM465" s="59">
        <f>COUNTIF($BU465,"=12")+COUNTIF($BV465,"=11")+COUNTIF($BW465,"=13")+COUNTIF($BX465,"=11")+COUNTIF($BY465,"=11")+COUNTIF($BZ465,"=12")+COUNTIF($CA465,"=11")</f>
        <v>6</v>
      </c>
      <c r="EA465" s="85"/>
      <c r="EB465" s="85"/>
      <c r="EC465" s="85"/>
      <c r="ED465" s="85"/>
      <c r="EE465" s="85"/>
    </row>
    <row r="466" spans="1:135" s="1" customFormat="1" ht="15" customHeight="1" x14ac:dyDescent="0.25">
      <c r="A466" s="164">
        <v>104511</v>
      </c>
      <c r="B466" s="3" t="s">
        <v>50</v>
      </c>
      <c r="C466" s="86" t="s">
        <v>2</v>
      </c>
      <c r="D466" s="138" t="s">
        <v>78</v>
      </c>
      <c r="E466" s="3" t="s">
        <v>314</v>
      </c>
      <c r="F466" s="3" t="s">
        <v>204</v>
      </c>
      <c r="G466" s="7">
        <v>41425.090277777781</v>
      </c>
      <c r="H466" s="88" t="s">
        <v>2</v>
      </c>
      <c r="I466" s="88" t="s">
        <v>779</v>
      </c>
      <c r="J466" s="87">
        <v>41277.888888888891</v>
      </c>
      <c r="K466" s="143">
        <f>+COUNTIF($Y466,"&gt;=18")+COUNTIF($AG466,"&gt;=31")+COUNTIF($AP466,"&lt;=15")+COUNTIF($AR466,"&gt;=19")+COUNTIF($BG466,"&gt;=11")+COUNTIF($BI466,"&lt;=21")+COUNTIF($BK466,"&gt;=17")+COUNTIF($BR466,"&gt;=24")+COUNTIF($CA466,"&lt;=11")</f>
        <v>5</v>
      </c>
      <c r="L466" s="140">
        <f>65-(+CH466+CI466+CJ466+CK466+CL466+CM466)</f>
        <v>14</v>
      </c>
      <c r="M466" s="100">
        <v>13</v>
      </c>
      <c r="N466" s="100">
        <v>24</v>
      </c>
      <c r="O466" s="100">
        <v>14</v>
      </c>
      <c r="P466" s="68">
        <v>11</v>
      </c>
      <c r="Q466" s="100">
        <v>11</v>
      </c>
      <c r="R466" s="100">
        <v>13</v>
      </c>
      <c r="S466" s="100">
        <v>12</v>
      </c>
      <c r="T466" s="100">
        <v>12</v>
      </c>
      <c r="U466" s="100">
        <v>12</v>
      </c>
      <c r="V466" s="100">
        <v>13</v>
      </c>
      <c r="W466" s="100">
        <v>14</v>
      </c>
      <c r="X466" s="100">
        <v>16</v>
      </c>
      <c r="Y466" s="100">
        <v>17</v>
      </c>
      <c r="Z466" s="68">
        <v>9</v>
      </c>
      <c r="AA466" s="68">
        <v>10</v>
      </c>
      <c r="AB466" s="100">
        <v>11</v>
      </c>
      <c r="AC466" s="100">
        <v>11</v>
      </c>
      <c r="AD466" s="100">
        <v>25</v>
      </c>
      <c r="AE466" s="100">
        <v>16</v>
      </c>
      <c r="AF466" s="100">
        <v>18</v>
      </c>
      <c r="AG466" s="100">
        <v>31</v>
      </c>
      <c r="AH466" s="68">
        <v>15</v>
      </c>
      <c r="AI466" s="68">
        <v>16</v>
      </c>
      <c r="AJ466" s="68">
        <v>16</v>
      </c>
      <c r="AK466" s="68">
        <v>17</v>
      </c>
      <c r="AL466" s="100">
        <v>12</v>
      </c>
      <c r="AM466" s="68">
        <v>11</v>
      </c>
      <c r="AN466" s="100">
        <v>19</v>
      </c>
      <c r="AO466" s="100">
        <v>23</v>
      </c>
      <c r="AP466" s="100">
        <v>17</v>
      </c>
      <c r="AQ466" s="100">
        <v>16</v>
      </c>
      <c r="AR466" s="100">
        <v>19</v>
      </c>
      <c r="AS466" s="100">
        <v>17</v>
      </c>
      <c r="AT466" s="100">
        <v>37</v>
      </c>
      <c r="AU466" s="68">
        <v>40</v>
      </c>
      <c r="AV466" s="68">
        <v>12</v>
      </c>
      <c r="AW466" s="100">
        <v>12</v>
      </c>
      <c r="AX466" s="100">
        <v>11</v>
      </c>
      <c r="AY466" s="100">
        <v>9</v>
      </c>
      <c r="AZ466" s="100">
        <v>15</v>
      </c>
      <c r="BA466" s="100">
        <v>16</v>
      </c>
      <c r="BB466" s="100">
        <v>8</v>
      </c>
      <c r="BC466" s="100">
        <v>10</v>
      </c>
      <c r="BD466" s="100">
        <v>10</v>
      </c>
      <c r="BE466" s="100">
        <v>8</v>
      </c>
      <c r="BF466" s="100">
        <v>10</v>
      </c>
      <c r="BG466" s="100">
        <v>10</v>
      </c>
      <c r="BH466" s="100">
        <v>12</v>
      </c>
      <c r="BI466" s="100">
        <v>21</v>
      </c>
      <c r="BJ466" s="100">
        <v>23</v>
      </c>
      <c r="BK466" s="100">
        <v>17</v>
      </c>
      <c r="BL466" s="100">
        <v>10</v>
      </c>
      <c r="BM466" s="100">
        <v>12</v>
      </c>
      <c r="BN466" s="100">
        <v>12</v>
      </c>
      <c r="BO466" s="100">
        <v>16</v>
      </c>
      <c r="BP466" s="100">
        <v>8</v>
      </c>
      <c r="BQ466" s="100">
        <v>12</v>
      </c>
      <c r="BR466" s="68">
        <v>24</v>
      </c>
      <c r="BS466" s="100">
        <v>20</v>
      </c>
      <c r="BT466" s="100">
        <v>13</v>
      </c>
      <c r="BU466" s="100">
        <v>12</v>
      </c>
      <c r="BV466" s="100">
        <v>11</v>
      </c>
      <c r="BW466" s="100">
        <v>13</v>
      </c>
      <c r="BX466" s="100">
        <v>11</v>
      </c>
      <c r="BY466" s="100">
        <v>11</v>
      </c>
      <c r="BZ466" s="100">
        <v>12</v>
      </c>
      <c r="CA466" s="100">
        <v>12</v>
      </c>
      <c r="CB466" s="149">
        <f>(2.71828^(-8.3291+4.4859*K466-2.1583*L466))/(1+(2.71828^(-8.3291+4.4859*K466-2.1583*L466)))</f>
        <v>1.0023090528299148E-7</v>
      </c>
      <c r="CC466" s="64" t="s">
        <v>781</v>
      </c>
      <c r="CD466" s="86" t="s">
        <v>53</v>
      </c>
      <c r="CE466" s="3" t="s">
        <v>2</v>
      </c>
      <c r="CF466" s="86" t="s">
        <v>50</v>
      </c>
      <c r="CG466" s="86"/>
      <c r="CH466" s="59">
        <f>COUNTIF($M466,"=13")+COUNTIF($N466,"=24")+COUNTIF($O466,"=14")+COUNTIF($P466,"=11")+COUNTIF($Q466,"=11")+COUNTIF($R466,"=14")+COUNTIF($S466,"=12")+COUNTIF($T466,"=12")+COUNTIF($U466,"=12")+COUNTIF($V466,"=13")+COUNTIF($W466,"=13")+COUNTIF($X466,"=16")</f>
        <v>10</v>
      </c>
      <c r="CI466" s="59">
        <f>COUNTIF($Y466,"=18")+COUNTIF($Z466,"=9")+COUNTIF($AA466,"=10")+COUNTIF($AB466,"=11")+COUNTIF($AC466,"=11")+COUNTIF($AD466,"=25")+COUNTIF($AE466,"=15")+COUNTIF($AF466,"=19")+COUNTIF($AG466,"=31")+COUNTIF($AH466,"=15")+COUNTIF($AI466,"=15")+COUNTIF($AJ466,"=17")+COUNTIF($AK466,"=17")</f>
        <v>8</v>
      </c>
      <c r="CJ466" s="59">
        <f>COUNTIF($AL466,"=11")+COUNTIF($AM466,"=11")+COUNTIF($AN466,"=19")+COUNTIF($AO466,"=23")+COUNTIF($AP466,"=15")+COUNTIF($AQ466,"=15")+COUNTIF($AR466,"=19")+COUNTIF($AS466,"=17")+COUNTIF($AV466,"=12")+COUNTIF($AW466,"=12")</f>
        <v>7</v>
      </c>
      <c r="CK466" s="59">
        <f>COUNTIF($AX466,"=11")+COUNTIF($AY466,"=9")+COUNTIF($AZ466,"=15")+COUNTIF($BA466,"=16")+COUNTIF($BB466,"=8")+COUNTIF($BC466,"=10")+COUNTIF($BD466,"=10")+COUNTIF($BE466,"=8")+COUNTIF($BF466,"=10")+COUNTIF($BG466,"=11")</f>
        <v>9</v>
      </c>
      <c r="CL466" s="59">
        <f>COUNTIF($BH466,"=12")+COUNTIF($BI466,"=21")+COUNTIF($BJ466,"=23")+COUNTIF($BK466,"=16")+COUNTIF($BL466,"=10")+COUNTIF($BM466,"=12")+COUNTIF($BN466,"=12")+COUNTIF($BO466,"=15")+COUNTIF($BP466,"=8")+COUNTIF($BQ466,"=12")+COUNTIF($BR466,"=24")+COUNTIF($BS466,"=20")+COUNTIF($BT466,"=13")</f>
        <v>11</v>
      </c>
      <c r="CM466" s="59">
        <f>COUNTIF($BU466,"=12")+COUNTIF($BV466,"=11")+COUNTIF($BW466,"=13")+COUNTIF($BX466,"=11")+COUNTIF($BY466,"=11")+COUNTIF($BZ466,"=12")+COUNTIF($CA466,"=11")</f>
        <v>6</v>
      </c>
      <c r="CN466" s="86"/>
      <c r="CO466" s="86"/>
      <c r="CP466" s="86"/>
      <c r="CQ466" s="86"/>
      <c r="CR466" s="86"/>
      <c r="CS466" s="86"/>
      <c r="CT466" s="86"/>
      <c r="CU466" s="86"/>
      <c r="CV466" s="86"/>
      <c r="CW466" s="86"/>
      <c r="CX466" s="86"/>
      <c r="CY466" s="86"/>
      <c r="CZ466" s="86"/>
      <c r="DA466" s="86"/>
      <c r="DB466" s="86"/>
      <c r="DC466" s="86"/>
      <c r="DD466" s="86"/>
      <c r="DE466" s="86"/>
      <c r="DF466" s="86"/>
      <c r="DG466" s="86"/>
      <c r="DH466" s="86"/>
      <c r="DI466" s="86"/>
      <c r="DJ466" s="86"/>
      <c r="DK466" s="86"/>
      <c r="DL466" s="86"/>
      <c r="DM466" s="86"/>
      <c r="DN466" s="86"/>
      <c r="DO466" s="86"/>
      <c r="DP466" s="86"/>
      <c r="DQ466" s="86"/>
      <c r="DR466" s="86"/>
      <c r="DS466" s="86"/>
      <c r="DT466" s="86"/>
      <c r="DU466" s="86"/>
      <c r="DV466" s="86"/>
      <c r="DW466" s="86"/>
      <c r="DX466" s="86"/>
      <c r="DY466" s="86"/>
      <c r="DZ466" s="86"/>
      <c r="EA466" s="85"/>
      <c r="EB466" s="85"/>
      <c r="EC466" s="85"/>
      <c r="ED466" s="85"/>
      <c r="EE466" s="85"/>
    </row>
    <row r="467" spans="1:135" s="1" customFormat="1" ht="15" customHeight="1" x14ac:dyDescent="0.25">
      <c r="A467" s="164">
        <v>115632</v>
      </c>
      <c r="B467" s="3" t="s">
        <v>161</v>
      </c>
      <c r="C467" s="86" t="s">
        <v>2</v>
      </c>
      <c r="D467" s="138" t="s">
        <v>78</v>
      </c>
      <c r="E467" s="3" t="s">
        <v>8</v>
      </c>
      <c r="F467" s="3" t="s">
        <v>251</v>
      </c>
      <c r="G467" s="7">
        <v>41628</v>
      </c>
      <c r="H467" s="88" t="s">
        <v>2</v>
      </c>
      <c r="I467" s="88" t="s">
        <v>779</v>
      </c>
      <c r="J467" s="87">
        <v>41277.888888888891</v>
      </c>
      <c r="K467" s="143">
        <f>+COUNTIF($Y467,"&gt;=18")+COUNTIF($AG467,"&gt;=31")+COUNTIF($AP467,"&lt;=15")+COUNTIF($AR467,"&gt;=19")+COUNTIF($BG467,"&gt;=11")+COUNTIF($BI467,"&lt;=21")+COUNTIF($BK467,"&gt;=17")+COUNTIF($BR467,"&gt;=24")+COUNTIF($CA467,"&lt;=11")</f>
        <v>5</v>
      </c>
      <c r="L467" s="140">
        <f>65-(+CH467+CI467+CJ467+CK467+CL467+CM467)</f>
        <v>14</v>
      </c>
      <c r="M467" s="68">
        <v>13</v>
      </c>
      <c r="N467" s="68">
        <v>24</v>
      </c>
      <c r="O467" s="68">
        <v>14</v>
      </c>
      <c r="P467" s="68">
        <v>11</v>
      </c>
      <c r="Q467" s="68">
        <v>10</v>
      </c>
      <c r="R467" s="68">
        <v>15</v>
      </c>
      <c r="S467" s="68">
        <v>12</v>
      </c>
      <c r="T467" s="68">
        <v>12</v>
      </c>
      <c r="U467" s="68">
        <v>11</v>
      </c>
      <c r="V467" s="68">
        <v>13</v>
      </c>
      <c r="W467" s="68">
        <v>13</v>
      </c>
      <c r="X467" s="68">
        <v>16</v>
      </c>
      <c r="Y467" s="68">
        <v>17</v>
      </c>
      <c r="Z467" s="68">
        <v>9</v>
      </c>
      <c r="AA467" s="68">
        <v>10</v>
      </c>
      <c r="AB467" s="68">
        <v>11</v>
      </c>
      <c r="AC467" s="68">
        <v>11</v>
      </c>
      <c r="AD467" s="68">
        <v>25</v>
      </c>
      <c r="AE467" s="68">
        <v>15</v>
      </c>
      <c r="AF467" s="68">
        <v>19</v>
      </c>
      <c r="AG467" s="68">
        <v>31</v>
      </c>
      <c r="AH467" s="100">
        <v>14</v>
      </c>
      <c r="AI467" s="100">
        <v>15</v>
      </c>
      <c r="AJ467" s="68">
        <v>16</v>
      </c>
      <c r="AK467" s="68">
        <v>17</v>
      </c>
      <c r="AL467" s="68">
        <v>11</v>
      </c>
      <c r="AM467" s="68">
        <v>11</v>
      </c>
      <c r="AN467" s="68">
        <v>19</v>
      </c>
      <c r="AO467" s="68">
        <v>23</v>
      </c>
      <c r="AP467" s="68">
        <v>15</v>
      </c>
      <c r="AQ467" s="68">
        <v>15</v>
      </c>
      <c r="AR467" s="68">
        <v>19</v>
      </c>
      <c r="AS467" s="68">
        <v>16</v>
      </c>
      <c r="AT467" s="68">
        <v>35</v>
      </c>
      <c r="AU467" s="68">
        <v>39</v>
      </c>
      <c r="AV467" s="68">
        <v>12</v>
      </c>
      <c r="AW467" s="68">
        <v>12</v>
      </c>
      <c r="AX467" s="68">
        <v>11</v>
      </c>
      <c r="AY467" s="68">
        <v>9</v>
      </c>
      <c r="AZ467" s="68">
        <v>15</v>
      </c>
      <c r="BA467" s="68">
        <v>16</v>
      </c>
      <c r="BB467" s="68">
        <v>8</v>
      </c>
      <c r="BC467" s="68">
        <v>10</v>
      </c>
      <c r="BD467" s="68">
        <v>10</v>
      </c>
      <c r="BE467" s="68">
        <v>8</v>
      </c>
      <c r="BF467" s="68">
        <v>11</v>
      </c>
      <c r="BG467" s="68">
        <v>10</v>
      </c>
      <c r="BH467" s="68">
        <v>12</v>
      </c>
      <c r="BI467" s="68">
        <v>21</v>
      </c>
      <c r="BJ467" s="68">
        <v>23</v>
      </c>
      <c r="BK467" s="68">
        <v>16</v>
      </c>
      <c r="BL467" s="68">
        <v>10</v>
      </c>
      <c r="BM467" s="68">
        <v>12</v>
      </c>
      <c r="BN467" s="68">
        <v>12</v>
      </c>
      <c r="BO467" s="68">
        <v>16</v>
      </c>
      <c r="BP467" s="68">
        <v>8</v>
      </c>
      <c r="BQ467" s="68">
        <v>12</v>
      </c>
      <c r="BR467" s="68">
        <v>23</v>
      </c>
      <c r="BS467" s="68">
        <v>20</v>
      </c>
      <c r="BT467" s="68">
        <v>14</v>
      </c>
      <c r="BU467" s="68">
        <v>12</v>
      </c>
      <c r="BV467" s="68">
        <v>11</v>
      </c>
      <c r="BW467" s="68">
        <v>13</v>
      </c>
      <c r="BX467" s="68">
        <v>11</v>
      </c>
      <c r="BY467" s="68">
        <v>11</v>
      </c>
      <c r="BZ467" s="68">
        <v>13</v>
      </c>
      <c r="CA467" s="68">
        <v>10</v>
      </c>
      <c r="CB467" s="149">
        <f>(2.71828^(-8.3291+4.4859*K467-2.1583*L467))/(1+(2.71828^(-8.3291+4.4859*K467-2.1583*L467)))</f>
        <v>1.0023090528299148E-7</v>
      </c>
      <c r="CC467" s="64" t="s">
        <v>781</v>
      </c>
      <c r="CD467" s="86" t="s">
        <v>53</v>
      </c>
      <c r="CE467" s="3" t="s">
        <v>513</v>
      </c>
      <c r="CF467" s="86" t="s">
        <v>50</v>
      </c>
      <c r="CG467" s="86"/>
      <c r="CH467" s="59">
        <f>COUNTIF($M467,"=13")+COUNTIF($N467,"=24")+COUNTIF($O467,"=14")+COUNTIF($P467,"=11")+COUNTIF($Q467,"=11")+COUNTIF($R467,"=14")+COUNTIF($S467,"=12")+COUNTIF($T467,"=12")+COUNTIF($U467,"=12")+COUNTIF($V467,"=13")+COUNTIF($W467,"=13")+COUNTIF($X467,"=16")</f>
        <v>9</v>
      </c>
      <c r="CI467" s="59">
        <f>COUNTIF($Y467,"=18")+COUNTIF($Z467,"=9")+COUNTIF($AA467,"=10")+COUNTIF($AB467,"=11")+COUNTIF($AC467,"=11")+COUNTIF($AD467,"=25")+COUNTIF($AE467,"=15")+COUNTIF($AF467,"=19")+COUNTIF($AG467,"=31")+COUNTIF($AH467,"=15")+COUNTIF($AI467,"=15")+COUNTIF($AJ467,"=17")+COUNTIF($AK467,"=17")</f>
        <v>10</v>
      </c>
      <c r="CJ467" s="59">
        <f>COUNTIF($AL467,"=11")+COUNTIF($AM467,"=11")+COUNTIF($AN467,"=19")+COUNTIF($AO467,"=23")+COUNTIF($AP467,"=15")+COUNTIF($AQ467,"=15")+COUNTIF($AR467,"=19")+COUNTIF($AS467,"=17")+COUNTIF($AV467,"=12")+COUNTIF($AW467,"=12")</f>
        <v>9</v>
      </c>
      <c r="CK467" s="59">
        <f>COUNTIF($AX467,"=11")+COUNTIF($AY467,"=9")+COUNTIF($AZ467,"=15")+COUNTIF($BA467,"=16")+COUNTIF($BB467,"=8")+COUNTIF($BC467,"=10")+COUNTIF($BD467,"=10")+COUNTIF($BE467,"=8")+COUNTIF($BF467,"=10")+COUNTIF($BG467,"=11")</f>
        <v>8</v>
      </c>
      <c r="CL467" s="59">
        <f>COUNTIF($BH467,"=12")+COUNTIF($BI467,"=21")+COUNTIF($BJ467,"=23")+COUNTIF($BK467,"=16")+COUNTIF($BL467,"=10")+COUNTIF($BM467,"=12")+COUNTIF($BN467,"=12")+COUNTIF($BO467,"=15")+COUNTIF($BP467,"=8")+COUNTIF($BQ467,"=12")+COUNTIF($BR467,"=24")+COUNTIF($BS467,"=20")+COUNTIF($BT467,"=13")</f>
        <v>10</v>
      </c>
      <c r="CM467" s="59">
        <f>COUNTIF($BU467,"=12")+COUNTIF($BV467,"=11")+COUNTIF($BW467,"=13")+COUNTIF($BX467,"=11")+COUNTIF($BY467,"=11")+COUNTIF($BZ467,"=12")+COUNTIF($CA467,"=11")</f>
        <v>5</v>
      </c>
      <c r="CN467" s="86"/>
      <c r="CO467" s="86"/>
      <c r="CP467" s="86"/>
      <c r="CQ467" s="86"/>
      <c r="CR467" s="86"/>
      <c r="CS467" s="86"/>
      <c r="CT467" s="86"/>
      <c r="CU467" s="86"/>
      <c r="CV467" s="86"/>
      <c r="CW467" s="86"/>
      <c r="CX467" s="86"/>
      <c r="CY467" s="86"/>
      <c r="CZ467" s="86"/>
      <c r="DA467" s="86"/>
      <c r="DB467" s="86"/>
      <c r="DC467" s="86"/>
      <c r="DD467" s="86"/>
      <c r="DE467" s="86"/>
      <c r="DF467" s="86"/>
      <c r="DG467" s="86"/>
      <c r="DH467" s="86"/>
      <c r="DI467" s="86"/>
      <c r="DJ467" s="86"/>
      <c r="DK467" s="86"/>
      <c r="DL467" s="86"/>
      <c r="DM467" s="86"/>
      <c r="DN467" s="86"/>
      <c r="DO467" s="86"/>
      <c r="DP467" s="86"/>
      <c r="DQ467" s="86"/>
      <c r="DR467" s="86"/>
      <c r="DS467" s="86"/>
      <c r="DT467" s="86"/>
      <c r="DU467" s="86"/>
      <c r="DV467" s="86"/>
      <c r="DW467" s="86"/>
      <c r="DX467" s="86"/>
      <c r="DY467" s="86"/>
      <c r="DZ467" s="86"/>
      <c r="EA467" s="85"/>
      <c r="EB467" s="85"/>
      <c r="EC467" s="85"/>
      <c r="ED467" s="85"/>
      <c r="EE467" s="85"/>
    </row>
    <row r="468" spans="1:135" s="1" customFormat="1" ht="15" customHeight="1" x14ac:dyDescent="0.25">
      <c r="A468" s="164">
        <v>118342</v>
      </c>
      <c r="B468" s="86" t="s">
        <v>50</v>
      </c>
      <c r="C468" s="86" t="s">
        <v>2</v>
      </c>
      <c r="D468" s="138" t="s">
        <v>78</v>
      </c>
      <c r="E468" s="86" t="s">
        <v>314</v>
      </c>
      <c r="F468" s="86" t="s">
        <v>148</v>
      </c>
      <c r="G468" s="87">
        <v>42406.754166666666</v>
      </c>
      <c r="H468" s="88" t="s">
        <v>2</v>
      </c>
      <c r="I468" s="88" t="s">
        <v>779</v>
      </c>
      <c r="J468" s="87">
        <v>41277.888888888891</v>
      </c>
      <c r="K468" s="143">
        <f>+COUNTIF($Y468,"&gt;=18")+COUNTIF($AG468,"&gt;=31")+COUNTIF($AP468,"&lt;=15")+COUNTIF($AR468,"&gt;=19")+COUNTIF($BG468,"&gt;=11")+COUNTIF($BI468,"&lt;=21")+COUNTIF($BK468,"&gt;=17")+COUNTIF($BR468,"&gt;=24")+COUNTIF($CA468,"&lt;=11")</f>
        <v>5</v>
      </c>
      <c r="L468" s="140">
        <f>65-(+CH468+CI468+CJ468+CK468+CL468+CM468)</f>
        <v>14</v>
      </c>
      <c r="M468" s="68">
        <v>13</v>
      </c>
      <c r="N468" s="68">
        <v>24</v>
      </c>
      <c r="O468" s="68">
        <v>14</v>
      </c>
      <c r="P468" s="68">
        <v>11</v>
      </c>
      <c r="Q468" s="68">
        <v>11</v>
      </c>
      <c r="R468" s="68">
        <v>14</v>
      </c>
      <c r="S468" s="68">
        <v>12</v>
      </c>
      <c r="T468" s="68">
        <v>12</v>
      </c>
      <c r="U468" s="68">
        <v>13</v>
      </c>
      <c r="V468" s="68">
        <v>13</v>
      </c>
      <c r="W468" s="68">
        <v>13</v>
      </c>
      <c r="X468" s="68">
        <v>17</v>
      </c>
      <c r="Y468" s="68">
        <v>18</v>
      </c>
      <c r="Z468" s="68">
        <v>9</v>
      </c>
      <c r="AA468" s="68">
        <v>10</v>
      </c>
      <c r="AB468" s="68">
        <v>11</v>
      </c>
      <c r="AC468" s="68">
        <v>11</v>
      </c>
      <c r="AD468" s="68">
        <v>25</v>
      </c>
      <c r="AE468" s="68">
        <v>15</v>
      </c>
      <c r="AF468" s="68">
        <v>19</v>
      </c>
      <c r="AG468" s="68">
        <v>31</v>
      </c>
      <c r="AH468" s="68">
        <v>15</v>
      </c>
      <c r="AI468" s="68">
        <v>15</v>
      </c>
      <c r="AJ468" s="68">
        <v>17</v>
      </c>
      <c r="AK468" s="68">
        <v>17</v>
      </c>
      <c r="AL468" s="68">
        <v>11</v>
      </c>
      <c r="AM468" s="68">
        <v>11</v>
      </c>
      <c r="AN468" s="68">
        <v>19</v>
      </c>
      <c r="AO468" s="68">
        <v>23</v>
      </c>
      <c r="AP468" s="68">
        <v>16</v>
      </c>
      <c r="AQ468" s="68">
        <v>15</v>
      </c>
      <c r="AR468" s="68">
        <v>20</v>
      </c>
      <c r="AS468" s="68">
        <v>18</v>
      </c>
      <c r="AT468" s="68">
        <v>36</v>
      </c>
      <c r="AU468" s="68">
        <v>38</v>
      </c>
      <c r="AV468" s="68">
        <v>12</v>
      </c>
      <c r="AW468" s="68">
        <v>12</v>
      </c>
      <c r="AX468" s="68">
        <v>12</v>
      </c>
      <c r="AY468" s="68">
        <v>9</v>
      </c>
      <c r="AZ468" s="68">
        <v>16</v>
      </c>
      <c r="BA468" s="68">
        <v>16</v>
      </c>
      <c r="BB468" s="68">
        <v>8</v>
      </c>
      <c r="BC468" s="68">
        <v>10</v>
      </c>
      <c r="BD468" s="68">
        <v>10</v>
      </c>
      <c r="BE468" s="68">
        <v>8</v>
      </c>
      <c r="BF468" s="68">
        <v>10</v>
      </c>
      <c r="BG468" s="68">
        <v>10</v>
      </c>
      <c r="BH468" s="68">
        <v>11</v>
      </c>
      <c r="BI468" s="68">
        <v>18</v>
      </c>
      <c r="BJ468" s="68">
        <v>21</v>
      </c>
      <c r="BK468" s="68">
        <v>16</v>
      </c>
      <c r="BL468" s="68">
        <v>10</v>
      </c>
      <c r="BM468" s="68">
        <v>12</v>
      </c>
      <c r="BN468" s="68">
        <v>12</v>
      </c>
      <c r="BO468" s="68">
        <v>16</v>
      </c>
      <c r="BP468" s="68">
        <v>8</v>
      </c>
      <c r="BQ468" s="68">
        <v>12</v>
      </c>
      <c r="BR468" s="68">
        <v>25</v>
      </c>
      <c r="BS468" s="68">
        <v>20</v>
      </c>
      <c r="BT468" s="68">
        <v>13</v>
      </c>
      <c r="BU468" s="68">
        <v>12</v>
      </c>
      <c r="BV468" s="68">
        <v>11</v>
      </c>
      <c r="BW468" s="68">
        <v>13</v>
      </c>
      <c r="BX468" s="68">
        <v>11</v>
      </c>
      <c r="BY468" s="68">
        <v>11</v>
      </c>
      <c r="BZ468" s="68">
        <v>12</v>
      </c>
      <c r="CA468" s="68">
        <v>12</v>
      </c>
      <c r="CB468" s="149">
        <f>(2.71828^(-8.3291+4.4859*K468-2.1583*L468))/(1+(2.71828^(-8.3291+4.4859*K468-2.1583*L468)))</f>
        <v>1.0023090528299148E-7</v>
      </c>
      <c r="CC468" s="64" t="s">
        <v>781</v>
      </c>
      <c r="CD468" s="86" t="s">
        <v>53</v>
      </c>
      <c r="CE468" s="86" t="s">
        <v>2</v>
      </c>
      <c r="CF468" s="86" t="s">
        <v>50</v>
      </c>
      <c r="CG468" s="86"/>
      <c r="CH468" s="59">
        <f>COUNTIF($M468,"=13")+COUNTIF($N468,"=24")+COUNTIF($O468,"=14")+COUNTIF($P468,"=11")+COUNTIF($Q468,"=11")+COUNTIF($R468,"=14")+COUNTIF($S468,"=12")+COUNTIF($T468,"=12")+COUNTIF($U468,"=12")+COUNTIF($V468,"=13")+COUNTIF($W468,"=13")+COUNTIF($X468,"=16")</f>
        <v>10</v>
      </c>
      <c r="CI468" s="59">
        <f>COUNTIF($Y468,"=18")+COUNTIF($Z468,"=9")+COUNTIF($AA468,"=10")+COUNTIF($AB468,"=11")+COUNTIF($AC468,"=11")+COUNTIF($AD468,"=25")+COUNTIF($AE468,"=15")+COUNTIF($AF468,"=19")+COUNTIF($AG468,"=31")+COUNTIF($AH468,"=15")+COUNTIF($AI468,"=15")+COUNTIF($AJ468,"=17")+COUNTIF($AK468,"=17")</f>
        <v>13</v>
      </c>
      <c r="CJ468" s="59">
        <f>COUNTIF($AL468,"=11")+COUNTIF($AM468,"=11")+COUNTIF($AN468,"=19")+COUNTIF($AO468,"=23")+COUNTIF($AP468,"=15")+COUNTIF($AQ468,"=15")+COUNTIF($AR468,"=19")+COUNTIF($AS468,"=17")+COUNTIF($AV468,"=12")+COUNTIF($AW468,"=12")</f>
        <v>7</v>
      </c>
      <c r="CK468" s="59">
        <f>COUNTIF($AX468,"=11")+COUNTIF($AY468,"=9")+COUNTIF($AZ468,"=15")+COUNTIF($BA468,"=16")+COUNTIF($BB468,"=8")+COUNTIF($BC468,"=10")+COUNTIF($BD468,"=10")+COUNTIF($BE468,"=8")+COUNTIF($BF468,"=10")+COUNTIF($BG468,"=11")</f>
        <v>7</v>
      </c>
      <c r="CL468" s="59">
        <f>COUNTIF($BH468,"=12")+COUNTIF($BI468,"=21")+COUNTIF($BJ468,"=23")+COUNTIF($BK468,"=16")+COUNTIF($BL468,"=10")+COUNTIF($BM468,"=12")+COUNTIF($BN468,"=12")+COUNTIF($BO468,"=15")+COUNTIF($BP468,"=8")+COUNTIF($BQ468,"=12")+COUNTIF($BR468,"=24")+COUNTIF($BS468,"=20")+COUNTIF($BT468,"=13")</f>
        <v>8</v>
      </c>
      <c r="CM468" s="59">
        <f>COUNTIF($BU468,"=12")+COUNTIF($BV468,"=11")+COUNTIF($BW468,"=13")+COUNTIF($BX468,"=11")+COUNTIF($BY468,"=11")+COUNTIF($BZ468,"=12")+COUNTIF($CA468,"=11")</f>
        <v>6</v>
      </c>
      <c r="CN468" s="86"/>
      <c r="CO468" s="86"/>
      <c r="CP468" s="86"/>
      <c r="CQ468" s="86"/>
      <c r="CR468" s="86"/>
      <c r="CS468" s="86"/>
      <c r="CT468" s="86"/>
      <c r="CU468" s="86"/>
      <c r="CV468" s="86"/>
      <c r="CW468" s="86"/>
      <c r="CX468" s="86"/>
      <c r="CY468" s="86"/>
      <c r="CZ468" s="86"/>
      <c r="DA468" s="86"/>
      <c r="DB468" s="86"/>
      <c r="DC468" s="86"/>
      <c r="DD468" s="86"/>
      <c r="DE468" s="86"/>
      <c r="DF468" s="86"/>
      <c r="DG468" s="86"/>
      <c r="DH468" s="86"/>
      <c r="DI468" s="86"/>
      <c r="DJ468" s="86"/>
      <c r="DK468" s="86"/>
      <c r="DL468" s="86"/>
      <c r="DM468" s="86"/>
      <c r="DN468" s="86"/>
      <c r="DO468" s="86"/>
      <c r="DP468" s="86"/>
      <c r="DQ468" s="86"/>
      <c r="DR468" s="86"/>
      <c r="DS468" s="86"/>
      <c r="DT468" s="86"/>
      <c r="DU468" s="86"/>
      <c r="DV468" s="86"/>
      <c r="DW468" s="86"/>
      <c r="DX468" s="86"/>
      <c r="DY468" s="86"/>
      <c r="DZ468" s="86"/>
      <c r="EA468" s="85"/>
      <c r="EB468" s="85"/>
      <c r="EC468" s="85"/>
      <c r="ED468" s="85"/>
      <c r="EE468" s="85"/>
    </row>
    <row r="469" spans="1:135" s="1" customFormat="1" ht="15" customHeight="1" x14ac:dyDescent="0.25">
      <c r="A469" s="164">
        <v>120967</v>
      </c>
      <c r="B469" s="3" t="s">
        <v>499</v>
      </c>
      <c r="C469" s="86" t="s">
        <v>2</v>
      </c>
      <c r="D469" s="138" t="s">
        <v>79</v>
      </c>
      <c r="E469" s="3" t="s">
        <v>43</v>
      </c>
      <c r="F469" s="3" t="s">
        <v>43</v>
      </c>
      <c r="G469" s="7">
        <v>41482.905555555553</v>
      </c>
      <c r="H469" s="88" t="s">
        <v>2</v>
      </c>
      <c r="I469" s="88" t="s">
        <v>779</v>
      </c>
      <c r="J469" s="87">
        <v>41277.888888888891</v>
      </c>
      <c r="K469" s="143">
        <f>+COUNTIF($Y469,"&gt;=18")+COUNTIF($AG469,"&gt;=31")+COUNTIF($AP469,"&lt;=15")+COUNTIF($AR469,"&gt;=19")+COUNTIF($BG469,"&gt;=11")+COUNTIF($BI469,"&lt;=21")+COUNTIF($BK469,"&gt;=17")+COUNTIF($BR469,"&gt;=24")+COUNTIF($CA469,"&lt;=11")</f>
        <v>5</v>
      </c>
      <c r="L469" s="140">
        <f>65-(+CH469+CI469+CJ469+CK469+CL469+CM469)</f>
        <v>14</v>
      </c>
      <c r="M469" s="68">
        <v>13</v>
      </c>
      <c r="N469" s="68">
        <v>24</v>
      </c>
      <c r="O469" s="68">
        <v>14</v>
      </c>
      <c r="P469" s="68">
        <v>10</v>
      </c>
      <c r="Q469" s="68">
        <v>12</v>
      </c>
      <c r="R469" s="68">
        <v>14</v>
      </c>
      <c r="S469" s="68">
        <v>12</v>
      </c>
      <c r="T469" s="68">
        <v>12</v>
      </c>
      <c r="U469" s="68">
        <v>12</v>
      </c>
      <c r="V469" s="68">
        <v>13</v>
      </c>
      <c r="W469" s="68">
        <v>13</v>
      </c>
      <c r="X469" s="68">
        <v>16</v>
      </c>
      <c r="Y469" s="68">
        <v>18</v>
      </c>
      <c r="Z469" s="68">
        <v>9</v>
      </c>
      <c r="AA469" s="68">
        <v>9</v>
      </c>
      <c r="AB469" s="68">
        <v>11</v>
      </c>
      <c r="AC469" s="68">
        <v>11</v>
      </c>
      <c r="AD469" s="68">
        <v>25</v>
      </c>
      <c r="AE469" s="68">
        <v>15</v>
      </c>
      <c r="AF469" s="68">
        <v>18</v>
      </c>
      <c r="AG469" s="68">
        <v>30</v>
      </c>
      <c r="AH469" s="100">
        <v>15</v>
      </c>
      <c r="AI469" s="100">
        <v>15</v>
      </c>
      <c r="AJ469" s="68">
        <v>17</v>
      </c>
      <c r="AK469" s="100">
        <v>17</v>
      </c>
      <c r="AL469" s="68">
        <v>11</v>
      </c>
      <c r="AM469" s="68">
        <v>11</v>
      </c>
      <c r="AN469" s="68">
        <v>19</v>
      </c>
      <c r="AO469" s="68">
        <v>22</v>
      </c>
      <c r="AP469" s="68">
        <v>15</v>
      </c>
      <c r="AQ469" s="68">
        <v>15</v>
      </c>
      <c r="AR469" s="68">
        <v>20</v>
      </c>
      <c r="AS469" s="68">
        <v>17</v>
      </c>
      <c r="AT469" s="68">
        <v>37</v>
      </c>
      <c r="AU469" s="68">
        <v>37</v>
      </c>
      <c r="AV469" s="68">
        <v>12</v>
      </c>
      <c r="AW469" s="68">
        <v>11</v>
      </c>
      <c r="AX469" s="68">
        <v>11</v>
      </c>
      <c r="AY469" s="68">
        <v>9</v>
      </c>
      <c r="AZ469" s="68">
        <v>15</v>
      </c>
      <c r="BA469" s="68">
        <v>16</v>
      </c>
      <c r="BB469" s="68">
        <v>8</v>
      </c>
      <c r="BC469" s="68">
        <v>10</v>
      </c>
      <c r="BD469" s="68">
        <v>10</v>
      </c>
      <c r="BE469" s="68">
        <v>8</v>
      </c>
      <c r="BF469" s="68">
        <v>9</v>
      </c>
      <c r="BG469" s="68">
        <v>12</v>
      </c>
      <c r="BH469" s="68">
        <v>12</v>
      </c>
      <c r="BI469" s="68">
        <v>23</v>
      </c>
      <c r="BJ469" s="68">
        <v>23</v>
      </c>
      <c r="BK469" s="68">
        <v>16</v>
      </c>
      <c r="BL469" s="68">
        <v>10</v>
      </c>
      <c r="BM469" s="68">
        <v>12</v>
      </c>
      <c r="BN469" s="68">
        <v>12</v>
      </c>
      <c r="BO469" s="68">
        <v>15</v>
      </c>
      <c r="BP469" s="68">
        <v>8</v>
      </c>
      <c r="BQ469" s="68">
        <v>14</v>
      </c>
      <c r="BR469" s="100">
        <v>22</v>
      </c>
      <c r="BS469" s="68">
        <v>20</v>
      </c>
      <c r="BT469" s="68">
        <v>12</v>
      </c>
      <c r="BU469" s="68">
        <v>12</v>
      </c>
      <c r="BV469" s="68">
        <v>11</v>
      </c>
      <c r="BW469" s="68">
        <v>13</v>
      </c>
      <c r="BX469" s="68">
        <v>11</v>
      </c>
      <c r="BY469" s="68">
        <v>11</v>
      </c>
      <c r="BZ469" s="68">
        <v>12</v>
      </c>
      <c r="CA469" s="68">
        <v>11</v>
      </c>
      <c r="CB469" s="149">
        <f>(2.71828^(-8.3291+4.4859*K469-2.1583*L469))/(1+(2.71828^(-8.3291+4.4859*K469-2.1583*L469)))</f>
        <v>1.0023090528299148E-7</v>
      </c>
      <c r="CC469" s="64" t="s">
        <v>781</v>
      </c>
      <c r="CD469" s="86" t="s">
        <v>55</v>
      </c>
      <c r="CE469" s="3" t="s">
        <v>517</v>
      </c>
      <c r="CF469" s="86" t="s">
        <v>518</v>
      </c>
      <c r="CG469" s="86"/>
      <c r="CH469" s="59">
        <f>COUNTIF($M469,"=13")+COUNTIF($N469,"=24")+COUNTIF($O469,"=14")+COUNTIF($P469,"=11")+COUNTIF($Q469,"=11")+COUNTIF($R469,"=14")+COUNTIF($S469,"=12")+COUNTIF($T469,"=12")+COUNTIF($U469,"=12")+COUNTIF($V469,"=13")+COUNTIF($W469,"=13")+COUNTIF($X469,"=16")</f>
        <v>10</v>
      </c>
      <c r="CI469" s="59">
        <f>COUNTIF($Y469,"=18")+COUNTIF($Z469,"=9")+COUNTIF($AA469,"=10")+COUNTIF($AB469,"=11")+COUNTIF($AC469,"=11")+COUNTIF($AD469,"=25")+COUNTIF($AE469,"=15")+COUNTIF($AF469,"=19")+COUNTIF($AG469,"=31")+COUNTIF($AH469,"=15")+COUNTIF($AI469,"=15")+COUNTIF($AJ469,"=17")+COUNTIF($AK469,"=17")</f>
        <v>10</v>
      </c>
      <c r="CJ469" s="59">
        <f>COUNTIF($AL469,"=11")+COUNTIF($AM469,"=11")+COUNTIF($AN469,"=19")+COUNTIF($AO469,"=23")+COUNTIF($AP469,"=15")+COUNTIF($AQ469,"=15")+COUNTIF($AR469,"=19")+COUNTIF($AS469,"=17")+COUNTIF($AV469,"=12")+COUNTIF($AW469,"=12")</f>
        <v>7</v>
      </c>
      <c r="CK469" s="59">
        <f>COUNTIF($AX469,"=11")+COUNTIF($AY469,"=9")+COUNTIF($AZ469,"=15")+COUNTIF($BA469,"=16")+COUNTIF($BB469,"=8")+COUNTIF($BC469,"=10")+COUNTIF($BD469,"=10")+COUNTIF($BE469,"=8")+COUNTIF($BF469,"=10")+COUNTIF($BG469,"=11")</f>
        <v>8</v>
      </c>
      <c r="CL469" s="59">
        <f>COUNTIF($BH469,"=12")+COUNTIF($BI469,"=21")+COUNTIF($BJ469,"=23")+COUNTIF($BK469,"=16")+COUNTIF($BL469,"=10")+COUNTIF($BM469,"=12")+COUNTIF($BN469,"=12")+COUNTIF($BO469,"=15")+COUNTIF($BP469,"=8")+COUNTIF($BQ469,"=12")+COUNTIF($BR469,"=24")+COUNTIF($BS469,"=20")+COUNTIF($BT469,"=13")</f>
        <v>9</v>
      </c>
      <c r="CM469" s="59">
        <f>COUNTIF($BU469,"=12")+COUNTIF($BV469,"=11")+COUNTIF($BW469,"=13")+COUNTIF($BX469,"=11")+COUNTIF($BY469,"=11")+COUNTIF($BZ469,"=12")+COUNTIF($CA469,"=11")</f>
        <v>7</v>
      </c>
      <c r="CN469" s="86"/>
      <c r="CO469" s="86"/>
      <c r="CP469" s="86"/>
      <c r="CQ469" s="86"/>
      <c r="CR469" s="86"/>
      <c r="CS469" s="86"/>
      <c r="CT469" s="86"/>
      <c r="CU469" s="86"/>
      <c r="CV469" s="86"/>
      <c r="CW469" s="86"/>
      <c r="CX469" s="86"/>
      <c r="CY469" s="86"/>
      <c r="CZ469" s="86"/>
      <c r="DA469" s="86"/>
      <c r="DB469" s="86"/>
      <c r="DC469" s="86"/>
      <c r="DD469" s="86"/>
      <c r="DE469" s="86"/>
      <c r="DF469" s="86"/>
      <c r="DG469" s="86"/>
      <c r="DH469" s="86"/>
      <c r="DI469" s="86"/>
      <c r="DJ469" s="86"/>
      <c r="DK469" s="86"/>
      <c r="DL469" s="86"/>
      <c r="DM469" s="86"/>
      <c r="DN469" s="86"/>
      <c r="DO469" s="86"/>
      <c r="DP469" s="86"/>
      <c r="DQ469" s="86"/>
      <c r="DR469" s="86"/>
      <c r="DS469" s="86"/>
      <c r="DT469" s="86"/>
      <c r="DU469" s="86"/>
      <c r="DV469" s="86"/>
      <c r="DW469" s="86"/>
      <c r="DX469" s="86"/>
      <c r="DY469" s="86"/>
      <c r="DZ469" s="86"/>
      <c r="EA469" s="85"/>
      <c r="EB469" s="85"/>
      <c r="EC469" s="85"/>
      <c r="ED469" s="85"/>
      <c r="EE469" s="85"/>
    </row>
    <row r="470" spans="1:135" s="1" customFormat="1" ht="15" customHeight="1" x14ac:dyDescent="0.25">
      <c r="A470" s="164">
        <v>125583</v>
      </c>
      <c r="B470" s="86" t="s">
        <v>327</v>
      </c>
      <c r="C470" s="86" t="s">
        <v>2</v>
      </c>
      <c r="D470" s="138" t="s">
        <v>78</v>
      </c>
      <c r="E470" s="49" t="s">
        <v>23</v>
      </c>
      <c r="F470" s="86" t="s">
        <v>327</v>
      </c>
      <c r="G470" s="87">
        <v>42400.397222222222</v>
      </c>
      <c r="H470" s="88" t="s">
        <v>2</v>
      </c>
      <c r="I470" s="88" t="s">
        <v>779</v>
      </c>
      <c r="J470" s="87">
        <v>41277.888888888891</v>
      </c>
      <c r="K470" s="143">
        <f>+COUNTIF($Y470,"&gt;=18")+COUNTIF($AG470,"&gt;=31")+COUNTIF($AP470,"&lt;=15")+COUNTIF($AR470,"&gt;=19")+COUNTIF($BG470,"&gt;=11")+COUNTIF($BI470,"&lt;=21")+COUNTIF($BK470,"&gt;=17")+COUNTIF($BR470,"&gt;=24")+COUNTIF($CA470,"&lt;=11")</f>
        <v>5</v>
      </c>
      <c r="L470" s="140">
        <f>65-(+CH470+CI470+CJ470+CK470+CL470+CM470)</f>
        <v>14</v>
      </c>
      <c r="M470" s="68">
        <v>13</v>
      </c>
      <c r="N470" s="68">
        <v>24</v>
      </c>
      <c r="O470" s="68">
        <v>14</v>
      </c>
      <c r="P470" s="68">
        <v>11</v>
      </c>
      <c r="Q470" s="68">
        <v>11</v>
      </c>
      <c r="R470" s="68">
        <v>15</v>
      </c>
      <c r="S470" s="68">
        <v>12</v>
      </c>
      <c r="T470" s="68">
        <v>12</v>
      </c>
      <c r="U470" s="68">
        <v>13</v>
      </c>
      <c r="V470" s="68">
        <v>13</v>
      </c>
      <c r="W470" s="68">
        <v>13</v>
      </c>
      <c r="X470" s="68">
        <v>16</v>
      </c>
      <c r="Y470" s="68">
        <v>18</v>
      </c>
      <c r="Z470" s="68">
        <v>9</v>
      </c>
      <c r="AA470" s="68">
        <v>10</v>
      </c>
      <c r="AB470" s="68">
        <v>11</v>
      </c>
      <c r="AC470" s="68">
        <v>11</v>
      </c>
      <c r="AD470" s="68">
        <v>25</v>
      </c>
      <c r="AE470" s="68">
        <v>14</v>
      </c>
      <c r="AF470" s="68">
        <v>20</v>
      </c>
      <c r="AG470" s="68">
        <v>30</v>
      </c>
      <c r="AH470" s="100">
        <v>14</v>
      </c>
      <c r="AI470" s="100">
        <v>14</v>
      </c>
      <c r="AJ470" s="100">
        <v>16</v>
      </c>
      <c r="AK470" s="100">
        <v>17</v>
      </c>
      <c r="AL470" s="68">
        <v>11</v>
      </c>
      <c r="AM470" s="68">
        <v>11</v>
      </c>
      <c r="AN470" s="68">
        <v>19</v>
      </c>
      <c r="AO470" s="68">
        <v>23</v>
      </c>
      <c r="AP470" s="68">
        <v>17</v>
      </c>
      <c r="AQ470" s="68">
        <v>15</v>
      </c>
      <c r="AR470" s="68">
        <v>19</v>
      </c>
      <c r="AS470" s="68">
        <v>17</v>
      </c>
      <c r="AT470" s="68">
        <v>38</v>
      </c>
      <c r="AU470" s="100">
        <v>38</v>
      </c>
      <c r="AV470" s="68">
        <v>13</v>
      </c>
      <c r="AW470" s="68">
        <v>12</v>
      </c>
      <c r="AX470" s="68">
        <v>11</v>
      </c>
      <c r="AY470" s="68">
        <v>9</v>
      </c>
      <c r="AZ470" s="68">
        <v>15</v>
      </c>
      <c r="BA470" s="68">
        <v>16</v>
      </c>
      <c r="BB470" s="68">
        <v>8</v>
      </c>
      <c r="BC470" s="68">
        <v>10</v>
      </c>
      <c r="BD470" s="68">
        <v>10</v>
      </c>
      <c r="BE470" s="68">
        <v>8</v>
      </c>
      <c r="BF470" s="68">
        <v>10</v>
      </c>
      <c r="BG470" s="68">
        <v>11</v>
      </c>
      <c r="BH470" s="68">
        <v>12</v>
      </c>
      <c r="BI470" s="68">
        <v>23</v>
      </c>
      <c r="BJ470" s="68">
        <v>23</v>
      </c>
      <c r="BK470" s="68">
        <v>17</v>
      </c>
      <c r="BL470" s="68">
        <v>10</v>
      </c>
      <c r="BM470" s="68">
        <v>12</v>
      </c>
      <c r="BN470" s="68">
        <v>12</v>
      </c>
      <c r="BO470" s="68">
        <v>15</v>
      </c>
      <c r="BP470" s="68">
        <v>8</v>
      </c>
      <c r="BQ470" s="68">
        <v>12</v>
      </c>
      <c r="BR470" s="68">
        <v>22</v>
      </c>
      <c r="BS470" s="68">
        <v>20</v>
      </c>
      <c r="BT470" s="68">
        <v>14</v>
      </c>
      <c r="BU470" s="68">
        <v>12</v>
      </c>
      <c r="BV470" s="68">
        <v>11</v>
      </c>
      <c r="BW470" s="68">
        <v>13</v>
      </c>
      <c r="BX470" s="68">
        <v>11</v>
      </c>
      <c r="BY470" s="68">
        <v>11</v>
      </c>
      <c r="BZ470" s="68">
        <v>12</v>
      </c>
      <c r="CA470" s="68">
        <v>11</v>
      </c>
      <c r="CB470" s="149">
        <f>(2.71828^(-8.3291+4.4859*K470-2.1583*L470))/(1+(2.71828^(-8.3291+4.4859*K470-2.1583*L470)))</f>
        <v>1.0023090528299148E-7</v>
      </c>
      <c r="CC470" s="64" t="s">
        <v>781</v>
      </c>
      <c r="CD470" s="86" t="s">
        <v>53</v>
      </c>
      <c r="CE470" s="86" t="s">
        <v>2</v>
      </c>
      <c r="CF470" s="86" t="s">
        <v>327</v>
      </c>
      <c r="CG470" s="86"/>
      <c r="CH470" s="59">
        <f>COUNTIF($M470,"=13")+COUNTIF($N470,"=24")+COUNTIF($O470,"=14")+COUNTIF($P470,"=11")+COUNTIF($Q470,"=11")+COUNTIF($R470,"=14")+COUNTIF($S470,"=12")+COUNTIF($T470,"=12")+COUNTIF($U470,"=12")+COUNTIF($V470,"=13")+COUNTIF($W470,"=13")+COUNTIF($X470,"=16")</f>
        <v>10</v>
      </c>
      <c r="CI470" s="59">
        <f>COUNTIF($Y470,"=18")+COUNTIF($Z470,"=9")+COUNTIF($AA470,"=10")+COUNTIF($AB470,"=11")+COUNTIF($AC470,"=11")+COUNTIF($AD470,"=25")+COUNTIF($AE470,"=15")+COUNTIF($AF470,"=19")+COUNTIF($AG470,"=31")+COUNTIF($AH470,"=15")+COUNTIF($AI470,"=15")+COUNTIF($AJ470,"=17")+COUNTIF($AK470,"=17")</f>
        <v>7</v>
      </c>
      <c r="CJ470" s="59">
        <f>COUNTIF($AL470,"=11")+COUNTIF($AM470,"=11")+COUNTIF($AN470,"=19")+COUNTIF($AO470,"=23")+COUNTIF($AP470,"=15")+COUNTIF($AQ470,"=15")+COUNTIF($AR470,"=19")+COUNTIF($AS470,"=17")+COUNTIF($AV470,"=12")+COUNTIF($AW470,"=12")</f>
        <v>8</v>
      </c>
      <c r="CK470" s="59">
        <f>COUNTIF($AX470,"=11")+COUNTIF($AY470,"=9")+COUNTIF($AZ470,"=15")+COUNTIF($BA470,"=16")+COUNTIF($BB470,"=8")+COUNTIF($BC470,"=10")+COUNTIF($BD470,"=10")+COUNTIF($BE470,"=8")+COUNTIF($BF470,"=10")+COUNTIF($BG470,"=11")</f>
        <v>10</v>
      </c>
      <c r="CL470" s="59">
        <f>COUNTIF($BH470,"=12")+COUNTIF($BI470,"=21")+COUNTIF($BJ470,"=23")+COUNTIF($BK470,"=16")+COUNTIF($BL470,"=10")+COUNTIF($BM470,"=12")+COUNTIF($BN470,"=12")+COUNTIF($BO470,"=15")+COUNTIF($BP470,"=8")+COUNTIF($BQ470,"=12")+COUNTIF($BR470,"=24")+COUNTIF($BS470,"=20")+COUNTIF($BT470,"=13")</f>
        <v>9</v>
      </c>
      <c r="CM470" s="59">
        <f>COUNTIF($BU470,"=12")+COUNTIF($BV470,"=11")+COUNTIF($BW470,"=13")+COUNTIF($BX470,"=11")+COUNTIF($BY470,"=11")+COUNTIF($BZ470,"=12")+COUNTIF($CA470,"=11")</f>
        <v>7</v>
      </c>
      <c r="CN470" s="86"/>
      <c r="CO470" s="86"/>
      <c r="CP470" s="86"/>
      <c r="CQ470" s="86"/>
      <c r="CR470" s="86"/>
      <c r="CS470" s="86"/>
      <c r="CT470" s="86"/>
      <c r="CU470" s="86"/>
      <c r="CV470" s="86"/>
      <c r="CW470" s="86"/>
      <c r="CX470" s="86"/>
      <c r="CY470" s="86"/>
      <c r="CZ470" s="86"/>
      <c r="DA470" s="86"/>
      <c r="DB470" s="86"/>
      <c r="DC470" s="86"/>
      <c r="DD470" s="86"/>
      <c r="DE470" s="86"/>
      <c r="DF470" s="86"/>
      <c r="DG470" s="86"/>
      <c r="DH470" s="86"/>
      <c r="DI470" s="86"/>
      <c r="DJ470" s="86"/>
      <c r="DK470" s="86"/>
      <c r="DL470" s="86"/>
      <c r="DM470" s="86"/>
      <c r="DN470" s="86"/>
      <c r="DO470" s="86"/>
      <c r="DP470" s="86"/>
      <c r="DQ470" s="86"/>
      <c r="DR470" s="86"/>
      <c r="DS470" s="86"/>
      <c r="DT470" s="86"/>
      <c r="DU470" s="86"/>
      <c r="DV470" s="86"/>
      <c r="DW470" s="86"/>
      <c r="DX470" s="86"/>
      <c r="DY470" s="86"/>
      <c r="DZ470" s="86"/>
      <c r="EA470" s="85"/>
      <c r="EB470" s="85"/>
      <c r="EC470" s="85"/>
      <c r="ED470" s="85"/>
      <c r="EE470" s="85"/>
    </row>
    <row r="471" spans="1:135" s="1" customFormat="1" ht="15" customHeight="1" x14ac:dyDescent="0.25">
      <c r="A471" s="168">
        <v>136277</v>
      </c>
      <c r="B471" s="72" t="s">
        <v>225</v>
      </c>
      <c r="C471" s="86" t="s">
        <v>2</v>
      </c>
      <c r="D471" s="138" t="s">
        <v>78</v>
      </c>
      <c r="E471" s="10" t="s">
        <v>96</v>
      </c>
      <c r="F471" s="91" t="s">
        <v>225</v>
      </c>
      <c r="G471" s="87">
        <v>41597.180555555555</v>
      </c>
      <c r="H471" s="88" t="s">
        <v>2</v>
      </c>
      <c r="I471" s="88" t="s">
        <v>779</v>
      </c>
      <c r="J471" s="87">
        <v>41277.888888888891</v>
      </c>
      <c r="K471" s="143">
        <f>+COUNTIF($Y471,"&gt;=18")+COUNTIF($AG471,"&gt;=31")+COUNTIF($AP471,"&lt;=15")+COUNTIF($AR471,"&gt;=19")+COUNTIF($BG471,"&gt;=11")+COUNTIF($BI471,"&lt;=21")+COUNTIF($BK471,"&gt;=17")+COUNTIF($BR471,"&gt;=24")+COUNTIF($CA471,"&lt;=11")</f>
        <v>5</v>
      </c>
      <c r="L471" s="140">
        <f>65-(+CH471+CI471+CJ471+CK471+CL471+CM471)</f>
        <v>14</v>
      </c>
      <c r="M471" s="28">
        <v>14</v>
      </c>
      <c r="N471" s="28">
        <v>24</v>
      </c>
      <c r="O471" s="28">
        <v>14</v>
      </c>
      <c r="P471" s="28">
        <v>11</v>
      </c>
      <c r="Q471" s="37">
        <v>11</v>
      </c>
      <c r="R471" s="37">
        <v>14</v>
      </c>
      <c r="S471" s="28">
        <v>12</v>
      </c>
      <c r="T471" s="28">
        <v>12</v>
      </c>
      <c r="U471" s="28">
        <v>12</v>
      </c>
      <c r="V471" s="28">
        <v>13</v>
      </c>
      <c r="W471" s="28">
        <v>12</v>
      </c>
      <c r="X471" s="28">
        <v>16</v>
      </c>
      <c r="Y471" s="28">
        <v>17</v>
      </c>
      <c r="Z471" s="36">
        <v>9</v>
      </c>
      <c r="AA471" s="36">
        <v>9</v>
      </c>
      <c r="AB471" s="28">
        <v>11</v>
      </c>
      <c r="AC471" s="28">
        <v>11</v>
      </c>
      <c r="AD471" s="28">
        <v>25</v>
      </c>
      <c r="AE471" s="28">
        <v>15</v>
      </c>
      <c r="AF471" s="28">
        <v>19</v>
      </c>
      <c r="AG471" s="28">
        <v>32</v>
      </c>
      <c r="AH471" s="36">
        <v>15</v>
      </c>
      <c r="AI471" s="36">
        <v>15</v>
      </c>
      <c r="AJ471" s="36">
        <v>17</v>
      </c>
      <c r="AK471" s="36">
        <v>17</v>
      </c>
      <c r="AL471" s="28">
        <v>12</v>
      </c>
      <c r="AM471" s="28">
        <v>11</v>
      </c>
      <c r="AN471" s="37">
        <v>19</v>
      </c>
      <c r="AO471" s="37">
        <v>24</v>
      </c>
      <c r="AP471" s="28">
        <v>15</v>
      </c>
      <c r="AQ471" s="28">
        <v>15</v>
      </c>
      <c r="AR471" s="28">
        <v>19</v>
      </c>
      <c r="AS471" s="28">
        <v>18</v>
      </c>
      <c r="AT471" s="37">
        <v>37</v>
      </c>
      <c r="AU471" s="36">
        <v>37</v>
      </c>
      <c r="AV471" s="28">
        <v>12</v>
      </c>
      <c r="AW471" s="28">
        <v>12</v>
      </c>
      <c r="AX471" s="28">
        <v>11</v>
      </c>
      <c r="AY471" s="28">
        <v>9</v>
      </c>
      <c r="AZ471" s="37">
        <v>15</v>
      </c>
      <c r="BA471" s="37">
        <v>16</v>
      </c>
      <c r="BB471" s="28">
        <v>8</v>
      </c>
      <c r="BC471" s="28">
        <v>10</v>
      </c>
      <c r="BD471" s="28">
        <v>10</v>
      </c>
      <c r="BE471" s="28">
        <v>8</v>
      </c>
      <c r="BF471" s="28">
        <v>11</v>
      </c>
      <c r="BG471" s="28">
        <v>11</v>
      </c>
      <c r="BH471" s="28">
        <v>12</v>
      </c>
      <c r="BI471" s="37">
        <v>23</v>
      </c>
      <c r="BJ471" s="37">
        <v>23</v>
      </c>
      <c r="BK471" s="28">
        <v>17</v>
      </c>
      <c r="BL471" s="28">
        <v>10</v>
      </c>
      <c r="BM471" s="28">
        <v>12</v>
      </c>
      <c r="BN471" s="28">
        <v>12</v>
      </c>
      <c r="BO471" s="28">
        <v>16</v>
      </c>
      <c r="BP471" s="28">
        <v>8</v>
      </c>
      <c r="BQ471" s="28">
        <v>12</v>
      </c>
      <c r="BR471" s="28">
        <v>22</v>
      </c>
      <c r="BS471" s="28">
        <v>20</v>
      </c>
      <c r="BT471" s="28">
        <v>13</v>
      </c>
      <c r="BU471" s="28">
        <v>12</v>
      </c>
      <c r="BV471" s="28">
        <v>11</v>
      </c>
      <c r="BW471" s="28">
        <v>13</v>
      </c>
      <c r="BX471" s="28">
        <v>11</v>
      </c>
      <c r="BY471" s="28">
        <v>11</v>
      </c>
      <c r="BZ471" s="28">
        <v>12</v>
      </c>
      <c r="CA471" s="28">
        <v>12</v>
      </c>
      <c r="CB471" s="149">
        <f>(2.71828^(-8.3291+4.4859*K471-2.1583*L471))/(1+(2.71828^(-8.3291+4.4859*K471-2.1583*L471)))</f>
        <v>1.0023090528299148E-7</v>
      </c>
      <c r="CC471" s="64" t="s">
        <v>781</v>
      </c>
      <c r="CD471" s="9" t="s">
        <v>53</v>
      </c>
      <c r="CE471" s="10" t="s">
        <v>529</v>
      </c>
      <c r="CF471" s="9" t="s">
        <v>225</v>
      </c>
      <c r="CG471" s="11"/>
      <c r="CH471" s="59">
        <f>COUNTIF($M471,"=13")+COUNTIF($N471,"=24")+COUNTIF($O471,"=14")+COUNTIF($P471,"=11")+COUNTIF($Q471,"=11")+COUNTIF($R471,"=14")+COUNTIF($S471,"=12")+COUNTIF($T471,"=12")+COUNTIF($U471,"=12")+COUNTIF($V471,"=13")+COUNTIF($W471,"=13")+COUNTIF($X471,"=16")</f>
        <v>10</v>
      </c>
      <c r="CI471" s="59">
        <f>COUNTIF($Y471,"=18")+COUNTIF($Z471,"=9")+COUNTIF($AA471,"=10")+COUNTIF($AB471,"=11")+COUNTIF($AC471,"=11")+COUNTIF($AD471,"=25")+COUNTIF($AE471,"=15")+COUNTIF($AF471,"=19")+COUNTIF($AG471,"=31")+COUNTIF($AH471,"=15")+COUNTIF($AI471,"=15")+COUNTIF($AJ471,"=17")+COUNTIF($AK471,"=17")</f>
        <v>10</v>
      </c>
      <c r="CJ471" s="59">
        <f>COUNTIF($AL471,"=11")+COUNTIF($AM471,"=11")+COUNTIF($AN471,"=19")+COUNTIF($AO471,"=23")+COUNTIF($AP471,"=15")+COUNTIF($AQ471,"=15")+COUNTIF($AR471,"=19")+COUNTIF($AS471,"=17")+COUNTIF($AV471,"=12")+COUNTIF($AW471,"=12")</f>
        <v>7</v>
      </c>
      <c r="CK471" s="59">
        <f>COUNTIF($AX471,"=11")+COUNTIF($AY471,"=9")+COUNTIF($AZ471,"=15")+COUNTIF($BA471,"=16")+COUNTIF($BB471,"=8")+COUNTIF($BC471,"=10")+COUNTIF($BD471,"=10")+COUNTIF($BE471,"=8")+COUNTIF($BF471,"=10")+COUNTIF($BG471,"=11")</f>
        <v>9</v>
      </c>
      <c r="CL471" s="59">
        <f>COUNTIF($BH471,"=12")+COUNTIF($BI471,"=21")+COUNTIF($BJ471,"=23")+COUNTIF($BK471,"=16")+COUNTIF($BL471,"=10")+COUNTIF($BM471,"=12")+COUNTIF($BN471,"=12")+COUNTIF($BO471,"=15")+COUNTIF($BP471,"=8")+COUNTIF($BQ471,"=12")+COUNTIF($BR471,"=24")+COUNTIF($BS471,"=20")+COUNTIF($BT471,"=13")</f>
        <v>9</v>
      </c>
      <c r="CM471" s="59">
        <f>COUNTIF($BU471,"=12")+COUNTIF($BV471,"=11")+COUNTIF($BW471,"=13")+COUNTIF($BX471,"=11")+COUNTIF($BY471,"=11")+COUNTIF($BZ471,"=12")+COUNTIF($CA471,"=11")</f>
        <v>6</v>
      </c>
      <c r="CN471" s="86"/>
      <c r="CO471" s="86"/>
      <c r="CP471" s="86"/>
      <c r="CQ471" s="86"/>
      <c r="CR471" s="86"/>
      <c r="CS471" s="86"/>
      <c r="CT471" s="86"/>
      <c r="CU471" s="86"/>
      <c r="CV471" s="86"/>
      <c r="CW471" s="86"/>
      <c r="CX471" s="86"/>
      <c r="CY471" s="86"/>
      <c r="CZ471" s="86"/>
      <c r="DA471" s="86"/>
      <c r="DB471" s="86"/>
      <c r="DC471" s="86"/>
      <c r="DD471" s="86"/>
      <c r="DE471" s="86"/>
      <c r="DF471" s="86"/>
      <c r="DG471" s="86"/>
      <c r="DH471" s="86"/>
      <c r="DI471" s="86"/>
      <c r="DJ471" s="86"/>
      <c r="DK471" s="86"/>
      <c r="DL471" s="86"/>
      <c r="DM471" s="86"/>
      <c r="DN471" s="86"/>
      <c r="DO471" s="86"/>
      <c r="DP471" s="86"/>
      <c r="DQ471" s="86"/>
      <c r="DR471" s="86"/>
      <c r="DS471" s="86"/>
      <c r="DT471" s="86"/>
      <c r="DU471" s="86"/>
      <c r="DV471" s="86"/>
      <c r="DW471" s="86"/>
      <c r="DX471" s="86"/>
      <c r="DY471" s="86"/>
      <c r="DZ471" s="86"/>
      <c r="EA471" s="85"/>
      <c r="EB471" s="85"/>
      <c r="EC471" s="85"/>
      <c r="ED471" s="85"/>
      <c r="EE471" s="85"/>
    </row>
    <row r="472" spans="1:135" s="1" customFormat="1" ht="15" customHeight="1" x14ac:dyDescent="0.25">
      <c r="A472" s="180">
        <v>150079</v>
      </c>
      <c r="B472" s="49" t="s">
        <v>36</v>
      </c>
      <c r="C472" s="86" t="s">
        <v>2</v>
      </c>
      <c r="D472" s="138" t="s">
        <v>78</v>
      </c>
      <c r="E472" s="86" t="s">
        <v>25</v>
      </c>
      <c r="F472" s="86" t="s">
        <v>34</v>
      </c>
      <c r="G472" s="87">
        <v>41628.234722222223</v>
      </c>
      <c r="H472" s="88" t="s">
        <v>2</v>
      </c>
      <c r="I472" s="88" t="s">
        <v>779</v>
      </c>
      <c r="J472" s="87">
        <v>41277.888888888891</v>
      </c>
      <c r="K472" s="143">
        <f>+COUNTIF($Y472,"&gt;=18")+COUNTIF($AG472,"&gt;=31")+COUNTIF($AP472,"&lt;=15")+COUNTIF($AR472,"&gt;=19")+COUNTIF($BG472,"&gt;=11")+COUNTIF($BI472,"&lt;=21")+COUNTIF($BK472,"&gt;=17")+COUNTIF($BR472,"&gt;=24")+COUNTIF($CA472,"&lt;=11")</f>
        <v>5</v>
      </c>
      <c r="L472" s="140">
        <f>65-(+CH472+CI472+CJ472+CK472+CL472+CM472)</f>
        <v>14</v>
      </c>
      <c r="M472" s="68">
        <v>13</v>
      </c>
      <c r="N472" s="68">
        <v>24</v>
      </c>
      <c r="O472" s="68">
        <v>14</v>
      </c>
      <c r="P472" s="68">
        <v>10</v>
      </c>
      <c r="Q472" s="68">
        <v>11</v>
      </c>
      <c r="R472" s="68">
        <v>14</v>
      </c>
      <c r="S472" s="68">
        <v>12</v>
      </c>
      <c r="T472" s="68">
        <v>12</v>
      </c>
      <c r="U472" s="68">
        <v>12</v>
      </c>
      <c r="V472" s="68">
        <v>14</v>
      </c>
      <c r="W472" s="68">
        <v>13</v>
      </c>
      <c r="X472" s="68">
        <v>17</v>
      </c>
      <c r="Y472" s="68">
        <v>18</v>
      </c>
      <c r="Z472" s="68">
        <v>9</v>
      </c>
      <c r="AA472" s="68">
        <v>10</v>
      </c>
      <c r="AB472" s="68">
        <v>11</v>
      </c>
      <c r="AC472" s="68">
        <v>11</v>
      </c>
      <c r="AD472" s="68">
        <v>25</v>
      </c>
      <c r="AE472" s="68">
        <v>14</v>
      </c>
      <c r="AF472" s="68">
        <v>18</v>
      </c>
      <c r="AG472" s="68">
        <v>31</v>
      </c>
      <c r="AH472" s="68">
        <v>15</v>
      </c>
      <c r="AI472" s="68">
        <v>15</v>
      </c>
      <c r="AJ472" s="68">
        <v>16</v>
      </c>
      <c r="AK472" s="68">
        <v>17</v>
      </c>
      <c r="AL472" s="68">
        <v>10</v>
      </c>
      <c r="AM472" s="100">
        <v>10</v>
      </c>
      <c r="AN472" s="68">
        <v>19</v>
      </c>
      <c r="AO472" s="68">
        <v>22</v>
      </c>
      <c r="AP472" s="68">
        <v>15</v>
      </c>
      <c r="AQ472" s="68">
        <v>15</v>
      </c>
      <c r="AR472" s="68">
        <v>19</v>
      </c>
      <c r="AS472" s="68">
        <v>18</v>
      </c>
      <c r="AT472" s="68">
        <v>36</v>
      </c>
      <c r="AU472" s="68">
        <v>37</v>
      </c>
      <c r="AV472" s="100">
        <v>12</v>
      </c>
      <c r="AW472" s="68">
        <v>12</v>
      </c>
      <c r="AX472" s="68">
        <v>11</v>
      </c>
      <c r="AY472" s="68">
        <v>9</v>
      </c>
      <c r="AZ472" s="68">
        <v>15</v>
      </c>
      <c r="BA472" s="68">
        <v>16</v>
      </c>
      <c r="BB472" s="68">
        <v>8</v>
      </c>
      <c r="BC472" s="68">
        <v>10</v>
      </c>
      <c r="BD472" s="68">
        <v>10</v>
      </c>
      <c r="BE472" s="68">
        <v>8</v>
      </c>
      <c r="BF472" s="68">
        <v>10</v>
      </c>
      <c r="BG472" s="68">
        <v>11</v>
      </c>
      <c r="BH472" s="68">
        <v>12</v>
      </c>
      <c r="BI472" s="68">
        <v>23</v>
      </c>
      <c r="BJ472" s="68">
        <v>23</v>
      </c>
      <c r="BK472" s="68">
        <v>16</v>
      </c>
      <c r="BL472" s="68">
        <v>10</v>
      </c>
      <c r="BM472" s="68">
        <v>12</v>
      </c>
      <c r="BN472" s="68">
        <v>12</v>
      </c>
      <c r="BO472" s="68">
        <v>15</v>
      </c>
      <c r="BP472" s="68">
        <v>8</v>
      </c>
      <c r="BQ472" s="68">
        <v>12</v>
      </c>
      <c r="BR472" s="68">
        <v>22</v>
      </c>
      <c r="BS472" s="68">
        <v>20</v>
      </c>
      <c r="BT472" s="68">
        <v>13</v>
      </c>
      <c r="BU472" s="68">
        <v>12</v>
      </c>
      <c r="BV472" s="68">
        <v>11</v>
      </c>
      <c r="BW472" s="68">
        <v>13</v>
      </c>
      <c r="BX472" s="68">
        <v>11</v>
      </c>
      <c r="BY472" s="68">
        <v>11</v>
      </c>
      <c r="BZ472" s="68">
        <v>13</v>
      </c>
      <c r="CA472" s="68">
        <v>12</v>
      </c>
      <c r="CB472" s="149">
        <f>(2.71828^(-8.3291+4.4859*K472-2.1583*L472))/(1+(2.71828^(-8.3291+4.4859*K472-2.1583*L472)))</f>
        <v>1.0023090528299148E-7</v>
      </c>
      <c r="CC472" s="64" t="s">
        <v>781</v>
      </c>
      <c r="CD472" s="86" t="s">
        <v>53</v>
      </c>
      <c r="CE472" s="3" t="s">
        <v>2</v>
      </c>
      <c r="CF472" s="86" t="s">
        <v>36</v>
      </c>
      <c r="CG472" s="86"/>
      <c r="CH472" s="59">
        <f>COUNTIF($M472,"=13")+COUNTIF($N472,"=24")+COUNTIF($O472,"=14")+COUNTIF($P472,"=11")+COUNTIF($Q472,"=11")+COUNTIF($R472,"=14")+COUNTIF($S472,"=12")+COUNTIF($T472,"=12")+COUNTIF($U472,"=12")+COUNTIF($V472,"=13")+COUNTIF($W472,"=13")+COUNTIF($X472,"=16")</f>
        <v>9</v>
      </c>
      <c r="CI472" s="59">
        <f>COUNTIF($Y472,"=18")+COUNTIF($Z472,"=9")+COUNTIF($AA472,"=10")+COUNTIF($AB472,"=11")+COUNTIF($AC472,"=11")+COUNTIF($AD472,"=25")+COUNTIF($AE472,"=15")+COUNTIF($AF472,"=19")+COUNTIF($AG472,"=31")+COUNTIF($AH472,"=15")+COUNTIF($AI472,"=15")+COUNTIF($AJ472,"=17")+COUNTIF($AK472,"=17")</f>
        <v>10</v>
      </c>
      <c r="CJ472" s="59">
        <f>COUNTIF($AL472,"=11")+COUNTIF($AM472,"=11")+COUNTIF($AN472,"=19")+COUNTIF($AO472,"=23")+COUNTIF($AP472,"=15")+COUNTIF($AQ472,"=15")+COUNTIF($AR472,"=19")+COUNTIF($AS472,"=17")+COUNTIF($AV472,"=12")+COUNTIF($AW472,"=12")</f>
        <v>6</v>
      </c>
      <c r="CK472" s="59">
        <f>COUNTIF($AX472,"=11")+COUNTIF($AY472,"=9")+COUNTIF($AZ472,"=15")+COUNTIF($BA472,"=16")+COUNTIF($BB472,"=8")+COUNTIF($BC472,"=10")+COUNTIF($BD472,"=10")+COUNTIF($BE472,"=8")+COUNTIF($BF472,"=10")+COUNTIF($BG472,"=11")</f>
        <v>10</v>
      </c>
      <c r="CL472" s="59">
        <f>COUNTIF($BH472,"=12")+COUNTIF($BI472,"=21")+COUNTIF($BJ472,"=23")+COUNTIF($BK472,"=16")+COUNTIF($BL472,"=10")+COUNTIF($BM472,"=12")+COUNTIF($BN472,"=12")+COUNTIF($BO472,"=15")+COUNTIF($BP472,"=8")+COUNTIF($BQ472,"=12")+COUNTIF($BR472,"=24")+COUNTIF($BS472,"=20")+COUNTIF($BT472,"=13")</f>
        <v>11</v>
      </c>
      <c r="CM472" s="59">
        <f>COUNTIF($BU472,"=12")+COUNTIF($BV472,"=11")+COUNTIF($BW472,"=13")+COUNTIF($BX472,"=11")+COUNTIF($BY472,"=11")+COUNTIF($BZ472,"=12")+COUNTIF($CA472,"=11")</f>
        <v>5</v>
      </c>
      <c r="EA472" s="85"/>
      <c r="EB472" s="85"/>
      <c r="EC472" s="85"/>
      <c r="ED472" s="85"/>
      <c r="EE472" s="85"/>
    </row>
    <row r="473" spans="1:135" s="1" customFormat="1" ht="15" customHeight="1" x14ac:dyDescent="0.25">
      <c r="A473" s="164">
        <v>153316</v>
      </c>
      <c r="B473" s="49" t="s">
        <v>50</v>
      </c>
      <c r="C473" s="86" t="s">
        <v>2</v>
      </c>
      <c r="D473" s="138" t="s">
        <v>78</v>
      </c>
      <c r="E473" s="86" t="s">
        <v>8</v>
      </c>
      <c r="F473" s="86" t="s">
        <v>226</v>
      </c>
      <c r="G473" s="87">
        <v>42405.29583333333</v>
      </c>
      <c r="H473" s="88" t="s">
        <v>2</v>
      </c>
      <c r="I473" s="88" t="s">
        <v>779</v>
      </c>
      <c r="J473" s="87">
        <v>41277.888888888891</v>
      </c>
      <c r="K473" s="143">
        <f>+COUNTIF($Y473,"&gt;=18")+COUNTIF($AG473,"&gt;=31")+COUNTIF($AP473,"&lt;=15")+COUNTIF($AR473,"&gt;=19")+COUNTIF($BG473,"&gt;=11")+COUNTIF($BI473,"&lt;=21")+COUNTIF($BK473,"&gt;=17")+COUNTIF($BR473,"&gt;=24")+COUNTIF($CA473,"&lt;=11")</f>
        <v>5</v>
      </c>
      <c r="L473" s="140">
        <f>65-(+CH473+CI473+CJ473+CK473+CL473+CM473)</f>
        <v>14</v>
      </c>
      <c r="M473" s="68">
        <v>13</v>
      </c>
      <c r="N473" s="100">
        <v>26</v>
      </c>
      <c r="O473" s="68">
        <v>14</v>
      </c>
      <c r="P473" s="68">
        <v>11</v>
      </c>
      <c r="Q473" s="68">
        <v>11</v>
      </c>
      <c r="R473" s="68">
        <v>13</v>
      </c>
      <c r="S473" s="68">
        <v>12</v>
      </c>
      <c r="T473" s="68">
        <v>12</v>
      </c>
      <c r="U473" s="68">
        <v>13</v>
      </c>
      <c r="V473" s="68">
        <v>13</v>
      </c>
      <c r="W473" s="68">
        <v>14</v>
      </c>
      <c r="X473" s="68">
        <v>16</v>
      </c>
      <c r="Y473" s="68">
        <v>18</v>
      </c>
      <c r="Z473" s="100">
        <v>9</v>
      </c>
      <c r="AA473" s="100">
        <v>10</v>
      </c>
      <c r="AB473" s="68">
        <v>11</v>
      </c>
      <c r="AC473" s="68">
        <v>11</v>
      </c>
      <c r="AD473" s="68">
        <v>25</v>
      </c>
      <c r="AE473" s="68">
        <v>15</v>
      </c>
      <c r="AF473" s="68">
        <v>18</v>
      </c>
      <c r="AG473" s="68">
        <v>30</v>
      </c>
      <c r="AH473" s="68">
        <v>15</v>
      </c>
      <c r="AI473" s="68">
        <v>16</v>
      </c>
      <c r="AJ473" s="100">
        <v>16</v>
      </c>
      <c r="AK473" s="100">
        <v>17</v>
      </c>
      <c r="AL473" s="68">
        <v>11</v>
      </c>
      <c r="AM473" s="68">
        <v>12</v>
      </c>
      <c r="AN473" s="68">
        <v>19</v>
      </c>
      <c r="AO473" s="68">
        <v>23</v>
      </c>
      <c r="AP473" s="68">
        <v>17</v>
      </c>
      <c r="AQ473" s="68">
        <v>16</v>
      </c>
      <c r="AR473" s="68">
        <v>19</v>
      </c>
      <c r="AS473" s="68">
        <v>17</v>
      </c>
      <c r="AT473" s="68">
        <v>36</v>
      </c>
      <c r="AU473" s="100">
        <v>38</v>
      </c>
      <c r="AV473" s="68">
        <v>12</v>
      </c>
      <c r="AW473" s="68">
        <v>12</v>
      </c>
      <c r="AX473" s="68">
        <v>11</v>
      </c>
      <c r="AY473" s="68">
        <v>9</v>
      </c>
      <c r="AZ473" s="68">
        <v>15</v>
      </c>
      <c r="BA473" s="68">
        <v>16</v>
      </c>
      <c r="BB473" s="68">
        <v>8</v>
      </c>
      <c r="BC473" s="68">
        <v>10</v>
      </c>
      <c r="BD473" s="68">
        <v>10</v>
      </c>
      <c r="BE473" s="68">
        <v>8</v>
      </c>
      <c r="BF473" s="68">
        <v>10</v>
      </c>
      <c r="BG473" s="68">
        <v>11</v>
      </c>
      <c r="BH473" s="68">
        <v>12</v>
      </c>
      <c r="BI473" s="68">
        <v>21</v>
      </c>
      <c r="BJ473" s="68">
        <v>23</v>
      </c>
      <c r="BK473" s="68">
        <v>16</v>
      </c>
      <c r="BL473" s="68">
        <v>10</v>
      </c>
      <c r="BM473" s="68">
        <v>12</v>
      </c>
      <c r="BN473" s="68">
        <v>12</v>
      </c>
      <c r="BO473" s="68">
        <v>16</v>
      </c>
      <c r="BP473" s="68">
        <v>8</v>
      </c>
      <c r="BQ473" s="68">
        <v>12</v>
      </c>
      <c r="BR473" s="68">
        <v>26</v>
      </c>
      <c r="BS473" s="68">
        <v>20</v>
      </c>
      <c r="BT473" s="68">
        <v>13</v>
      </c>
      <c r="BU473" s="68">
        <v>12</v>
      </c>
      <c r="BV473" s="68">
        <v>11</v>
      </c>
      <c r="BW473" s="68">
        <v>13</v>
      </c>
      <c r="BX473" s="68">
        <v>11</v>
      </c>
      <c r="BY473" s="68">
        <v>11</v>
      </c>
      <c r="BZ473" s="68">
        <v>12</v>
      </c>
      <c r="CA473" s="68">
        <v>12</v>
      </c>
      <c r="CB473" s="149">
        <f>(2.71828^(-8.3291+4.4859*K473-2.1583*L473))/(1+(2.71828^(-8.3291+4.4859*K473-2.1583*L473)))</f>
        <v>1.0023090528299148E-7</v>
      </c>
      <c r="CC473" s="64" t="s">
        <v>781</v>
      </c>
      <c r="CD473" s="86" t="s">
        <v>53</v>
      </c>
      <c r="CE473" s="86" t="s">
        <v>2</v>
      </c>
      <c r="CF473" s="86" t="s">
        <v>50</v>
      </c>
      <c r="CG473" s="86"/>
      <c r="CH473" s="59">
        <f>COUNTIF($M473,"=13")+COUNTIF($N473,"=24")+COUNTIF($O473,"=14")+COUNTIF($P473,"=11")+COUNTIF($Q473,"=11")+COUNTIF($R473,"=14")+COUNTIF($S473,"=12")+COUNTIF($T473,"=12")+COUNTIF($U473,"=12")+COUNTIF($V473,"=13")+COUNTIF($W473,"=13")+COUNTIF($X473,"=16")</f>
        <v>8</v>
      </c>
      <c r="CI473" s="59">
        <f>COUNTIF($Y473,"=18")+COUNTIF($Z473,"=9")+COUNTIF($AA473,"=10")+COUNTIF($AB473,"=11")+COUNTIF($AC473,"=11")+COUNTIF($AD473,"=25")+COUNTIF($AE473,"=15")+COUNTIF($AF473,"=19")+COUNTIF($AG473,"=31")+COUNTIF($AH473,"=15")+COUNTIF($AI473,"=15")+COUNTIF($AJ473,"=17")+COUNTIF($AK473,"=17")</f>
        <v>9</v>
      </c>
      <c r="CJ473" s="59">
        <f>COUNTIF($AL473,"=11")+COUNTIF($AM473,"=11")+COUNTIF($AN473,"=19")+COUNTIF($AO473,"=23")+COUNTIF($AP473,"=15")+COUNTIF($AQ473,"=15")+COUNTIF($AR473,"=19")+COUNTIF($AS473,"=17")+COUNTIF($AV473,"=12")+COUNTIF($AW473,"=12")</f>
        <v>7</v>
      </c>
      <c r="CK473" s="59">
        <f>COUNTIF($AX473,"=11")+COUNTIF($AY473,"=9")+COUNTIF($AZ473,"=15")+COUNTIF($BA473,"=16")+COUNTIF($BB473,"=8")+COUNTIF($BC473,"=10")+COUNTIF($BD473,"=10")+COUNTIF($BE473,"=8")+COUNTIF($BF473,"=10")+COUNTIF($BG473,"=11")</f>
        <v>10</v>
      </c>
      <c r="CL473" s="59">
        <f>COUNTIF($BH473,"=12")+COUNTIF($BI473,"=21")+COUNTIF($BJ473,"=23")+COUNTIF($BK473,"=16")+COUNTIF($BL473,"=10")+COUNTIF($BM473,"=12")+COUNTIF($BN473,"=12")+COUNTIF($BO473,"=15")+COUNTIF($BP473,"=8")+COUNTIF($BQ473,"=12")+COUNTIF($BR473,"=24")+COUNTIF($BS473,"=20")+COUNTIF($BT473,"=13")</f>
        <v>11</v>
      </c>
      <c r="CM473" s="59">
        <f>COUNTIF($BU473,"=12")+COUNTIF($BV473,"=11")+COUNTIF($BW473,"=13")+COUNTIF($BX473,"=11")+COUNTIF($BY473,"=11")+COUNTIF($BZ473,"=12")+COUNTIF($CA473,"=11")</f>
        <v>6</v>
      </c>
      <c r="EA473" s="85"/>
      <c r="EB473" s="85"/>
      <c r="EC473" s="85"/>
      <c r="ED473" s="85"/>
      <c r="EE473" s="85"/>
    </row>
    <row r="474" spans="1:135" s="1" customFormat="1" ht="15" customHeight="1" x14ac:dyDescent="0.25">
      <c r="A474" s="164">
        <v>166844</v>
      </c>
      <c r="B474" s="86" t="s">
        <v>174</v>
      </c>
      <c r="C474" s="86" t="s">
        <v>2</v>
      </c>
      <c r="D474" s="138" t="s">
        <v>78</v>
      </c>
      <c r="E474" s="86" t="s">
        <v>9</v>
      </c>
      <c r="F474" s="86" t="s">
        <v>174</v>
      </c>
      <c r="G474" s="87">
        <v>42403.253472222219</v>
      </c>
      <c r="H474" s="88" t="s">
        <v>2</v>
      </c>
      <c r="I474" s="88" t="s">
        <v>779</v>
      </c>
      <c r="J474" s="87">
        <v>41277.888888888891</v>
      </c>
      <c r="K474" s="143">
        <f>+COUNTIF($Y474,"&gt;=18")+COUNTIF($AG474,"&gt;=31")+COUNTIF($AP474,"&lt;=15")+COUNTIF($AR474,"&gt;=19")+COUNTIF($BG474,"&gt;=11")+COUNTIF($BI474,"&lt;=21")+COUNTIF($BK474,"&gt;=17")+COUNTIF($BR474,"&gt;=24")+COUNTIF($CA474,"&lt;=11")</f>
        <v>5</v>
      </c>
      <c r="L474" s="140">
        <f>65-(+CH474+CI474+CJ474+CK474+CL474+CM474)</f>
        <v>14</v>
      </c>
      <c r="M474" s="100">
        <v>13</v>
      </c>
      <c r="N474" s="100">
        <v>25</v>
      </c>
      <c r="O474" s="100">
        <v>14</v>
      </c>
      <c r="P474" s="68">
        <v>11</v>
      </c>
      <c r="Q474" s="100">
        <v>11</v>
      </c>
      <c r="R474" s="100">
        <v>14</v>
      </c>
      <c r="S474" s="100">
        <v>12</v>
      </c>
      <c r="T474" s="100">
        <v>12</v>
      </c>
      <c r="U474" s="100">
        <v>12</v>
      </c>
      <c r="V474" s="100">
        <v>13</v>
      </c>
      <c r="W474" s="100">
        <v>14</v>
      </c>
      <c r="X474" s="100">
        <v>16</v>
      </c>
      <c r="Y474" s="100">
        <v>17</v>
      </c>
      <c r="Z474" s="100">
        <v>9</v>
      </c>
      <c r="AA474" s="100">
        <v>10</v>
      </c>
      <c r="AB474" s="100">
        <v>11</v>
      </c>
      <c r="AC474" s="100">
        <v>11</v>
      </c>
      <c r="AD474" s="100">
        <v>25</v>
      </c>
      <c r="AE474" s="100">
        <v>15</v>
      </c>
      <c r="AF474" s="100">
        <v>18</v>
      </c>
      <c r="AG474" s="100">
        <v>31</v>
      </c>
      <c r="AH474" s="68">
        <v>15</v>
      </c>
      <c r="AI474" s="68">
        <v>16</v>
      </c>
      <c r="AJ474" s="100">
        <v>16</v>
      </c>
      <c r="AK474" s="68">
        <v>17</v>
      </c>
      <c r="AL474" s="100">
        <v>12</v>
      </c>
      <c r="AM474" s="100">
        <v>11</v>
      </c>
      <c r="AN474" s="68">
        <v>19</v>
      </c>
      <c r="AO474" s="68">
        <v>23</v>
      </c>
      <c r="AP474" s="68">
        <v>17</v>
      </c>
      <c r="AQ474" s="68">
        <v>16</v>
      </c>
      <c r="AR474" s="68">
        <v>19</v>
      </c>
      <c r="AS474" s="68">
        <v>17</v>
      </c>
      <c r="AT474" s="68">
        <v>40</v>
      </c>
      <c r="AU474" s="68">
        <v>40</v>
      </c>
      <c r="AV474" s="68">
        <v>11</v>
      </c>
      <c r="AW474" s="68">
        <v>12</v>
      </c>
      <c r="AX474" s="68">
        <v>11</v>
      </c>
      <c r="AY474" s="68">
        <v>9</v>
      </c>
      <c r="AZ474" s="68">
        <v>15</v>
      </c>
      <c r="BA474" s="68">
        <v>16</v>
      </c>
      <c r="BB474" s="100">
        <v>8</v>
      </c>
      <c r="BC474" s="100">
        <v>10</v>
      </c>
      <c r="BD474" s="100">
        <v>10</v>
      </c>
      <c r="BE474" s="100">
        <v>8</v>
      </c>
      <c r="BF474" s="100">
        <v>10</v>
      </c>
      <c r="BG474" s="100">
        <v>10</v>
      </c>
      <c r="BH474" s="100">
        <v>12</v>
      </c>
      <c r="BI474" s="100">
        <v>21</v>
      </c>
      <c r="BJ474" s="100">
        <v>23</v>
      </c>
      <c r="BK474" s="100">
        <v>17</v>
      </c>
      <c r="BL474" s="100">
        <v>10</v>
      </c>
      <c r="BM474" s="100">
        <v>12</v>
      </c>
      <c r="BN474" s="100">
        <v>12</v>
      </c>
      <c r="BO474" s="100">
        <v>15</v>
      </c>
      <c r="BP474" s="100">
        <v>8</v>
      </c>
      <c r="BQ474" s="100">
        <v>12</v>
      </c>
      <c r="BR474" s="100">
        <v>25</v>
      </c>
      <c r="BS474" s="100">
        <v>20</v>
      </c>
      <c r="BT474" s="100">
        <v>13</v>
      </c>
      <c r="BU474" s="100">
        <v>12</v>
      </c>
      <c r="BV474" s="100">
        <v>11</v>
      </c>
      <c r="BW474" s="100">
        <v>13</v>
      </c>
      <c r="BX474" s="100">
        <v>11</v>
      </c>
      <c r="BY474" s="100">
        <v>11</v>
      </c>
      <c r="BZ474" s="100">
        <v>12</v>
      </c>
      <c r="CA474" s="100">
        <v>12</v>
      </c>
      <c r="CB474" s="149">
        <f>(2.71828^(-8.3291+4.4859*K474-2.1583*L474))/(1+(2.71828^(-8.3291+4.4859*K474-2.1583*L474)))</f>
        <v>1.0023090528299148E-7</v>
      </c>
      <c r="CC474" s="64" t="s">
        <v>781</v>
      </c>
      <c r="CD474" s="86" t="s">
        <v>53</v>
      </c>
      <c r="CE474" s="86" t="s">
        <v>2</v>
      </c>
      <c r="CF474" s="86" t="s">
        <v>50</v>
      </c>
      <c r="CG474" s="86"/>
      <c r="CH474" s="59">
        <f>COUNTIF($M474,"=13")+COUNTIF($N474,"=24")+COUNTIF($O474,"=14")+COUNTIF($P474,"=11")+COUNTIF($Q474,"=11")+COUNTIF($R474,"=14")+COUNTIF($S474,"=12")+COUNTIF($T474,"=12")+COUNTIF($U474,"=12")+COUNTIF($V474,"=13")+COUNTIF($W474,"=13")+COUNTIF($X474,"=16")</f>
        <v>10</v>
      </c>
      <c r="CI474" s="59">
        <f>COUNTIF($Y474,"=18")+COUNTIF($Z474,"=9")+COUNTIF($AA474,"=10")+COUNTIF($AB474,"=11")+COUNTIF($AC474,"=11")+COUNTIF($AD474,"=25")+COUNTIF($AE474,"=15")+COUNTIF($AF474,"=19")+COUNTIF($AG474,"=31")+COUNTIF($AH474,"=15")+COUNTIF($AI474,"=15")+COUNTIF($AJ474,"=17")+COUNTIF($AK474,"=17")</f>
        <v>9</v>
      </c>
      <c r="CJ474" s="59">
        <f>COUNTIF($AL474,"=11")+COUNTIF($AM474,"=11")+COUNTIF($AN474,"=19")+COUNTIF($AO474,"=23")+COUNTIF($AP474,"=15")+COUNTIF($AQ474,"=15")+COUNTIF($AR474,"=19")+COUNTIF($AS474,"=17")+COUNTIF($AV474,"=12")+COUNTIF($AW474,"=12")</f>
        <v>6</v>
      </c>
      <c r="CK474" s="59">
        <f>COUNTIF($AX474,"=11")+COUNTIF($AY474,"=9")+COUNTIF($AZ474,"=15")+COUNTIF($BA474,"=16")+COUNTIF($BB474,"=8")+COUNTIF($BC474,"=10")+COUNTIF($BD474,"=10")+COUNTIF($BE474,"=8")+COUNTIF($BF474,"=10")+COUNTIF($BG474,"=11")</f>
        <v>9</v>
      </c>
      <c r="CL474" s="59">
        <f>COUNTIF($BH474,"=12")+COUNTIF($BI474,"=21")+COUNTIF($BJ474,"=23")+COUNTIF($BK474,"=16")+COUNTIF($BL474,"=10")+COUNTIF($BM474,"=12")+COUNTIF($BN474,"=12")+COUNTIF($BO474,"=15")+COUNTIF($BP474,"=8")+COUNTIF($BQ474,"=12")+COUNTIF($BR474,"=24")+COUNTIF($BS474,"=20")+COUNTIF($BT474,"=13")</f>
        <v>11</v>
      </c>
      <c r="CM474" s="59">
        <f>COUNTIF($BU474,"=12")+COUNTIF($BV474,"=11")+COUNTIF($BW474,"=13")+COUNTIF($BX474,"=11")+COUNTIF($BY474,"=11")+COUNTIF($BZ474,"=12")+COUNTIF($CA474,"=11")</f>
        <v>6</v>
      </c>
      <c r="CN474" s="86"/>
      <c r="CO474" s="86"/>
      <c r="CP474" s="86"/>
      <c r="CQ474" s="86"/>
      <c r="CR474" s="86"/>
      <c r="CS474" s="86"/>
      <c r="CT474" s="86"/>
      <c r="CU474" s="86"/>
      <c r="CV474" s="86"/>
      <c r="CW474" s="86"/>
      <c r="CX474" s="86"/>
      <c r="CY474" s="86"/>
      <c r="CZ474" s="86"/>
      <c r="DA474" s="86"/>
      <c r="DB474" s="86"/>
      <c r="DC474" s="86"/>
      <c r="DD474" s="86"/>
      <c r="DE474" s="86"/>
      <c r="DF474" s="86"/>
      <c r="DG474" s="86"/>
      <c r="DH474" s="86"/>
      <c r="DI474" s="86"/>
      <c r="DJ474" s="86"/>
      <c r="DK474" s="86"/>
      <c r="DL474" s="86"/>
      <c r="DM474" s="86"/>
      <c r="DN474" s="86"/>
      <c r="DO474" s="86"/>
      <c r="DP474" s="86"/>
      <c r="DQ474" s="86"/>
      <c r="DR474" s="86"/>
      <c r="DS474" s="86"/>
      <c r="DT474" s="86"/>
      <c r="DU474" s="86"/>
      <c r="DV474" s="86"/>
      <c r="DW474" s="86"/>
      <c r="DX474" s="86"/>
      <c r="DY474" s="86"/>
      <c r="DZ474" s="86"/>
      <c r="EA474" s="85"/>
      <c r="EB474" s="85"/>
      <c r="EC474" s="85"/>
      <c r="ED474" s="85"/>
      <c r="EE474" s="85"/>
    </row>
    <row r="475" spans="1:135" s="1" customFormat="1" ht="15" customHeight="1" x14ac:dyDescent="0.25">
      <c r="A475" s="176">
        <v>168558</v>
      </c>
      <c r="B475" s="86" t="s">
        <v>50</v>
      </c>
      <c r="C475" s="86" t="s">
        <v>2</v>
      </c>
      <c r="D475" s="138" t="s">
        <v>78</v>
      </c>
      <c r="E475" s="49" t="s">
        <v>314</v>
      </c>
      <c r="F475" s="86" t="s">
        <v>393</v>
      </c>
      <c r="G475" s="87">
        <v>42406.84652777778</v>
      </c>
      <c r="H475" s="88" t="s">
        <v>2</v>
      </c>
      <c r="I475" s="88" t="s">
        <v>779</v>
      </c>
      <c r="J475" s="87">
        <v>41277.888888888891</v>
      </c>
      <c r="K475" s="143">
        <f>+COUNTIF($Y475,"&gt;=18")+COUNTIF($AG475,"&gt;=31")+COUNTIF($AP475,"&lt;=15")+COUNTIF($AR475,"&gt;=19")+COUNTIF($BG475,"&gt;=11")+COUNTIF($BI475,"&lt;=21")+COUNTIF($BK475,"&gt;=17")+COUNTIF($BR475,"&gt;=24")+COUNTIF($CA475,"&lt;=11")</f>
        <v>5</v>
      </c>
      <c r="L475" s="140">
        <f>65-(+CH475+CI475+CJ475+CK475+CL475+CM475)</f>
        <v>14</v>
      </c>
      <c r="M475" s="68">
        <v>14</v>
      </c>
      <c r="N475" s="68">
        <v>23</v>
      </c>
      <c r="O475" s="68">
        <v>13</v>
      </c>
      <c r="P475" s="68">
        <v>10</v>
      </c>
      <c r="Q475" s="68">
        <v>11</v>
      </c>
      <c r="R475" s="68">
        <v>14</v>
      </c>
      <c r="S475" s="68">
        <v>12</v>
      </c>
      <c r="T475" s="68">
        <v>12</v>
      </c>
      <c r="U475" s="68">
        <v>12</v>
      </c>
      <c r="V475" s="68">
        <v>14</v>
      </c>
      <c r="W475" s="68">
        <v>13</v>
      </c>
      <c r="X475" s="68">
        <v>16</v>
      </c>
      <c r="Y475" s="68">
        <v>16</v>
      </c>
      <c r="Z475" s="68">
        <v>9</v>
      </c>
      <c r="AA475" s="68">
        <v>10</v>
      </c>
      <c r="AB475" s="68">
        <v>11</v>
      </c>
      <c r="AC475" s="68">
        <v>11</v>
      </c>
      <c r="AD475" s="68">
        <v>25</v>
      </c>
      <c r="AE475" s="68">
        <v>15</v>
      </c>
      <c r="AF475" s="68">
        <v>19</v>
      </c>
      <c r="AG475" s="68">
        <v>31</v>
      </c>
      <c r="AH475" s="100">
        <v>15</v>
      </c>
      <c r="AI475" s="100">
        <v>16</v>
      </c>
      <c r="AJ475" s="100">
        <v>17</v>
      </c>
      <c r="AK475" s="100">
        <v>17</v>
      </c>
      <c r="AL475" s="68">
        <v>11</v>
      </c>
      <c r="AM475" s="68">
        <v>11</v>
      </c>
      <c r="AN475" s="68">
        <v>19</v>
      </c>
      <c r="AO475" s="68">
        <v>21</v>
      </c>
      <c r="AP475" s="68">
        <v>15</v>
      </c>
      <c r="AQ475" s="68">
        <v>15</v>
      </c>
      <c r="AR475" s="68">
        <v>18</v>
      </c>
      <c r="AS475" s="68">
        <v>17</v>
      </c>
      <c r="AT475" s="68">
        <v>36</v>
      </c>
      <c r="AU475" s="68">
        <v>41</v>
      </c>
      <c r="AV475" s="68">
        <v>12</v>
      </c>
      <c r="AW475" s="68">
        <v>12</v>
      </c>
      <c r="AX475" s="68">
        <v>11</v>
      </c>
      <c r="AY475" s="68">
        <v>9</v>
      </c>
      <c r="AZ475" s="68">
        <v>15</v>
      </c>
      <c r="BA475" s="68">
        <v>16</v>
      </c>
      <c r="BB475" s="68">
        <v>8</v>
      </c>
      <c r="BC475" s="68">
        <v>10</v>
      </c>
      <c r="BD475" s="68">
        <v>10</v>
      </c>
      <c r="BE475" s="68">
        <v>8</v>
      </c>
      <c r="BF475" s="68">
        <v>10</v>
      </c>
      <c r="BG475" s="68">
        <v>10</v>
      </c>
      <c r="BH475" s="68">
        <v>0</v>
      </c>
      <c r="BI475" s="68">
        <v>21</v>
      </c>
      <c r="BJ475" s="68">
        <v>23</v>
      </c>
      <c r="BK475" s="68">
        <v>17</v>
      </c>
      <c r="BL475" s="68">
        <v>10</v>
      </c>
      <c r="BM475" s="68">
        <v>12</v>
      </c>
      <c r="BN475" s="68">
        <v>12</v>
      </c>
      <c r="BO475" s="68">
        <v>15</v>
      </c>
      <c r="BP475" s="68">
        <v>8</v>
      </c>
      <c r="BQ475" s="68">
        <v>12</v>
      </c>
      <c r="BR475" s="68">
        <v>25</v>
      </c>
      <c r="BS475" s="68">
        <v>20</v>
      </c>
      <c r="BT475" s="68">
        <v>13</v>
      </c>
      <c r="BU475" s="68">
        <v>12</v>
      </c>
      <c r="BV475" s="68">
        <v>11</v>
      </c>
      <c r="BW475" s="68">
        <v>13</v>
      </c>
      <c r="BX475" s="68">
        <v>11</v>
      </c>
      <c r="BY475" s="68">
        <v>11</v>
      </c>
      <c r="BZ475" s="68">
        <v>12</v>
      </c>
      <c r="CA475" s="68">
        <v>12</v>
      </c>
      <c r="CB475" s="149">
        <f>(2.71828^(-8.3291+4.4859*K475-2.1583*L475))/(1+(2.71828^(-8.3291+4.4859*K475-2.1583*L475)))</f>
        <v>1.0023090528299148E-7</v>
      </c>
      <c r="CC475" s="64" t="s">
        <v>781</v>
      </c>
      <c r="CD475" s="86" t="s">
        <v>53</v>
      </c>
      <c r="CE475" s="86" t="s">
        <v>2</v>
      </c>
      <c r="CF475" s="86" t="s">
        <v>50</v>
      </c>
      <c r="CG475" s="86"/>
      <c r="CH475" s="59">
        <f>COUNTIF($M475,"=13")+COUNTIF($N475,"=24")+COUNTIF($O475,"=14")+COUNTIF($P475,"=11")+COUNTIF($Q475,"=11")+COUNTIF($R475,"=14")+COUNTIF($S475,"=12")+COUNTIF($T475,"=12")+COUNTIF($U475,"=12")+COUNTIF($V475,"=13")+COUNTIF($W475,"=13")+COUNTIF($X475,"=16")</f>
        <v>7</v>
      </c>
      <c r="CI475" s="59">
        <f>COUNTIF($Y475,"=18")+COUNTIF($Z475,"=9")+COUNTIF($AA475,"=10")+COUNTIF($AB475,"=11")+COUNTIF($AC475,"=11")+COUNTIF($AD475,"=25")+COUNTIF($AE475,"=15")+COUNTIF($AF475,"=19")+COUNTIF($AG475,"=31")+COUNTIF($AH475,"=15")+COUNTIF($AI475,"=15")+COUNTIF($AJ475,"=17")+COUNTIF($AK475,"=17")</f>
        <v>11</v>
      </c>
      <c r="CJ475" s="59">
        <f>COUNTIF($AL475,"=11")+COUNTIF($AM475,"=11")+COUNTIF($AN475,"=19")+COUNTIF($AO475,"=23")+COUNTIF($AP475,"=15")+COUNTIF($AQ475,"=15")+COUNTIF($AR475,"=19")+COUNTIF($AS475,"=17")+COUNTIF($AV475,"=12")+COUNTIF($AW475,"=12")</f>
        <v>8</v>
      </c>
      <c r="CK475" s="59">
        <f>COUNTIF($AX475,"=11")+COUNTIF($AY475,"=9")+COUNTIF($AZ475,"=15")+COUNTIF($BA475,"=16")+COUNTIF($BB475,"=8")+COUNTIF($BC475,"=10")+COUNTIF($BD475,"=10")+COUNTIF($BE475,"=8")+COUNTIF($BF475,"=10")+COUNTIF($BG475,"=11")</f>
        <v>9</v>
      </c>
      <c r="CL475" s="59">
        <f>COUNTIF($BH475,"=12")+COUNTIF($BI475,"=21")+COUNTIF($BJ475,"=23")+COUNTIF($BK475,"=16")+COUNTIF($BL475,"=10")+COUNTIF($BM475,"=12")+COUNTIF($BN475,"=12")+COUNTIF($BO475,"=15")+COUNTIF($BP475,"=8")+COUNTIF($BQ475,"=12")+COUNTIF($BR475,"=24")+COUNTIF($BS475,"=20")+COUNTIF($BT475,"=13")</f>
        <v>10</v>
      </c>
      <c r="CM475" s="59">
        <f>COUNTIF($BU475,"=12")+COUNTIF($BV475,"=11")+COUNTIF($BW475,"=13")+COUNTIF($BX475,"=11")+COUNTIF($BY475,"=11")+COUNTIF($BZ475,"=12")+COUNTIF($CA475,"=11")</f>
        <v>6</v>
      </c>
      <c r="CN475" s="86"/>
      <c r="CO475" s="86"/>
      <c r="CP475" s="86"/>
      <c r="CQ475" s="86"/>
      <c r="CR475" s="86"/>
      <c r="CS475" s="86"/>
      <c r="CT475" s="86"/>
      <c r="CU475" s="86"/>
      <c r="CV475" s="86"/>
      <c r="CW475" s="86"/>
      <c r="CX475" s="86"/>
      <c r="CY475" s="86"/>
      <c r="CZ475" s="86"/>
      <c r="DA475" s="86"/>
      <c r="DB475" s="86"/>
      <c r="DC475" s="86"/>
      <c r="DD475" s="86"/>
      <c r="DE475" s="86"/>
      <c r="DF475" s="86"/>
      <c r="DG475" s="86"/>
      <c r="DH475" s="86"/>
      <c r="DI475" s="86"/>
      <c r="DJ475" s="86"/>
      <c r="DK475" s="86"/>
      <c r="DL475" s="86"/>
      <c r="DM475" s="86"/>
      <c r="DN475" s="86"/>
      <c r="DO475" s="86"/>
      <c r="DP475" s="86"/>
      <c r="DQ475" s="86"/>
      <c r="DR475" s="86"/>
      <c r="DS475" s="86"/>
      <c r="DT475" s="86"/>
      <c r="DU475" s="86"/>
      <c r="DV475" s="86"/>
      <c r="DW475" s="86"/>
      <c r="DX475" s="86"/>
      <c r="DY475" s="86"/>
      <c r="DZ475" s="86"/>
      <c r="EA475" s="85"/>
      <c r="EB475" s="85"/>
      <c r="EC475" s="85"/>
      <c r="ED475" s="85"/>
      <c r="EE475" s="85"/>
    </row>
    <row r="476" spans="1:135" s="1" customFormat="1" ht="15" customHeight="1" x14ac:dyDescent="0.25">
      <c r="A476" s="163">
        <v>177268</v>
      </c>
      <c r="B476" s="91" t="s">
        <v>305</v>
      </c>
      <c r="C476" s="86" t="s">
        <v>2</v>
      </c>
      <c r="D476" s="138" t="s">
        <v>78</v>
      </c>
      <c r="E476" s="91" t="s">
        <v>23</v>
      </c>
      <c r="F476" s="91" t="s">
        <v>294</v>
      </c>
      <c r="G476" s="16">
        <v>41622</v>
      </c>
      <c r="H476" s="88" t="s">
        <v>2</v>
      </c>
      <c r="I476" s="88" t="s">
        <v>779</v>
      </c>
      <c r="J476" s="87">
        <v>41277.888888888891</v>
      </c>
      <c r="K476" s="143">
        <f>+COUNTIF($Y476,"&gt;=18")+COUNTIF($AG476,"&gt;=31")+COUNTIF($AP476,"&lt;=15")+COUNTIF($AR476,"&gt;=19")+COUNTIF($BG476,"&gt;=11")+COUNTIF($BI476,"&lt;=21")+COUNTIF($BK476,"&gt;=17")+COUNTIF($BR476,"&gt;=24")+COUNTIF($CA476,"&lt;=11")</f>
        <v>5</v>
      </c>
      <c r="L476" s="140">
        <f>65-(+CH476+CI476+CJ476+CK476+CL476+CM476)</f>
        <v>14</v>
      </c>
      <c r="M476" s="114">
        <v>13</v>
      </c>
      <c r="N476" s="114">
        <v>25</v>
      </c>
      <c r="O476" s="114">
        <v>14</v>
      </c>
      <c r="P476" s="114">
        <v>10</v>
      </c>
      <c r="Q476" s="114">
        <v>11</v>
      </c>
      <c r="R476" s="114">
        <v>13</v>
      </c>
      <c r="S476" s="114">
        <v>12</v>
      </c>
      <c r="T476" s="114">
        <v>12</v>
      </c>
      <c r="U476" s="114">
        <v>12</v>
      </c>
      <c r="V476" s="114">
        <v>13</v>
      </c>
      <c r="W476" s="114">
        <v>14</v>
      </c>
      <c r="X476" s="114">
        <v>16</v>
      </c>
      <c r="Y476" s="114">
        <v>18</v>
      </c>
      <c r="Z476" s="114">
        <v>9</v>
      </c>
      <c r="AA476" s="114">
        <v>10</v>
      </c>
      <c r="AB476" s="114">
        <v>11</v>
      </c>
      <c r="AC476" s="114">
        <v>11</v>
      </c>
      <c r="AD476" s="114">
        <v>24</v>
      </c>
      <c r="AE476" s="114">
        <v>15</v>
      </c>
      <c r="AF476" s="114">
        <v>18</v>
      </c>
      <c r="AG476" s="114">
        <v>31</v>
      </c>
      <c r="AH476" s="114">
        <v>15</v>
      </c>
      <c r="AI476" s="114">
        <v>16</v>
      </c>
      <c r="AJ476" s="114">
        <v>16</v>
      </c>
      <c r="AK476" s="62">
        <v>17</v>
      </c>
      <c r="AL476" s="114">
        <v>11</v>
      </c>
      <c r="AM476" s="114">
        <v>11</v>
      </c>
      <c r="AN476" s="114">
        <v>19</v>
      </c>
      <c r="AO476" s="114">
        <v>23</v>
      </c>
      <c r="AP476" s="114">
        <v>16</v>
      </c>
      <c r="AQ476" s="114">
        <v>16</v>
      </c>
      <c r="AR476" s="114">
        <v>17</v>
      </c>
      <c r="AS476" s="114">
        <v>17</v>
      </c>
      <c r="AT476" s="114">
        <v>37</v>
      </c>
      <c r="AU476" s="114">
        <v>38</v>
      </c>
      <c r="AV476" s="114">
        <v>12</v>
      </c>
      <c r="AW476" s="114">
        <v>12</v>
      </c>
      <c r="AX476" s="114">
        <v>11</v>
      </c>
      <c r="AY476" s="114">
        <v>9</v>
      </c>
      <c r="AZ476" s="114">
        <v>15</v>
      </c>
      <c r="BA476" s="114">
        <v>16</v>
      </c>
      <c r="BB476" s="114">
        <v>8</v>
      </c>
      <c r="BC476" s="114">
        <v>10</v>
      </c>
      <c r="BD476" s="114">
        <v>10</v>
      </c>
      <c r="BE476" s="114">
        <v>8</v>
      </c>
      <c r="BF476" s="114">
        <v>10</v>
      </c>
      <c r="BG476" s="114">
        <v>11</v>
      </c>
      <c r="BH476" s="114">
        <v>12</v>
      </c>
      <c r="BI476" s="114">
        <v>21</v>
      </c>
      <c r="BJ476" s="114">
        <v>23</v>
      </c>
      <c r="BK476" s="114">
        <v>16</v>
      </c>
      <c r="BL476" s="114">
        <v>10</v>
      </c>
      <c r="BM476" s="114">
        <v>12</v>
      </c>
      <c r="BN476" s="114">
        <v>12</v>
      </c>
      <c r="BO476" s="114">
        <v>17</v>
      </c>
      <c r="BP476" s="114">
        <v>8</v>
      </c>
      <c r="BQ476" s="114">
        <v>12</v>
      </c>
      <c r="BR476" s="114">
        <v>25</v>
      </c>
      <c r="BS476" s="114">
        <v>20</v>
      </c>
      <c r="BT476" s="114">
        <v>13</v>
      </c>
      <c r="BU476" s="114">
        <v>12</v>
      </c>
      <c r="BV476" s="114">
        <v>11</v>
      </c>
      <c r="BW476" s="114">
        <v>13</v>
      </c>
      <c r="BX476" s="114">
        <v>11</v>
      </c>
      <c r="BY476" s="114">
        <v>11</v>
      </c>
      <c r="BZ476" s="114">
        <v>12</v>
      </c>
      <c r="CA476" s="114">
        <v>12</v>
      </c>
      <c r="CB476" s="149">
        <f>(2.71828^(-8.3291+4.4859*K476-2.1583*L476))/(1+(2.71828^(-8.3291+4.4859*K476-2.1583*L476)))</f>
        <v>1.0023090528299148E-7</v>
      </c>
      <c r="CC476" s="64" t="s">
        <v>781</v>
      </c>
      <c r="CD476" s="9" t="s">
        <v>53</v>
      </c>
      <c r="CE476" s="91" t="s">
        <v>2</v>
      </c>
      <c r="CF476" s="9" t="s">
        <v>305</v>
      </c>
      <c r="CG476" s="9"/>
      <c r="CH476" s="59">
        <f>COUNTIF($M476,"=13")+COUNTIF($N476,"=24")+COUNTIF($O476,"=14")+COUNTIF($P476,"=11")+COUNTIF($Q476,"=11")+COUNTIF($R476,"=14")+COUNTIF($S476,"=12")+COUNTIF($T476,"=12")+COUNTIF($U476,"=12")+COUNTIF($V476,"=13")+COUNTIF($W476,"=13")+COUNTIF($X476,"=16")</f>
        <v>8</v>
      </c>
      <c r="CI476" s="59">
        <f>COUNTIF($Y476,"=18")+COUNTIF($Z476,"=9")+COUNTIF($AA476,"=10")+COUNTIF($AB476,"=11")+COUNTIF($AC476,"=11")+COUNTIF($AD476,"=25")+COUNTIF($AE476,"=15")+COUNTIF($AF476,"=19")+COUNTIF($AG476,"=31")+COUNTIF($AH476,"=15")+COUNTIF($AI476,"=15")+COUNTIF($AJ476,"=17")+COUNTIF($AK476,"=17")</f>
        <v>9</v>
      </c>
      <c r="CJ476" s="59">
        <f>COUNTIF($AL476,"=11")+COUNTIF($AM476,"=11")+COUNTIF($AN476,"=19")+COUNTIF($AO476,"=23")+COUNTIF($AP476,"=15")+COUNTIF($AQ476,"=15")+COUNTIF($AR476,"=19")+COUNTIF($AS476,"=17")+COUNTIF($AV476,"=12")+COUNTIF($AW476,"=12")</f>
        <v>7</v>
      </c>
      <c r="CK476" s="59">
        <f>COUNTIF($AX476,"=11")+COUNTIF($AY476,"=9")+COUNTIF($AZ476,"=15")+COUNTIF($BA476,"=16")+COUNTIF($BB476,"=8")+COUNTIF($BC476,"=10")+COUNTIF($BD476,"=10")+COUNTIF($BE476,"=8")+COUNTIF($BF476,"=10")+COUNTIF($BG476,"=11")</f>
        <v>10</v>
      </c>
      <c r="CL476" s="59">
        <f>COUNTIF($BH476,"=12")+COUNTIF($BI476,"=21")+COUNTIF($BJ476,"=23")+COUNTIF($BK476,"=16")+COUNTIF($BL476,"=10")+COUNTIF($BM476,"=12")+COUNTIF($BN476,"=12")+COUNTIF($BO476,"=15")+COUNTIF($BP476,"=8")+COUNTIF($BQ476,"=12")+COUNTIF($BR476,"=24")+COUNTIF($BS476,"=20")+COUNTIF($BT476,"=13")</f>
        <v>11</v>
      </c>
      <c r="CM476" s="59">
        <f>COUNTIF($BU476,"=12")+COUNTIF($BV476,"=11")+COUNTIF($BW476,"=13")+COUNTIF($BX476,"=11")+COUNTIF($BY476,"=11")+COUNTIF($BZ476,"=12")+COUNTIF($CA476,"=11")</f>
        <v>6</v>
      </c>
      <c r="CN476" s="86"/>
      <c r="CO476" s="86"/>
      <c r="CP476" s="86"/>
      <c r="CQ476" s="86"/>
      <c r="CR476" s="86"/>
      <c r="CS476" s="86"/>
      <c r="CT476" s="86"/>
      <c r="CU476" s="86"/>
      <c r="CV476" s="86"/>
      <c r="CW476" s="86"/>
      <c r="CX476" s="86"/>
      <c r="CY476" s="86"/>
      <c r="CZ476" s="86"/>
      <c r="DA476" s="86"/>
      <c r="DB476" s="86"/>
      <c r="DC476" s="86"/>
      <c r="DD476" s="86"/>
      <c r="DE476" s="86"/>
      <c r="DF476" s="86"/>
      <c r="DG476" s="86"/>
      <c r="DH476" s="86"/>
      <c r="DI476" s="86"/>
      <c r="DJ476" s="86"/>
      <c r="DK476" s="86"/>
      <c r="DL476" s="86"/>
      <c r="DM476" s="86"/>
      <c r="DN476" s="86"/>
      <c r="DO476" s="86"/>
      <c r="DP476" s="86"/>
      <c r="DQ476" s="86"/>
      <c r="DR476" s="86"/>
      <c r="DS476" s="86"/>
      <c r="DT476" s="86"/>
      <c r="DU476" s="86"/>
      <c r="DV476" s="86"/>
      <c r="DW476" s="86"/>
      <c r="DX476" s="86"/>
      <c r="DY476" s="86"/>
      <c r="DZ476" s="86"/>
      <c r="EA476" s="85"/>
      <c r="EB476" s="85"/>
      <c r="EC476" s="85"/>
      <c r="ED476" s="85"/>
      <c r="EE476" s="85"/>
    </row>
    <row r="477" spans="1:135" s="1" customFormat="1" ht="15" customHeight="1" x14ac:dyDescent="0.25">
      <c r="A477" s="164">
        <v>181072</v>
      </c>
      <c r="B477" s="38" t="s">
        <v>353</v>
      </c>
      <c r="C477" s="86" t="s">
        <v>2</v>
      </c>
      <c r="D477" s="138" t="s">
        <v>78</v>
      </c>
      <c r="E477" s="3" t="s">
        <v>314</v>
      </c>
      <c r="F477" s="3" t="s">
        <v>29</v>
      </c>
      <c r="G477" s="7">
        <v>41416.688194444447</v>
      </c>
      <c r="H477" s="88" t="s">
        <v>2</v>
      </c>
      <c r="I477" s="88" t="s">
        <v>779</v>
      </c>
      <c r="J477" s="87">
        <v>41277.888888888891</v>
      </c>
      <c r="K477" s="143">
        <f>+COUNTIF($Y477,"&gt;=18")+COUNTIF($AG477,"&gt;=31")+COUNTIF($AP477,"&lt;=15")+COUNTIF($AR477,"&gt;=19")+COUNTIF($BG477,"&gt;=11")+COUNTIF($BI477,"&lt;=21")+COUNTIF($BK477,"&gt;=17")+COUNTIF($BR477,"&gt;=24")+COUNTIF($CA477,"&lt;=11")</f>
        <v>5</v>
      </c>
      <c r="L477" s="140">
        <f>65-(+CH477+CI477+CJ477+CK477+CL477+CM477)</f>
        <v>14</v>
      </c>
      <c r="M477" s="68">
        <v>13</v>
      </c>
      <c r="N477" s="68">
        <v>23</v>
      </c>
      <c r="O477" s="68">
        <v>14</v>
      </c>
      <c r="P477" s="68">
        <v>11</v>
      </c>
      <c r="Q477" s="68">
        <v>11</v>
      </c>
      <c r="R477" s="68">
        <v>15</v>
      </c>
      <c r="S477" s="68">
        <v>12</v>
      </c>
      <c r="T477" s="68">
        <v>12</v>
      </c>
      <c r="U477" s="68">
        <v>12</v>
      </c>
      <c r="V477" s="68">
        <v>13</v>
      </c>
      <c r="W477" s="68">
        <v>13</v>
      </c>
      <c r="X477" s="68">
        <v>16</v>
      </c>
      <c r="Y477" s="68">
        <v>18</v>
      </c>
      <c r="Z477" s="100">
        <v>9</v>
      </c>
      <c r="AA477" s="100">
        <v>10</v>
      </c>
      <c r="AB477" s="68">
        <v>11</v>
      </c>
      <c r="AC477" s="68">
        <v>11</v>
      </c>
      <c r="AD477" s="68">
        <v>25</v>
      </c>
      <c r="AE477" s="68">
        <v>15</v>
      </c>
      <c r="AF477" s="68">
        <v>19</v>
      </c>
      <c r="AG477" s="68">
        <v>29</v>
      </c>
      <c r="AH477" s="68">
        <v>14</v>
      </c>
      <c r="AI477" s="68">
        <v>16</v>
      </c>
      <c r="AJ477" s="100">
        <v>17</v>
      </c>
      <c r="AK477" s="68">
        <v>17</v>
      </c>
      <c r="AL477" s="68">
        <v>11</v>
      </c>
      <c r="AM477" s="68">
        <v>11</v>
      </c>
      <c r="AN477" s="68">
        <v>19</v>
      </c>
      <c r="AO477" s="68">
        <v>23</v>
      </c>
      <c r="AP477" s="68">
        <v>15</v>
      </c>
      <c r="AQ477" s="68">
        <v>15</v>
      </c>
      <c r="AR477" s="68">
        <v>17</v>
      </c>
      <c r="AS477" s="68">
        <v>17</v>
      </c>
      <c r="AT477" s="100">
        <v>36</v>
      </c>
      <c r="AU477" s="100">
        <v>37</v>
      </c>
      <c r="AV477" s="68">
        <v>12</v>
      </c>
      <c r="AW477" s="68">
        <v>12</v>
      </c>
      <c r="AX477" s="68">
        <v>11</v>
      </c>
      <c r="AY477" s="68">
        <v>9</v>
      </c>
      <c r="AZ477" s="68">
        <v>15</v>
      </c>
      <c r="BA477" s="68">
        <v>16</v>
      </c>
      <c r="BB477" s="68">
        <v>8</v>
      </c>
      <c r="BC477" s="68">
        <v>11</v>
      </c>
      <c r="BD477" s="68">
        <v>10</v>
      </c>
      <c r="BE477" s="68">
        <v>8</v>
      </c>
      <c r="BF477" s="68">
        <v>10</v>
      </c>
      <c r="BG477" s="68">
        <v>10</v>
      </c>
      <c r="BH477" s="68">
        <v>12</v>
      </c>
      <c r="BI477" s="68">
        <v>23</v>
      </c>
      <c r="BJ477" s="68">
        <v>24</v>
      </c>
      <c r="BK477" s="68">
        <v>17</v>
      </c>
      <c r="BL477" s="68">
        <v>10</v>
      </c>
      <c r="BM477" s="68">
        <v>12</v>
      </c>
      <c r="BN477" s="68">
        <v>12</v>
      </c>
      <c r="BO477" s="68">
        <v>14</v>
      </c>
      <c r="BP477" s="68">
        <v>8</v>
      </c>
      <c r="BQ477" s="68">
        <v>12</v>
      </c>
      <c r="BR477" s="68">
        <v>26</v>
      </c>
      <c r="BS477" s="68">
        <v>20</v>
      </c>
      <c r="BT477" s="68">
        <v>12</v>
      </c>
      <c r="BU477" s="68">
        <v>12</v>
      </c>
      <c r="BV477" s="68">
        <v>11</v>
      </c>
      <c r="BW477" s="68">
        <v>13</v>
      </c>
      <c r="BX477" s="68">
        <v>11</v>
      </c>
      <c r="BY477" s="68">
        <v>11</v>
      </c>
      <c r="BZ477" s="68">
        <v>12</v>
      </c>
      <c r="CA477" s="68">
        <v>11</v>
      </c>
      <c r="CB477" s="149">
        <f>(2.71828^(-8.3291+4.4859*K477-2.1583*L477))/(1+(2.71828^(-8.3291+4.4859*K477-2.1583*L477)))</f>
        <v>1.0023090528299148E-7</v>
      </c>
      <c r="CC477" s="64" t="s">
        <v>781</v>
      </c>
      <c r="CD477" s="86" t="s">
        <v>53</v>
      </c>
      <c r="CE477" s="3" t="s">
        <v>2</v>
      </c>
      <c r="CF477" s="86" t="s">
        <v>29</v>
      </c>
      <c r="CG477" s="86"/>
      <c r="CH477" s="59">
        <f>COUNTIF($M477,"=13")+COUNTIF($N477,"=24")+COUNTIF($O477,"=14")+COUNTIF($P477,"=11")+COUNTIF($Q477,"=11")+COUNTIF($R477,"=14")+COUNTIF($S477,"=12")+COUNTIF($T477,"=12")+COUNTIF($U477,"=12")+COUNTIF($V477,"=13")+COUNTIF($W477,"=13")+COUNTIF($X477,"=16")</f>
        <v>10</v>
      </c>
      <c r="CI477" s="59">
        <f>COUNTIF($Y477,"=18")+COUNTIF($Z477,"=9")+COUNTIF($AA477,"=10")+COUNTIF($AB477,"=11")+COUNTIF($AC477,"=11")+COUNTIF($AD477,"=25")+COUNTIF($AE477,"=15")+COUNTIF($AF477,"=19")+COUNTIF($AG477,"=31")+COUNTIF($AH477,"=15")+COUNTIF($AI477,"=15")+COUNTIF($AJ477,"=17")+COUNTIF($AK477,"=17")</f>
        <v>10</v>
      </c>
      <c r="CJ477" s="59">
        <f>COUNTIF($AL477,"=11")+COUNTIF($AM477,"=11")+COUNTIF($AN477,"=19")+COUNTIF($AO477,"=23")+COUNTIF($AP477,"=15")+COUNTIF($AQ477,"=15")+COUNTIF($AR477,"=19")+COUNTIF($AS477,"=17")+COUNTIF($AV477,"=12")+COUNTIF($AW477,"=12")</f>
        <v>9</v>
      </c>
      <c r="CK477" s="59">
        <f>COUNTIF($AX477,"=11")+COUNTIF($AY477,"=9")+COUNTIF($AZ477,"=15")+COUNTIF($BA477,"=16")+COUNTIF($BB477,"=8")+COUNTIF($BC477,"=10")+COUNTIF($BD477,"=10")+COUNTIF($BE477,"=8")+COUNTIF($BF477,"=10")+COUNTIF($BG477,"=11")</f>
        <v>8</v>
      </c>
      <c r="CL477" s="59">
        <f>COUNTIF($BH477,"=12")+COUNTIF($BI477,"=21")+COUNTIF($BJ477,"=23")+COUNTIF($BK477,"=16")+COUNTIF($BL477,"=10")+COUNTIF($BM477,"=12")+COUNTIF($BN477,"=12")+COUNTIF($BO477,"=15")+COUNTIF($BP477,"=8")+COUNTIF($BQ477,"=12")+COUNTIF($BR477,"=24")+COUNTIF($BS477,"=20")+COUNTIF($BT477,"=13")</f>
        <v>7</v>
      </c>
      <c r="CM477" s="59">
        <f>COUNTIF($BU477,"=12")+COUNTIF($BV477,"=11")+COUNTIF($BW477,"=13")+COUNTIF($BX477,"=11")+COUNTIF($BY477,"=11")+COUNTIF($BZ477,"=12")+COUNTIF($CA477,"=11")</f>
        <v>7</v>
      </c>
      <c r="CN477" s="86"/>
      <c r="CO477" s="86"/>
      <c r="CP477" s="86"/>
      <c r="CQ477" s="86"/>
      <c r="CR477" s="86"/>
      <c r="CS477" s="86"/>
      <c r="CT477" s="86"/>
      <c r="CU477" s="86"/>
      <c r="CV477" s="86"/>
      <c r="CW477" s="86"/>
      <c r="CX477" s="86"/>
      <c r="CY477" s="86"/>
      <c r="CZ477" s="86"/>
      <c r="DA477" s="86"/>
      <c r="DB477" s="86"/>
      <c r="DC477" s="86"/>
      <c r="DD477" s="86"/>
      <c r="DE477" s="86"/>
      <c r="DF477" s="86"/>
      <c r="DG477" s="86"/>
      <c r="DH477" s="86"/>
      <c r="DI477" s="86"/>
      <c r="DJ477" s="86"/>
      <c r="DK477" s="86"/>
      <c r="DL477" s="86"/>
      <c r="DM477" s="86"/>
      <c r="DN477" s="86"/>
      <c r="DO477" s="86"/>
      <c r="DP477" s="86"/>
      <c r="DQ477" s="86"/>
      <c r="DR477" s="86"/>
      <c r="DS477" s="86"/>
      <c r="DT477" s="86"/>
      <c r="DU477" s="86"/>
      <c r="DV477" s="86"/>
      <c r="DW477" s="86"/>
      <c r="DX477" s="86"/>
      <c r="DY477" s="86"/>
      <c r="DZ477" s="86"/>
      <c r="EA477" s="85"/>
      <c r="EB477" s="85"/>
      <c r="EC477" s="85"/>
      <c r="ED477" s="85"/>
      <c r="EE477" s="85"/>
    </row>
    <row r="478" spans="1:135" s="1" customFormat="1" ht="15" customHeight="1" x14ac:dyDescent="0.25">
      <c r="A478" s="176">
        <v>184177</v>
      </c>
      <c r="B478" s="86" t="s">
        <v>384</v>
      </c>
      <c r="C478" s="86" t="s">
        <v>2</v>
      </c>
      <c r="D478" s="138" t="s">
        <v>78</v>
      </c>
      <c r="E478" s="86" t="s">
        <v>25</v>
      </c>
      <c r="F478" s="86" t="s">
        <v>34</v>
      </c>
      <c r="G478" s="87">
        <v>42386.895833333336</v>
      </c>
      <c r="H478" s="88" t="s">
        <v>2</v>
      </c>
      <c r="I478" s="88" t="s">
        <v>779</v>
      </c>
      <c r="J478" s="87">
        <v>41277.888888888891</v>
      </c>
      <c r="K478" s="143">
        <f>+COUNTIF($Y478,"&gt;=18")+COUNTIF($AG478,"&gt;=31")+COUNTIF($AP478,"&lt;=15")+COUNTIF($AR478,"&gt;=19")+COUNTIF($BG478,"&gt;=11")+COUNTIF($BI478,"&lt;=21")+COUNTIF($BK478,"&gt;=17")+COUNTIF($BR478,"&gt;=24")+COUNTIF($CA478,"&lt;=11")</f>
        <v>5</v>
      </c>
      <c r="L478" s="140">
        <f>65-(+CH478+CI478+CJ478+CK478+CL478+CM478)</f>
        <v>14</v>
      </c>
      <c r="M478" s="100">
        <v>13</v>
      </c>
      <c r="N478" s="100">
        <v>24</v>
      </c>
      <c r="O478" s="100">
        <v>14</v>
      </c>
      <c r="P478" s="100">
        <v>11</v>
      </c>
      <c r="Q478" s="100">
        <v>11</v>
      </c>
      <c r="R478" s="100">
        <v>14</v>
      </c>
      <c r="S478" s="100">
        <v>12</v>
      </c>
      <c r="T478" s="100">
        <v>12</v>
      </c>
      <c r="U478" s="100">
        <v>12</v>
      </c>
      <c r="V478" s="100">
        <v>14</v>
      </c>
      <c r="W478" s="100">
        <v>13</v>
      </c>
      <c r="X478" s="100">
        <v>16</v>
      </c>
      <c r="Y478" s="100">
        <v>18</v>
      </c>
      <c r="Z478" s="68">
        <v>9</v>
      </c>
      <c r="AA478" s="68">
        <v>10</v>
      </c>
      <c r="AB478" s="100">
        <v>11</v>
      </c>
      <c r="AC478" s="100">
        <v>11</v>
      </c>
      <c r="AD478" s="100">
        <v>24</v>
      </c>
      <c r="AE478" s="100">
        <v>15</v>
      </c>
      <c r="AF478" s="100">
        <v>19</v>
      </c>
      <c r="AG478" s="100">
        <v>33</v>
      </c>
      <c r="AH478" s="100">
        <v>15</v>
      </c>
      <c r="AI478" s="100">
        <v>15</v>
      </c>
      <c r="AJ478" s="68">
        <v>17</v>
      </c>
      <c r="AK478" s="100">
        <v>17</v>
      </c>
      <c r="AL478" s="100">
        <v>11</v>
      </c>
      <c r="AM478" s="100">
        <v>11</v>
      </c>
      <c r="AN478" s="100">
        <v>19</v>
      </c>
      <c r="AO478" s="100">
        <v>23</v>
      </c>
      <c r="AP478" s="100">
        <v>15</v>
      </c>
      <c r="AQ478" s="100">
        <v>16</v>
      </c>
      <c r="AR478" s="100">
        <v>19</v>
      </c>
      <c r="AS478" s="100">
        <v>19</v>
      </c>
      <c r="AT478" s="68">
        <v>36</v>
      </c>
      <c r="AU478" s="68">
        <v>38</v>
      </c>
      <c r="AV478" s="100">
        <v>11</v>
      </c>
      <c r="AW478" s="100">
        <v>12</v>
      </c>
      <c r="AX478" s="100">
        <v>11</v>
      </c>
      <c r="AY478" s="100">
        <v>9</v>
      </c>
      <c r="AZ478" s="100">
        <v>15</v>
      </c>
      <c r="BA478" s="100">
        <v>16</v>
      </c>
      <c r="BB478" s="100">
        <v>8</v>
      </c>
      <c r="BC478" s="100">
        <v>12</v>
      </c>
      <c r="BD478" s="100">
        <v>10</v>
      </c>
      <c r="BE478" s="100">
        <v>8</v>
      </c>
      <c r="BF478" s="100">
        <v>10</v>
      </c>
      <c r="BG478" s="100">
        <v>10</v>
      </c>
      <c r="BH478" s="100">
        <v>12</v>
      </c>
      <c r="BI478" s="100">
        <v>23</v>
      </c>
      <c r="BJ478" s="100">
        <v>23</v>
      </c>
      <c r="BK478" s="100">
        <v>17</v>
      </c>
      <c r="BL478" s="100">
        <v>10</v>
      </c>
      <c r="BM478" s="100">
        <v>12</v>
      </c>
      <c r="BN478" s="100">
        <v>12</v>
      </c>
      <c r="BO478" s="100">
        <v>15</v>
      </c>
      <c r="BP478" s="100">
        <v>8</v>
      </c>
      <c r="BQ478" s="100">
        <v>12</v>
      </c>
      <c r="BR478" s="100">
        <v>22</v>
      </c>
      <c r="BS478" s="100">
        <v>20</v>
      </c>
      <c r="BT478" s="100">
        <v>14</v>
      </c>
      <c r="BU478" s="100">
        <v>12</v>
      </c>
      <c r="BV478" s="100">
        <v>11</v>
      </c>
      <c r="BW478" s="100">
        <v>13</v>
      </c>
      <c r="BX478" s="100">
        <v>11</v>
      </c>
      <c r="BY478" s="100">
        <v>12</v>
      </c>
      <c r="BZ478" s="100">
        <v>12</v>
      </c>
      <c r="CA478" s="100">
        <v>12</v>
      </c>
      <c r="CB478" s="149">
        <f>(2.71828^(-8.3291+4.4859*K478-2.1583*L478))/(1+(2.71828^(-8.3291+4.4859*K478-2.1583*L478)))</f>
        <v>1.0023090528299148E-7</v>
      </c>
      <c r="CC478" s="64" t="s">
        <v>781</v>
      </c>
      <c r="CD478" s="49" t="s">
        <v>53</v>
      </c>
      <c r="CE478" s="49" t="s">
        <v>2</v>
      </c>
      <c r="CF478" s="49" t="s">
        <v>384</v>
      </c>
      <c r="CG478" s="86"/>
      <c r="CH478" s="59">
        <f>COUNTIF($M478,"=13")+COUNTIF($N478,"=24")+COUNTIF($O478,"=14")+COUNTIF($P478,"=11")+COUNTIF($Q478,"=11")+COUNTIF($R478,"=14")+COUNTIF($S478,"=12")+COUNTIF($T478,"=12")+COUNTIF($U478,"=12")+COUNTIF($V478,"=13")+COUNTIF($W478,"=13")+COUNTIF($X478,"=16")</f>
        <v>11</v>
      </c>
      <c r="CI478" s="59">
        <f>COUNTIF($Y478,"=18")+COUNTIF($Z478,"=9")+COUNTIF($AA478,"=10")+COUNTIF($AB478,"=11")+COUNTIF($AC478,"=11")+COUNTIF($AD478,"=25")+COUNTIF($AE478,"=15")+COUNTIF($AF478,"=19")+COUNTIF($AG478,"=31")+COUNTIF($AH478,"=15")+COUNTIF($AI478,"=15")+COUNTIF($AJ478,"=17")+COUNTIF($AK478,"=17")</f>
        <v>11</v>
      </c>
      <c r="CJ478" s="59">
        <f>COUNTIF($AL478,"=11")+COUNTIF($AM478,"=11")+COUNTIF($AN478,"=19")+COUNTIF($AO478,"=23")+COUNTIF($AP478,"=15")+COUNTIF($AQ478,"=15")+COUNTIF($AR478,"=19")+COUNTIF($AS478,"=17")+COUNTIF($AV478,"=12")+COUNTIF($AW478,"=12")</f>
        <v>7</v>
      </c>
      <c r="CK478" s="59">
        <f>COUNTIF($AX478,"=11")+COUNTIF($AY478,"=9")+COUNTIF($AZ478,"=15")+COUNTIF($BA478,"=16")+COUNTIF($BB478,"=8")+COUNTIF($BC478,"=10")+COUNTIF($BD478,"=10")+COUNTIF($BE478,"=8")+COUNTIF($BF478,"=10")+COUNTIF($BG478,"=11")</f>
        <v>8</v>
      </c>
      <c r="CL478" s="59">
        <f>COUNTIF($BH478,"=12")+COUNTIF($BI478,"=21")+COUNTIF($BJ478,"=23")+COUNTIF($BK478,"=16")+COUNTIF($BL478,"=10")+COUNTIF($BM478,"=12")+COUNTIF($BN478,"=12")+COUNTIF($BO478,"=15")+COUNTIF($BP478,"=8")+COUNTIF($BQ478,"=12")+COUNTIF($BR478,"=24")+COUNTIF($BS478,"=20")+COUNTIF($BT478,"=13")</f>
        <v>9</v>
      </c>
      <c r="CM478" s="59">
        <f>COUNTIF($BU478,"=12")+COUNTIF($BV478,"=11")+COUNTIF($BW478,"=13")+COUNTIF($BX478,"=11")+COUNTIF($BY478,"=11")+COUNTIF($BZ478,"=12")+COUNTIF($CA478,"=11")</f>
        <v>5</v>
      </c>
      <c r="EA478" s="85"/>
      <c r="EB478" s="85"/>
      <c r="EC478" s="85"/>
      <c r="ED478" s="85"/>
      <c r="EE478" s="85"/>
    </row>
    <row r="479" spans="1:135" s="1" customFormat="1" ht="15" customHeight="1" x14ac:dyDescent="0.25">
      <c r="A479" s="183">
        <v>199837</v>
      </c>
      <c r="B479" s="3" t="s">
        <v>520</v>
      </c>
      <c r="C479" s="86" t="s">
        <v>2</v>
      </c>
      <c r="D479" s="138" t="s">
        <v>78</v>
      </c>
      <c r="E479" s="3" t="s">
        <v>23</v>
      </c>
      <c r="F479" s="3" t="s">
        <v>88</v>
      </c>
      <c r="G479" s="7">
        <v>41628</v>
      </c>
      <c r="H479" s="88" t="s">
        <v>2</v>
      </c>
      <c r="I479" s="88" t="s">
        <v>779</v>
      </c>
      <c r="J479" s="87">
        <v>41277.888888888891</v>
      </c>
      <c r="K479" s="143">
        <f>+COUNTIF($Y479,"&gt;=18")+COUNTIF($AG479,"&gt;=31")+COUNTIF($AP479,"&lt;=15")+COUNTIF($AR479,"&gt;=19")+COUNTIF($BG479,"&gt;=11")+COUNTIF($BI479,"&lt;=21")+COUNTIF($BK479,"&gt;=17")+COUNTIF($BR479,"&gt;=24")+COUNTIF($CA479,"&lt;=11")</f>
        <v>5</v>
      </c>
      <c r="L479" s="140">
        <f>65-(+CH479+CI479+CJ479+CK479+CL479+CM479)</f>
        <v>14</v>
      </c>
      <c r="M479" s="100">
        <v>13</v>
      </c>
      <c r="N479" s="100">
        <v>25</v>
      </c>
      <c r="O479" s="100">
        <v>14</v>
      </c>
      <c r="P479" s="68">
        <v>11</v>
      </c>
      <c r="Q479" s="100">
        <v>11</v>
      </c>
      <c r="R479" s="100">
        <v>13</v>
      </c>
      <c r="S479" s="100">
        <v>12</v>
      </c>
      <c r="T479" s="100">
        <v>12</v>
      </c>
      <c r="U479" s="100">
        <v>12</v>
      </c>
      <c r="V479" s="100">
        <v>13</v>
      </c>
      <c r="W479" s="100">
        <v>14</v>
      </c>
      <c r="X479" s="100">
        <v>15</v>
      </c>
      <c r="Y479" s="100">
        <v>18</v>
      </c>
      <c r="Z479" s="100">
        <v>9</v>
      </c>
      <c r="AA479" s="100">
        <v>10</v>
      </c>
      <c r="AB479" s="100">
        <v>11</v>
      </c>
      <c r="AC479" s="100">
        <v>11</v>
      </c>
      <c r="AD479" s="100">
        <v>25</v>
      </c>
      <c r="AE479" s="100">
        <v>14</v>
      </c>
      <c r="AF479" s="100">
        <v>18</v>
      </c>
      <c r="AG479" s="100">
        <v>31</v>
      </c>
      <c r="AH479" s="100">
        <v>15</v>
      </c>
      <c r="AI479" s="100">
        <v>16</v>
      </c>
      <c r="AJ479" s="100">
        <v>16</v>
      </c>
      <c r="AK479" s="68">
        <v>17</v>
      </c>
      <c r="AL479" s="100">
        <v>11</v>
      </c>
      <c r="AM479" s="68">
        <v>11</v>
      </c>
      <c r="AN479" s="68">
        <v>19</v>
      </c>
      <c r="AO479" s="68">
        <v>23</v>
      </c>
      <c r="AP479" s="68">
        <v>17</v>
      </c>
      <c r="AQ479" s="68">
        <v>17</v>
      </c>
      <c r="AR479" s="68">
        <v>19</v>
      </c>
      <c r="AS479" s="68">
        <v>17</v>
      </c>
      <c r="AT479" s="68">
        <v>37</v>
      </c>
      <c r="AU479" s="100">
        <v>38</v>
      </c>
      <c r="AV479" s="68">
        <v>12</v>
      </c>
      <c r="AW479" s="68">
        <v>12</v>
      </c>
      <c r="AX479" s="68">
        <v>11</v>
      </c>
      <c r="AY479" s="68">
        <v>9</v>
      </c>
      <c r="AZ479" s="68">
        <v>15</v>
      </c>
      <c r="BA479" s="68">
        <v>16</v>
      </c>
      <c r="BB479" s="100">
        <v>8</v>
      </c>
      <c r="BC479" s="100">
        <v>10</v>
      </c>
      <c r="BD479" s="100">
        <v>10</v>
      </c>
      <c r="BE479" s="100">
        <v>8</v>
      </c>
      <c r="BF479" s="100">
        <v>10</v>
      </c>
      <c r="BG479" s="100">
        <v>9</v>
      </c>
      <c r="BH479" s="100">
        <v>12</v>
      </c>
      <c r="BI479" s="100">
        <v>21</v>
      </c>
      <c r="BJ479" s="100">
        <v>23</v>
      </c>
      <c r="BK479" s="100">
        <v>16</v>
      </c>
      <c r="BL479" s="100">
        <v>10</v>
      </c>
      <c r="BM479" s="100">
        <v>12</v>
      </c>
      <c r="BN479" s="100">
        <v>12</v>
      </c>
      <c r="BO479" s="100">
        <v>16</v>
      </c>
      <c r="BP479" s="100">
        <v>8</v>
      </c>
      <c r="BQ479" s="100">
        <v>12</v>
      </c>
      <c r="BR479" s="68">
        <v>25</v>
      </c>
      <c r="BS479" s="100">
        <v>20</v>
      </c>
      <c r="BT479" s="100">
        <v>13</v>
      </c>
      <c r="BU479" s="100">
        <v>12</v>
      </c>
      <c r="BV479" s="100">
        <v>11</v>
      </c>
      <c r="BW479" s="100">
        <v>13</v>
      </c>
      <c r="BX479" s="100">
        <v>11</v>
      </c>
      <c r="BY479" s="100">
        <v>11</v>
      </c>
      <c r="BZ479" s="100">
        <v>12</v>
      </c>
      <c r="CA479" s="100">
        <v>12</v>
      </c>
      <c r="CB479" s="149">
        <f>(2.71828^(-8.3291+4.4859*K479-2.1583*L479))/(1+(2.71828^(-8.3291+4.4859*K479-2.1583*L479)))</f>
        <v>1.0023090528299148E-7</v>
      </c>
      <c r="CC479" s="64" t="s">
        <v>781</v>
      </c>
      <c r="CD479" s="86" t="s">
        <v>53</v>
      </c>
      <c r="CE479" s="3" t="s">
        <v>2</v>
      </c>
      <c r="CF479" s="86" t="s">
        <v>299</v>
      </c>
      <c r="CG479" s="86"/>
      <c r="CH479" s="59">
        <f>COUNTIF($M479,"=13")+COUNTIF($N479,"=24")+COUNTIF($O479,"=14")+COUNTIF($P479,"=11")+COUNTIF($Q479,"=11")+COUNTIF($R479,"=14")+COUNTIF($S479,"=12")+COUNTIF($T479,"=12")+COUNTIF($U479,"=12")+COUNTIF($V479,"=13")+COUNTIF($W479,"=13")+COUNTIF($X479,"=16")</f>
        <v>8</v>
      </c>
      <c r="CI479" s="59">
        <f>COUNTIF($Y479,"=18")+COUNTIF($Z479,"=9")+COUNTIF($AA479,"=10")+COUNTIF($AB479,"=11")+COUNTIF($AC479,"=11")+COUNTIF($AD479,"=25")+COUNTIF($AE479,"=15")+COUNTIF($AF479,"=19")+COUNTIF($AG479,"=31")+COUNTIF($AH479,"=15")+COUNTIF($AI479,"=15")+COUNTIF($AJ479,"=17")+COUNTIF($AK479,"=17")</f>
        <v>9</v>
      </c>
      <c r="CJ479" s="59">
        <f>COUNTIF($AL479,"=11")+COUNTIF($AM479,"=11")+COUNTIF($AN479,"=19")+COUNTIF($AO479,"=23")+COUNTIF($AP479,"=15")+COUNTIF($AQ479,"=15")+COUNTIF($AR479,"=19")+COUNTIF($AS479,"=17")+COUNTIF($AV479,"=12")+COUNTIF($AW479,"=12")</f>
        <v>8</v>
      </c>
      <c r="CK479" s="59">
        <f>COUNTIF($AX479,"=11")+COUNTIF($AY479,"=9")+COUNTIF($AZ479,"=15")+COUNTIF($BA479,"=16")+COUNTIF($BB479,"=8")+COUNTIF($BC479,"=10")+COUNTIF($BD479,"=10")+COUNTIF($BE479,"=8")+COUNTIF($BF479,"=10")+COUNTIF($BG479,"=11")</f>
        <v>9</v>
      </c>
      <c r="CL479" s="59">
        <f>COUNTIF($BH479,"=12")+COUNTIF($BI479,"=21")+COUNTIF($BJ479,"=23")+COUNTIF($BK479,"=16")+COUNTIF($BL479,"=10")+COUNTIF($BM479,"=12")+COUNTIF($BN479,"=12")+COUNTIF($BO479,"=15")+COUNTIF($BP479,"=8")+COUNTIF($BQ479,"=12")+COUNTIF($BR479,"=24")+COUNTIF($BS479,"=20")+COUNTIF($BT479,"=13")</f>
        <v>11</v>
      </c>
      <c r="CM479" s="59">
        <f>COUNTIF($BU479,"=12")+COUNTIF($BV479,"=11")+COUNTIF($BW479,"=13")+COUNTIF($BX479,"=11")+COUNTIF($BY479,"=11")+COUNTIF($BZ479,"=12")+COUNTIF($CA479,"=11")</f>
        <v>6</v>
      </c>
      <c r="CN479" s="86"/>
      <c r="CO479" s="86"/>
      <c r="CP479" s="86"/>
      <c r="CQ479" s="86"/>
      <c r="CR479" s="86"/>
      <c r="CS479" s="86"/>
      <c r="CT479" s="86"/>
      <c r="CU479" s="86"/>
      <c r="CV479" s="86"/>
      <c r="CW479" s="86"/>
      <c r="CX479" s="86"/>
      <c r="CY479" s="86"/>
      <c r="CZ479" s="86"/>
      <c r="DA479" s="86"/>
      <c r="DB479" s="86"/>
      <c r="DC479" s="86"/>
      <c r="DD479" s="86"/>
      <c r="DE479" s="86"/>
      <c r="DF479" s="86"/>
      <c r="DG479" s="86"/>
      <c r="DH479" s="86"/>
      <c r="DI479" s="86"/>
      <c r="DJ479" s="86"/>
      <c r="DK479" s="86"/>
      <c r="DL479" s="86"/>
      <c r="DM479" s="86"/>
      <c r="DN479" s="86"/>
      <c r="DO479" s="86"/>
      <c r="DP479" s="86"/>
      <c r="DQ479" s="86"/>
      <c r="DR479" s="86"/>
      <c r="DS479" s="86"/>
      <c r="DT479" s="86"/>
      <c r="DU479" s="86"/>
      <c r="DV479" s="86"/>
      <c r="DW479" s="86"/>
      <c r="DX479" s="86"/>
      <c r="DY479" s="86"/>
      <c r="DZ479" s="86"/>
      <c r="EA479" s="85"/>
      <c r="EB479" s="85"/>
      <c r="EC479" s="85"/>
      <c r="ED479" s="85"/>
      <c r="EE479" s="85"/>
    </row>
    <row r="480" spans="1:135" s="1" customFormat="1" ht="15" customHeight="1" x14ac:dyDescent="0.25">
      <c r="A480" s="176">
        <v>210853</v>
      </c>
      <c r="B480" s="86" t="s">
        <v>50</v>
      </c>
      <c r="C480" s="86" t="s">
        <v>2</v>
      </c>
      <c r="D480" s="138" t="s">
        <v>78</v>
      </c>
      <c r="E480" s="86" t="s">
        <v>6</v>
      </c>
      <c r="F480" s="86" t="s">
        <v>804</v>
      </c>
      <c r="G480" s="87">
        <v>42877.977777777778</v>
      </c>
      <c r="H480" s="86" t="s">
        <v>785</v>
      </c>
      <c r="I480" s="86" t="s">
        <v>779</v>
      </c>
      <c r="J480" s="87">
        <v>41277</v>
      </c>
      <c r="K480" s="143">
        <f>+COUNTIF($Y480,"&gt;=18")+COUNTIF($AG480,"&gt;=31")+COUNTIF($AP480,"&lt;=15")+COUNTIF($AR480,"&gt;=19")+COUNTIF($BG480,"&gt;=11")+COUNTIF($BI480,"&lt;=21")+COUNTIF($BK480,"&gt;=17")+COUNTIF($BR480,"&gt;=24")+COUNTIF($CA480,"&lt;=11")</f>
        <v>5</v>
      </c>
      <c r="L480" s="140">
        <f>65-(+CH480+CI480+CJ480+CK480+CL480+CM480)</f>
        <v>14</v>
      </c>
      <c r="M480" s="100">
        <v>13</v>
      </c>
      <c r="N480" s="68">
        <v>24</v>
      </c>
      <c r="O480" s="100">
        <v>14</v>
      </c>
      <c r="P480" s="68">
        <v>11</v>
      </c>
      <c r="Q480" s="100">
        <v>11</v>
      </c>
      <c r="R480" s="100">
        <v>14</v>
      </c>
      <c r="S480" s="100">
        <v>12</v>
      </c>
      <c r="T480" s="100">
        <v>12</v>
      </c>
      <c r="U480" s="68">
        <v>11</v>
      </c>
      <c r="V480" s="100">
        <v>13</v>
      </c>
      <c r="W480" s="100">
        <v>13</v>
      </c>
      <c r="X480" s="100">
        <v>16</v>
      </c>
      <c r="Y480" s="100">
        <v>18</v>
      </c>
      <c r="Z480" s="100">
        <v>9</v>
      </c>
      <c r="AA480" s="100">
        <v>9</v>
      </c>
      <c r="AB480" s="100">
        <v>11</v>
      </c>
      <c r="AC480" s="100">
        <v>11</v>
      </c>
      <c r="AD480" s="68">
        <v>24</v>
      </c>
      <c r="AE480" s="100">
        <v>15</v>
      </c>
      <c r="AF480" s="100">
        <v>18</v>
      </c>
      <c r="AG480" s="100">
        <v>30</v>
      </c>
      <c r="AH480" s="68">
        <v>15</v>
      </c>
      <c r="AI480" s="68">
        <v>15</v>
      </c>
      <c r="AJ480" s="68">
        <v>16</v>
      </c>
      <c r="AK480" s="68">
        <v>17</v>
      </c>
      <c r="AL480" s="100">
        <v>11</v>
      </c>
      <c r="AM480" s="68">
        <v>12</v>
      </c>
      <c r="AN480" s="68">
        <v>19</v>
      </c>
      <c r="AO480" s="68">
        <v>21</v>
      </c>
      <c r="AP480" s="68">
        <v>15</v>
      </c>
      <c r="AQ480" s="68">
        <v>15</v>
      </c>
      <c r="AR480" s="68">
        <v>19</v>
      </c>
      <c r="AS480" s="68">
        <v>18</v>
      </c>
      <c r="AT480" s="100">
        <v>34</v>
      </c>
      <c r="AU480" s="68">
        <v>35</v>
      </c>
      <c r="AV480" s="68">
        <v>11</v>
      </c>
      <c r="AW480" s="68">
        <v>12</v>
      </c>
      <c r="AX480" s="68">
        <v>11</v>
      </c>
      <c r="AY480" s="68">
        <v>9</v>
      </c>
      <c r="AZ480" s="68">
        <v>15</v>
      </c>
      <c r="BA480" s="68">
        <v>16</v>
      </c>
      <c r="BB480" s="100">
        <v>8</v>
      </c>
      <c r="BC480" s="100">
        <v>10</v>
      </c>
      <c r="BD480" s="100">
        <v>10</v>
      </c>
      <c r="BE480" s="100">
        <v>8</v>
      </c>
      <c r="BF480" s="100">
        <v>10</v>
      </c>
      <c r="BG480" s="100">
        <v>10</v>
      </c>
      <c r="BH480" s="100">
        <v>12</v>
      </c>
      <c r="BI480" s="100">
        <v>21</v>
      </c>
      <c r="BJ480" s="100">
        <v>23</v>
      </c>
      <c r="BK480" s="100">
        <v>16</v>
      </c>
      <c r="BL480" s="100">
        <v>10</v>
      </c>
      <c r="BM480" s="100">
        <v>12</v>
      </c>
      <c r="BN480" s="100">
        <v>12</v>
      </c>
      <c r="BO480" s="100">
        <v>15</v>
      </c>
      <c r="BP480" s="100">
        <v>8</v>
      </c>
      <c r="BQ480" s="68">
        <v>11</v>
      </c>
      <c r="BR480" s="100">
        <v>22</v>
      </c>
      <c r="BS480" s="100">
        <v>20</v>
      </c>
      <c r="BT480" s="100">
        <v>13</v>
      </c>
      <c r="BU480" s="100">
        <v>12</v>
      </c>
      <c r="BV480" s="100">
        <v>11</v>
      </c>
      <c r="BW480" s="100">
        <v>13</v>
      </c>
      <c r="BX480" s="100">
        <v>12</v>
      </c>
      <c r="BY480" s="100">
        <v>11</v>
      </c>
      <c r="BZ480" s="100">
        <v>12</v>
      </c>
      <c r="CA480" s="100">
        <v>11</v>
      </c>
      <c r="CB480" s="149">
        <f>(2.71828^(-8.3291+4.4859*K480-2.1583*L480))/(1+(2.71828^(-8.3291+4.4859*K480-2.1583*L480)))</f>
        <v>1.0023090528299148E-7</v>
      </c>
      <c r="CC480" s="49" t="s">
        <v>781</v>
      </c>
      <c r="CD480" s="49" t="s">
        <v>53</v>
      </c>
      <c r="CE480" s="86" t="s">
        <v>782</v>
      </c>
      <c r="CF480" s="86" t="s">
        <v>50</v>
      </c>
      <c r="CG480" s="86"/>
      <c r="CH480" s="59">
        <f>COUNTIF($M480,"=13")+COUNTIF($N480,"=24")+COUNTIF($O480,"=14")+COUNTIF($P480,"=11")+COUNTIF($Q480,"=11")+COUNTIF($R480,"=14")+COUNTIF($S480,"=12")+COUNTIF($T480,"=12")+COUNTIF($U480,"=12")+COUNTIF($V480,"=13")+COUNTIF($W480,"=13")+COUNTIF($X480,"=16")</f>
        <v>11</v>
      </c>
      <c r="CI480" s="59">
        <f>COUNTIF($Y480,"=18")+COUNTIF($Z480,"=9")+COUNTIF($AA480,"=10")+COUNTIF($AB480,"=11")+COUNTIF($AC480,"=11")+COUNTIF($AD480,"=25")+COUNTIF($AE480,"=15")+COUNTIF($AF480,"=19")+COUNTIF($AG480,"=31")+COUNTIF($AH480,"=15")+COUNTIF($AI480,"=15")+COUNTIF($AJ480,"=17")+COUNTIF($AK480,"=17")</f>
        <v>8</v>
      </c>
      <c r="CJ480" s="59">
        <f>COUNTIF($AL480,"=11")+COUNTIF($AM480,"=11")+COUNTIF($AN480,"=19")+COUNTIF($AO480,"=23")+COUNTIF($AP480,"=15")+COUNTIF($AQ480,"=15")+COUNTIF($AR480,"=19")+COUNTIF($AS480,"=17")+COUNTIF($AV480,"=12")+COUNTIF($AW480,"=12")</f>
        <v>6</v>
      </c>
      <c r="CK480" s="59">
        <f>COUNTIF($AX480,"=11")+COUNTIF($AY480,"=9")+COUNTIF($AZ480,"=15")+COUNTIF($BA480,"=16")+COUNTIF($BB480,"=8")+COUNTIF($BC480,"=10")+COUNTIF($BD480,"=10")+COUNTIF($BE480,"=8")+COUNTIF($BF480,"=10")+COUNTIF($BG480,"=11")</f>
        <v>9</v>
      </c>
      <c r="CL480" s="59">
        <f>COUNTIF($BH480,"=12")+COUNTIF($BI480,"=21")+COUNTIF($BJ480,"=23")+COUNTIF($BK480,"=16")+COUNTIF($BL480,"=10")+COUNTIF($BM480,"=12")+COUNTIF($BN480,"=12")+COUNTIF($BO480,"=15")+COUNTIF($BP480,"=8")+COUNTIF($BQ480,"=12")+COUNTIF($BR480,"=24")+COUNTIF($BS480,"=20")+COUNTIF($BT480,"=13")</f>
        <v>11</v>
      </c>
      <c r="CM480" s="59">
        <f>COUNTIF($BU480,"=12")+COUNTIF($BV480,"=11")+COUNTIF($BW480,"=13")+COUNTIF($BX480,"=11")+COUNTIF($BY480,"=11")+COUNTIF($BZ480,"=12")+COUNTIF($CA480,"=11")</f>
        <v>6</v>
      </c>
      <c r="EA480" s="85"/>
      <c r="EB480" s="85"/>
      <c r="EC480" s="85"/>
      <c r="ED480" s="85"/>
      <c r="EE480" s="85"/>
    </row>
    <row r="481" spans="1:135" s="1" customFormat="1" ht="15" customHeight="1" x14ac:dyDescent="0.25">
      <c r="A481" s="185">
        <v>222529</v>
      </c>
      <c r="B481" s="10" t="s">
        <v>207</v>
      </c>
      <c r="C481" s="86" t="s">
        <v>2</v>
      </c>
      <c r="D481" s="138" t="s">
        <v>78</v>
      </c>
      <c r="E481" s="10" t="s">
        <v>23</v>
      </c>
      <c r="F481" s="10" t="s">
        <v>207</v>
      </c>
      <c r="G481" s="7">
        <v>41504.945138888892</v>
      </c>
      <c r="H481" s="88" t="s">
        <v>2</v>
      </c>
      <c r="I481" s="88" t="s">
        <v>779</v>
      </c>
      <c r="J481" s="87">
        <v>41277.888888888891</v>
      </c>
      <c r="K481" s="143">
        <f>+COUNTIF($Y481,"&gt;=18")+COUNTIF($AG481,"&gt;=31")+COUNTIF($AP481,"&lt;=15")+COUNTIF($AR481,"&gt;=19")+COUNTIF($BG481,"&gt;=11")+COUNTIF($BI481,"&lt;=21")+COUNTIF($BK481,"&gt;=17")+COUNTIF($BR481,"&gt;=24")+COUNTIF($CA481,"&lt;=11")</f>
        <v>5</v>
      </c>
      <c r="L481" s="140">
        <f>65-(+CH481+CI481+CJ481+CK481+CL481+CM481)</f>
        <v>14</v>
      </c>
      <c r="M481" s="43">
        <v>13</v>
      </c>
      <c r="N481" s="43">
        <v>24</v>
      </c>
      <c r="O481" s="43">
        <v>14</v>
      </c>
      <c r="P481" s="43">
        <v>11</v>
      </c>
      <c r="Q481" s="43">
        <v>11</v>
      </c>
      <c r="R481" s="43">
        <v>14</v>
      </c>
      <c r="S481" s="43">
        <v>12</v>
      </c>
      <c r="T481" s="43">
        <v>12</v>
      </c>
      <c r="U481" s="43">
        <v>13</v>
      </c>
      <c r="V481" s="43">
        <v>13</v>
      </c>
      <c r="W481" s="43">
        <v>13</v>
      </c>
      <c r="X481" s="43">
        <v>16</v>
      </c>
      <c r="Y481" s="43">
        <v>20</v>
      </c>
      <c r="Z481" s="43">
        <v>10</v>
      </c>
      <c r="AA481" s="43">
        <v>10</v>
      </c>
      <c r="AB481" s="43">
        <v>11</v>
      </c>
      <c r="AC481" s="43">
        <v>11</v>
      </c>
      <c r="AD481" s="43">
        <v>22</v>
      </c>
      <c r="AE481" s="43">
        <v>15</v>
      </c>
      <c r="AF481" s="43">
        <v>19</v>
      </c>
      <c r="AG481" s="43">
        <v>32</v>
      </c>
      <c r="AH481" s="34">
        <v>15</v>
      </c>
      <c r="AI481" s="34">
        <v>15</v>
      </c>
      <c r="AJ481" s="43">
        <v>17</v>
      </c>
      <c r="AK481" s="43">
        <v>17</v>
      </c>
      <c r="AL481" s="43">
        <v>11</v>
      </c>
      <c r="AM481" s="34">
        <v>11</v>
      </c>
      <c r="AN481" s="43">
        <v>19</v>
      </c>
      <c r="AO481" s="43">
        <v>23</v>
      </c>
      <c r="AP481" s="43">
        <v>17</v>
      </c>
      <c r="AQ481" s="43">
        <v>15</v>
      </c>
      <c r="AR481" s="43">
        <v>20</v>
      </c>
      <c r="AS481" s="43">
        <v>17</v>
      </c>
      <c r="AT481" s="43">
        <v>38</v>
      </c>
      <c r="AU481" s="34">
        <v>39</v>
      </c>
      <c r="AV481" s="34">
        <v>12</v>
      </c>
      <c r="AW481" s="43">
        <v>12</v>
      </c>
      <c r="AX481" s="43">
        <v>11</v>
      </c>
      <c r="AY481" s="43">
        <v>9</v>
      </c>
      <c r="AZ481" s="43">
        <v>15</v>
      </c>
      <c r="BA481" s="43">
        <v>16</v>
      </c>
      <c r="BB481" s="43">
        <v>8</v>
      </c>
      <c r="BC481" s="43">
        <v>11</v>
      </c>
      <c r="BD481" s="43">
        <v>10</v>
      </c>
      <c r="BE481" s="43">
        <v>8</v>
      </c>
      <c r="BF481" s="43">
        <v>10</v>
      </c>
      <c r="BG481" s="43">
        <v>11</v>
      </c>
      <c r="BH481" s="43">
        <v>12</v>
      </c>
      <c r="BI481" s="43">
        <v>22</v>
      </c>
      <c r="BJ481" s="43">
        <v>23</v>
      </c>
      <c r="BK481" s="43">
        <v>17</v>
      </c>
      <c r="BL481" s="43">
        <v>10</v>
      </c>
      <c r="BM481" s="43">
        <v>12</v>
      </c>
      <c r="BN481" s="43">
        <v>12</v>
      </c>
      <c r="BO481" s="43">
        <v>16</v>
      </c>
      <c r="BP481" s="43">
        <v>8</v>
      </c>
      <c r="BQ481" s="43">
        <v>12</v>
      </c>
      <c r="BR481" s="43">
        <v>22</v>
      </c>
      <c r="BS481" s="43">
        <v>21</v>
      </c>
      <c r="BT481" s="43">
        <v>13</v>
      </c>
      <c r="BU481" s="43">
        <v>12</v>
      </c>
      <c r="BV481" s="43">
        <v>11</v>
      </c>
      <c r="BW481" s="43">
        <v>13</v>
      </c>
      <c r="BX481" s="43">
        <v>11</v>
      </c>
      <c r="BY481" s="43">
        <v>11</v>
      </c>
      <c r="BZ481" s="43">
        <v>12</v>
      </c>
      <c r="CA481" s="43">
        <v>12</v>
      </c>
      <c r="CB481" s="149">
        <f>(2.71828^(-8.3291+4.4859*K481-2.1583*L481))/(1+(2.71828^(-8.3291+4.4859*K481-2.1583*L481)))</f>
        <v>1.0023090528299148E-7</v>
      </c>
      <c r="CC481" s="64" t="s">
        <v>781</v>
      </c>
      <c r="CD481" s="18" t="s">
        <v>53</v>
      </c>
      <c r="CE481" s="14" t="s">
        <v>591</v>
      </c>
      <c r="CF481" s="18" t="s">
        <v>207</v>
      </c>
      <c r="CG481" s="11"/>
      <c r="CH481" s="59">
        <f>COUNTIF($M481,"=13")+COUNTIF($N481,"=24")+COUNTIF($O481,"=14")+COUNTIF($P481,"=11")+COUNTIF($Q481,"=11")+COUNTIF($R481,"=14")+COUNTIF($S481,"=12")+COUNTIF($T481,"=12")+COUNTIF($U481,"=12")+COUNTIF($V481,"=13")+COUNTIF($W481,"=13")+COUNTIF($X481,"=16")</f>
        <v>11</v>
      </c>
      <c r="CI481" s="59">
        <f>COUNTIF($Y481,"=18")+COUNTIF($Z481,"=9")+COUNTIF($AA481,"=10")+COUNTIF($AB481,"=11")+COUNTIF($AC481,"=11")+COUNTIF($AD481,"=25")+COUNTIF($AE481,"=15")+COUNTIF($AF481,"=19")+COUNTIF($AG481,"=31")+COUNTIF($AH481,"=15")+COUNTIF($AI481,"=15")+COUNTIF($AJ481,"=17")+COUNTIF($AK481,"=17")</f>
        <v>9</v>
      </c>
      <c r="CJ481" s="59">
        <f>COUNTIF($AL481,"=11")+COUNTIF($AM481,"=11")+COUNTIF($AN481,"=19")+COUNTIF($AO481,"=23")+COUNTIF($AP481,"=15")+COUNTIF($AQ481,"=15")+COUNTIF($AR481,"=19")+COUNTIF($AS481,"=17")+COUNTIF($AV481,"=12")+COUNTIF($AW481,"=12")</f>
        <v>8</v>
      </c>
      <c r="CK481" s="59">
        <f>COUNTIF($AX481,"=11")+COUNTIF($AY481,"=9")+COUNTIF($AZ481,"=15")+COUNTIF($BA481,"=16")+COUNTIF($BB481,"=8")+COUNTIF($BC481,"=10")+COUNTIF($BD481,"=10")+COUNTIF($BE481,"=8")+COUNTIF($BF481,"=10")+COUNTIF($BG481,"=11")</f>
        <v>9</v>
      </c>
      <c r="CL481" s="59">
        <f>COUNTIF($BH481,"=12")+COUNTIF($BI481,"=21")+COUNTIF($BJ481,"=23")+COUNTIF($BK481,"=16")+COUNTIF($BL481,"=10")+COUNTIF($BM481,"=12")+COUNTIF($BN481,"=12")+COUNTIF($BO481,"=15")+COUNTIF($BP481,"=8")+COUNTIF($BQ481,"=12")+COUNTIF($BR481,"=24")+COUNTIF($BS481,"=20")+COUNTIF($BT481,"=13")</f>
        <v>8</v>
      </c>
      <c r="CM481" s="59">
        <f>COUNTIF($BU481,"=12")+COUNTIF($BV481,"=11")+COUNTIF($BW481,"=13")+COUNTIF($BX481,"=11")+COUNTIF($BY481,"=11")+COUNTIF($BZ481,"=12")+COUNTIF($CA481,"=11")</f>
        <v>6</v>
      </c>
      <c r="EA481" s="85"/>
      <c r="EB481" s="85"/>
      <c r="EC481" s="85"/>
      <c r="ED481" s="85"/>
      <c r="EE481" s="85"/>
    </row>
    <row r="482" spans="1:135" s="1" customFormat="1" ht="15" customHeight="1" x14ac:dyDescent="0.25">
      <c r="A482" s="164">
        <v>224995</v>
      </c>
      <c r="B482" s="3" t="s">
        <v>174</v>
      </c>
      <c r="C482" s="86" t="s">
        <v>2</v>
      </c>
      <c r="D482" s="138" t="s">
        <v>78</v>
      </c>
      <c r="E482" s="3" t="s">
        <v>314</v>
      </c>
      <c r="F482" s="3" t="s">
        <v>174</v>
      </c>
      <c r="G482" s="7">
        <v>41410.180555555555</v>
      </c>
      <c r="H482" s="88" t="s">
        <v>2</v>
      </c>
      <c r="I482" s="88" t="s">
        <v>779</v>
      </c>
      <c r="J482" s="87">
        <v>41277.888888888891</v>
      </c>
      <c r="K482" s="143">
        <f>+COUNTIF($Y482,"&gt;=18")+COUNTIF($AG482,"&gt;=31")+COUNTIF($AP482,"&lt;=15")+COUNTIF($AR482,"&gt;=19")+COUNTIF($BG482,"&gt;=11")+COUNTIF($BI482,"&lt;=21")+COUNTIF($BK482,"&gt;=17")+COUNTIF($BR482,"&gt;=24")+COUNTIF($CA482,"&lt;=11")</f>
        <v>5</v>
      </c>
      <c r="L482" s="140">
        <f>65-(+CH482+CI482+CJ482+CK482+CL482+CM482)</f>
        <v>14</v>
      </c>
      <c r="M482" s="100">
        <v>13</v>
      </c>
      <c r="N482" s="68">
        <v>25</v>
      </c>
      <c r="O482" s="100">
        <v>14</v>
      </c>
      <c r="P482" s="100">
        <v>11</v>
      </c>
      <c r="Q482" s="100">
        <v>11</v>
      </c>
      <c r="R482" s="100">
        <v>14</v>
      </c>
      <c r="S482" s="100">
        <v>12</v>
      </c>
      <c r="T482" s="100">
        <v>12</v>
      </c>
      <c r="U482" s="68">
        <v>12</v>
      </c>
      <c r="V482" s="100">
        <v>13</v>
      </c>
      <c r="W482" s="100">
        <v>14</v>
      </c>
      <c r="X482" s="100">
        <v>16</v>
      </c>
      <c r="Y482" s="100">
        <v>17</v>
      </c>
      <c r="Z482" s="68">
        <v>9</v>
      </c>
      <c r="AA482" s="68">
        <v>10</v>
      </c>
      <c r="AB482" s="100">
        <v>11</v>
      </c>
      <c r="AC482" s="100">
        <v>11</v>
      </c>
      <c r="AD482" s="68">
        <v>25</v>
      </c>
      <c r="AE482" s="100">
        <v>15</v>
      </c>
      <c r="AF482" s="100">
        <v>18</v>
      </c>
      <c r="AG482" s="100">
        <v>31</v>
      </c>
      <c r="AH482" s="100">
        <v>15</v>
      </c>
      <c r="AI482" s="100">
        <v>16</v>
      </c>
      <c r="AJ482" s="68">
        <v>16</v>
      </c>
      <c r="AK482" s="100">
        <v>17</v>
      </c>
      <c r="AL482" s="100">
        <v>11</v>
      </c>
      <c r="AM482" s="68">
        <v>11</v>
      </c>
      <c r="AN482" s="100">
        <v>19</v>
      </c>
      <c r="AO482" s="100">
        <v>23</v>
      </c>
      <c r="AP482" s="100">
        <v>17</v>
      </c>
      <c r="AQ482" s="100">
        <v>16</v>
      </c>
      <c r="AR482" s="100">
        <v>19</v>
      </c>
      <c r="AS482" s="100">
        <v>17</v>
      </c>
      <c r="AT482" s="68">
        <v>38</v>
      </c>
      <c r="AU482" s="68">
        <v>39</v>
      </c>
      <c r="AV482" s="68">
        <v>11</v>
      </c>
      <c r="AW482" s="100">
        <v>12</v>
      </c>
      <c r="AX482" s="100">
        <v>11</v>
      </c>
      <c r="AY482" s="100">
        <v>9</v>
      </c>
      <c r="AZ482" s="100">
        <v>15</v>
      </c>
      <c r="BA482" s="100">
        <v>16</v>
      </c>
      <c r="BB482" s="100">
        <v>8</v>
      </c>
      <c r="BC482" s="100">
        <v>10</v>
      </c>
      <c r="BD482" s="100">
        <v>10</v>
      </c>
      <c r="BE482" s="100">
        <v>8</v>
      </c>
      <c r="BF482" s="100">
        <v>10</v>
      </c>
      <c r="BG482" s="100">
        <v>10</v>
      </c>
      <c r="BH482" s="100">
        <v>12</v>
      </c>
      <c r="BI482" s="100">
        <v>21</v>
      </c>
      <c r="BJ482" s="100">
        <v>23</v>
      </c>
      <c r="BK482" s="100">
        <v>17</v>
      </c>
      <c r="BL482" s="100">
        <v>10</v>
      </c>
      <c r="BM482" s="100">
        <v>12</v>
      </c>
      <c r="BN482" s="100">
        <v>12</v>
      </c>
      <c r="BO482" s="100">
        <v>16</v>
      </c>
      <c r="BP482" s="100">
        <v>8</v>
      </c>
      <c r="BQ482" s="68">
        <v>12</v>
      </c>
      <c r="BR482" s="100">
        <v>25</v>
      </c>
      <c r="BS482" s="100">
        <v>20</v>
      </c>
      <c r="BT482" s="100">
        <v>13</v>
      </c>
      <c r="BU482" s="100">
        <v>12</v>
      </c>
      <c r="BV482" s="100">
        <v>11</v>
      </c>
      <c r="BW482" s="100">
        <v>13</v>
      </c>
      <c r="BX482" s="100">
        <v>11</v>
      </c>
      <c r="BY482" s="100">
        <v>11</v>
      </c>
      <c r="BZ482" s="100">
        <v>12</v>
      </c>
      <c r="CA482" s="100">
        <v>12</v>
      </c>
      <c r="CB482" s="149">
        <f>(2.71828^(-8.3291+4.4859*K482-2.1583*L482))/(1+(2.71828^(-8.3291+4.4859*K482-2.1583*L482)))</f>
        <v>1.0023090528299148E-7</v>
      </c>
      <c r="CC482" s="64" t="s">
        <v>781</v>
      </c>
      <c r="CD482" s="86" t="s">
        <v>53</v>
      </c>
      <c r="CE482" s="3" t="s">
        <v>2</v>
      </c>
      <c r="CF482" s="86" t="s">
        <v>50</v>
      </c>
      <c r="CG482" s="86"/>
      <c r="CH482" s="59">
        <f>COUNTIF($M482,"=13")+COUNTIF($N482,"=24")+COUNTIF($O482,"=14")+COUNTIF($P482,"=11")+COUNTIF($Q482,"=11")+COUNTIF($R482,"=14")+COUNTIF($S482,"=12")+COUNTIF($T482,"=12")+COUNTIF($U482,"=12")+COUNTIF($V482,"=13")+COUNTIF($W482,"=13")+COUNTIF($X482,"=16")</f>
        <v>10</v>
      </c>
      <c r="CI482" s="59">
        <f>COUNTIF($Y482,"=18")+COUNTIF($Z482,"=9")+COUNTIF($AA482,"=10")+COUNTIF($AB482,"=11")+COUNTIF($AC482,"=11")+COUNTIF($AD482,"=25")+COUNTIF($AE482,"=15")+COUNTIF($AF482,"=19")+COUNTIF($AG482,"=31")+COUNTIF($AH482,"=15")+COUNTIF($AI482,"=15")+COUNTIF($AJ482,"=17")+COUNTIF($AK482,"=17")</f>
        <v>9</v>
      </c>
      <c r="CJ482" s="59">
        <f>COUNTIF($AL482,"=11")+COUNTIF($AM482,"=11")+COUNTIF($AN482,"=19")+COUNTIF($AO482,"=23")+COUNTIF($AP482,"=15")+COUNTIF($AQ482,"=15")+COUNTIF($AR482,"=19")+COUNTIF($AS482,"=17")+COUNTIF($AV482,"=12")+COUNTIF($AW482,"=12")</f>
        <v>7</v>
      </c>
      <c r="CK482" s="59">
        <f>COUNTIF($AX482,"=11")+COUNTIF($AY482,"=9")+COUNTIF($AZ482,"=15")+COUNTIF($BA482,"=16")+COUNTIF($BB482,"=8")+COUNTIF($BC482,"=10")+COUNTIF($BD482,"=10")+COUNTIF($BE482,"=8")+COUNTIF($BF482,"=10")+COUNTIF($BG482,"=11")</f>
        <v>9</v>
      </c>
      <c r="CL482" s="59">
        <f>COUNTIF($BH482,"=12")+COUNTIF($BI482,"=21")+COUNTIF($BJ482,"=23")+COUNTIF($BK482,"=16")+COUNTIF($BL482,"=10")+COUNTIF($BM482,"=12")+COUNTIF($BN482,"=12")+COUNTIF($BO482,"=15")+COUNTIF($BP482,"=8")+COUNTIF($BQ482,"=12")+COUNTIF($BR482,"=24")+COUNTIF($BS482,"=20")+COUNTIF($BT482,"=13")</f>
        <v>10</v>
      </c>
      <c r="CM482" s="59">
        <f>COUNTIF($BU482,"=12")+COUNTIF($BV482,"=11")+COUNTIF($BW482,"=13")+COUNTIF($BX482,"=11")+COUNTIF($BY482,"=11")+COUNTIF($BZ482,"=12")+COUNTIF($CA482,"=11")</f>
        <v>6</v>
      </c>
      <c r="CN482" s="86"/>
      <c r="CO482" s="86"/>
      <c r="CP482" s="86"/>
      <c r="CQ482" s="86"/>
      <c r="CR482" s="86"/>
      <c r="CS482" s="86"/>
      <c r="CT482" s="86"/>
      <c r="CU482" s="86"/>
      <c r="CV482" s="86"/>
      <c r="CW482" s="86"/>
      <c r="CX482" s="86"/>
      <c r="CY482" s="86"/>
      <c r="CZ482" s="86"/>
      <c r="DA482" s="86"/>
      <c r="DB482" s="86"/>
      <c r="DC482" s="86"/>
      <c r="DD482" s="86"/>
      <c r="DE482" s="86"/>
      <c r="DF482" s="86"/>
      <c r="DG482" s="86"/>
      <c r="DH482" s="86"/>
      <c r="DI482" s="86"/>
      <c r="DJ482" s="86"/>
      <c r="DK482" s="86"/>
      <c r="DL482" s="86"/>
      <c r="DM482" s="86"/>
      <c r="DN482" s="86"/>
      <c r="DO482" s="86"/>
      <c r="DP482" s="86"/>
      <c r="DQ482" s="86"/>
      <c r="DR482" s="86"/>
      <c r="DS482" s="86"/>
      <c r="DT482" s="86"/>
      <c r="DU482" s="86"/>
      <c r="DV482" s="86"/>
      <c r="DW482" s="86"/>
      <c r="DX482" s="86"/>
      <c r="DY482" s="86"/>
      <c r="DZ482" s="86"/>
      <c r="EA482" s="85"/>
      <c r="EB482" s="85"/>
      <c r="EC482" s="85"/>
      <c r="ED482" s="85"/>
      <c r="EE482" s="85"/>
    </row>
    <row r="483" spans="1:135" s="1" customFormat="1" ht="15" customHeight="1" x14ac:dyDescent="0.25">
      <c r="A483" s="164">
        <v>230313</v>
      </c>
      <c r="B483" s="49" t="s">
        <v>19</v>
      </c>
      <c r="C483" s="86" t="s">
        <v>2</v>
      </c>
      <c r="D483" s="138" t="s">
        <v>78</v>
      </c>
      <c r="E483" s="86" t="s">
        <v>23</v>
      </c>
      <c r="F483" s="49" t="s">
        <v>19</v>
      </c>
      <c r="G483" s="87">
        <v>42396.810416666667</v>
      </c>
      <c r="H483" s="88" t="s">
        <v>2</v>
      </c>
      <c r="I483" s="88" t="s">
        <v>779</v>
      </c>
      <c r="J483" s="87">
        <v>41277.888888888891</v>
      </c>
      <c r="K483" s="143">
        <f>+COUNTIF($Y483,"&gt;=18")+COUNTIF($AG483,"&gt;=31")+COUNTIF($AP483,"&lt;=15")+COUNTIF($AR483,"&gt;=19")+COUNTIF($BG483,"&gt;=11")+COUNTIF($BI483,"&lt;=21")+COUNTIF($BK483,"&gt;=17")+COUNTIF($BR483,"&gt;=24")+COUNTIF($CA483,"&lt;=11")</f>
        <v>5</v>
      </c>
      <c r="L483" s="140">
        <f>65-(+CH483+CI483+CJ483+CK483+CL483+CM483)</f>
        <v>14</v>
      </c>
      <c r="M483" s="68">
        <v>15</v>
      </c>
      <c r="N483" s="100">
        <v>24</v>
      </c>
      <c r="O483" s="68">
        <v>14</v>
      </c>
      <c r="P483" s="68">
        <v>11</v>
      </c>
      <c r="Q483" s="68">
        <v>11</v>
      </c>
      <c r="R483" s="68">
        <v>14</v>
      </c>
      <c r="S483" s="68">
        <v>12</v>
      </c>
      <c r="T483" s="68">
        <v>12</v>
      </c>
      <c r="U483" s="68">
        <v>12</v>
      </c>
      <c r="V483" s="68">
        <v>14</v>
      </c>
      <c r="W483" s="68">
        <v>13</v>
      </c>
      <c r="X483" s="68">
        <v>16</v>
      </c>
      <c r="Y483" s="68">
        <v>19</v>
      </c>
      <c r="Z483" s="100">
        <v>9</v>
      </c>
      <c r="AA483" s="100">
        <v>10</v>
      </c>
      <c r="AB483" s="68">
        <v>11</v>
      </c>
      <c r="AC483" s="68">
        <v>11</v>
      </c>
      <c r="AD483" s="68">
        <v>25</v>
      </c>
      <c r="AE483" s="68">
        <v>15</v>
      </c>
      <c r="AF483" s="68">
        <v>18</v>
      </c>
      <c r="AG483" s="68">
        <v>31</v>
      </c>
      <c r="AH483" s="68">
        <v>15</v>
      </c>
      <c r="AI483" s="68">
        <v>15</v>
      </c>
      <c r="AJ483" s="100">
        <v>17</v>
      </c>
      <c r="AK483" s="100">
        <v>17</v>
      </c>
      <c r="AL483" s="68">
        <v>11</v>
      </c>
      <c r="AM483" s="68">
        <v>12</v>
      </c>
      <c r="AN483" s="68">
        <v>19</v>
      </c>
      <c r="AO483" s="68">
        <v>23</v>
      </c>
      <c r="AP483" s="68">
        <v>15</v>
      </c>
      <c r="AQ483" s="68">
        <v>15</v>
      </c>
      <c r="AR483" s="68">
        <v>19</v>
      </c>
      <c r="AS483" s="68">
        <v>17</v>
      </c>
      <c r="AT483" s="68">
        <v>39</v>
      </c>
      <c r="AU483" s="100">
        <v>40</v>
      </c>
      <c r="AV483" s="68">
        <v>11</v>
      </c>
      <c r="AW483" s="68">
        <v>12</v>
      </c>
      <c r="AX483" s="68">
        <v>11</v>
      </c>
      <c r="AY483" s="68">
        <v>9</v>
      </c>
      <c r="AZ483" s="68">
        <v>15</v>
      </c>
      <c r="BA483" s="68">
        <v>16</v>
      </c>
      <c r="BB483" s="68">
        <v>8</v>
      </c>
      <c r="BC483" s="68">
        <v>10</v>
      </c>
      <c r="BD483" s="68">
        <v>10</v>
      </c>
      <c r="BE483" s="68">
        <v>8</v>
      </c>
      <c r="BF483" s="68">
        <v>11</v>
      </c>
      <c r="BG483" s="68">
        <v>10</v>
      </c>
      <c r="BH483" s="68">
        <v>12</v>
      </c>
      <c r="BI483" s="68">
        <v>23</v>
      </c>
      <c r="BJ483" s="68">
        <v>23</v>
      </c>
      <c r="BK483" s="68">
        <v>17</v>
      </c>
      <c r="BL483" s="68">
        <v>10</v>
      </c>
      <c r="BM483" s="68">
        <v>12</v>
      </c>
      <c r="BN483" s="68">
        <v>12</v>
      </c>
      <c r="BO483" s="68">
        <v>15</v>
      </c>
      <c r="BP483" s="68">
        <v>8</v>
      </c>
      <c r="BQ483" s="68">
        <v>12</v>
      </c>
      <c r="BR483" s="68">
        <v>22</v>
      </c>
      <c r="BS483" s="68">
        <v>20</v>
      </c>
      <c r="BT483" s="68">
        <v>14</v>
      </c>
      <c r="BU483" s="68">
        <v>12</v>
      </c>
      <c r="BV483" s="68">
        <v>11</v>
      </c>
      <c r="BW483" s="68">
        <v>13</v>
      </c>
      <c r="BX483" s="68">
        <v>11</v>
      </c>
      <c r="BY483" s="68">
        <v>12</v>
      </c>
      <c r="BZ483" s="68">
        <v>12</v>
      </c>
      <c r="CA483" s="68">
        <v>12</v>
      </c>
      <c r="CB483" s="149">
        <f>(2.71828^(-8.3291+4.4859*K483-2.1583*L483))/(1+(2.71828^(-8.3291+4.4859*K483-2.1583*L483)))</f>
        <v>1.0023090528299148E-7</v>
      </c>
      <c r="CC483" s="64" t="s">
        <v>781</v>
      </c>
      <c r="CD483" s="86" t="s">
        <v>53</v>
      </c>
      <c r="CE483" s="86" t="s">
        <v>2</v>
      </c>
      <c r="CF483" s="86" t="s">
        <v>19</v>
      </c>
      <c r="CG483" s="86"/>
      <c r="CH483" s="59">
        <f>COUNTIF($M483,"=13")+COUNTIF($N483,"=24")+COUNTIF($O483,"=14")+COUNTIF($P483,"=11")+COUNTIF($Q483,"=11")+COUNTIF($R483,"=14")+COUNTIF($S483,"=12")+COUNTIF($T483,"=12")+COUNTIF($U483,"=12")+COUNTIF($V483,"=13")+COUNTIF($W483,"=13")+COUNTIF($X483,"=16")</f>
        <v>10</v>
      </c>
      <c r="CI483" s="59">
        <f>COUNTIF($Y483,"=18")+COUNTIF($Z483,"=9")+COUNTIF($AA483,"=10")+COUNTIF($AB483,"=11")+COUNTIF($AC483,"=11")+COUNTIF($AD483,"=25")+COUNTIF($AE483,"=15")+COUNTIF($AF483,"=19")+COUNTIF($AG483,"=31")+COUNTIF($AH483,"=15")+COUNTIF($AI483,"=15")+COUNTIF($AJ483,"=17")+COUNTIF($AK483,"=17")</f>
        <v>11</v>
      </c>
      <c r="CJ483" s="59">
        <f>COUNTIF($AL483,"=11")+COUNTIF($AM483,"=11")+COUNTIF($AN483,"=19")+COUNTIF($AO483,"=23")+COUNTIF($AP483,"=15")+COUNTIF($AQ483,"=15")+COUNTIF($AR483,"=19")+COUNTIF($AS483,"=17")+COUNTIF($AV483,"=12")+COUNTIF($AW483,"=12")</f>
        <v>8</v>
      </c>
      <c r="CK483" s="59">
        <f>COUNTIF($AX483,"=11")+COUNTIF($AY483,"=9")+COUNTIF($AZ483,"=15")+COUNTIF($BA483,"=16")+COUNTIF($BB483,"=8")+COUNTIF($BC483,"=10")+COUNTIF($BD483,"=10")+COUNTIF($BE483,"=8")+COUNTIF($BF483,"=10")+COUNTIF($BG483,"=11")</f>
        <v>8</v>
      </c>
      <c r="CL483" s="59">
        <f>COUNTIF($BH483,"=12")+COUNTIF($BI483,"=21")+COUNTIF($BJ483,"=23")+COUNTIF($BK483,"=16")+COUNTIF($BL483,"=10")+COUNTIF($BM483,"=12")+COUNTIF($BN483,"=12")+COUNTIF($BO483,"=15")+COUNTIF($BP483,"=8")+COUNTIF($BQ483,"=12")+COUNTIF($BR483,"=24")+COUNTIF($BS483,"=20")+COUNTIF($BT483,"=13")</f>
        <v>9</v>
      </c>
      <c r="CM483" s="59">
        <f>COUNTIF($BU483,"=12")+COUNTIF($BV483,"=11")+COUNTIF($BW483,"=13")+COUNTIF($BX483,"=11")+COUNTIF($BY483,"=11")+COUNTIF($BZ483,"=12")+COUNTIF($CA483,"=11")</f>
        <v>5</v>
      </c>
      <c r="CN483" s="86"/>
      <c r="CO483" s="86"/>
      <c r="CP483" s="86"/>
      <c r="CQ483" s="86"/>
      <c r="CR483" s="86"/>
      <c r="CS483" s="86"/>
      <c r="CT483" s="86"/>
      <c r="CU483" s="86"/>
      <c r="CV483" s="86"/>
      <c r="CW483" s="86"/>
      <c r="CX483" s="86"/>
      <c r="CY483" s="86"/>
      <c r="CZ483" s="86"/>
      <c r="DA483" s="86"/>
      <c r="DB483" s="86"/>
      <c r="DC483" s="86"/>
      <c r="DD483" s="86"/>
      <c r="DE483" s="86"/>
      <c r="DF483" s="86"/>
      <c r="DG483" s="86"/>
      <c r="DH483" s="86"/>
      <c r="DI483" s="86"/>
      <c r="DJ483" s="86"/>
      <c r="DK483" s="86"/>
      <c r="DL483" s="86"/>
      <c r="DM483" s="86"/>
      <c r="DN483" s="86"/>
      <c r="DO483" s="86"/>
      <c r="DP483" s="86"/>
      <c r="DQ483" s="86"/>
      <c r="DR483" s="86"/>
      <c r="DS483" s="86"/>
      <c r="DT483" s="86"/>
      <c r="DU483" s="86"/>
      <c r="DV483" s="86"/>
      <c r="DW483" s="86"/>
      <c r="DX483" s="86"/>
      <c r="DY483" s="86"/>
      <c r="DZ483" s="86"/>
      <c r="EA483" s="85"/>
      <c r="EB483" s="85"/>
      <c r="EC483" s="85"/>
      <c r="ED483" s="85"/>
      <c r="EE483" s="85"/>
    </row>
    <row r="484" spans="1:135" s="1" customFormat="1" ht="15" customHeight="1" x14ac:dyDescent="0.25">
      <c r="A484" s="175">
        <v>233130</v>
      </c>
      <c r="B484" s="91" t="s">
        <v>531</v>
      </c>
      <c r="C484" s="86" t="s">
        <v>2</v>
      </c>
      <c r="D484" s="138" t="s">
        <v>78</v>
      </c>
      <c r="E484" s="8" t="s">
        <v>25</v>
      </c>
      <c r="F484" s="91" t="s">
        <v>36</v>
      </c>
      <c r="G484" s="7">
        <v>41615</v>
      </c>
      <c r="H484" s="88" t="s">
        <v>2</v>
      </c>
      <c r="I484" s="88" t="s">
        <v>779</v>
      </c>
      <c r="J484" s="87">
        <v>41277.888888888891</v>
      </c>
      <c r="K484" s="143">
        <f>+COUNTIF($Y484,"&gt;=18")+COUNTIF($AG484,"&gt;=31")+COUNTIF($AP484,"&lt;=15")+COUNTIF($AR484,"&gt;=19")+COUNTIF($BG484,"&gt;=11")+COUNTIF($BI484,"&lt;=21")+COUNTIF($BK484,"&gt;=17")+COUNTIF($BR484,"&gt;=24")+COUNTIF($CA484,"&lt;=11")</f>
        <v>5</v>
      </c>
      <c r="L484" s="140">
        <f>65-(+CH484+CI484+CJ484+CK484+CL484+CM484)</f>
        <v>14</v>
      </c>
      <c r="M484" s="114">
        <v>13</v>
      </c>
      <c r="N484" s="114">
        <v>24</v>
      </c>
      <c r="O484" s="114">
        <v>14</v>
      </c>
      <c r="P484" s="114">
        <v>10</v>
      </c>
      <c r="Q484" s="114">
        <v>11</v>
      </c>
      <c r="R484" s="114">
        <v>14</v>
      </c>
      <c r="S484" s="114">
        <v>12</v>
      </c>
      <c r="T484" s="114">
        <v>12</v>
      </c>
      <c r="U484" s="114">
        <v>12</v>
      </c>
      <c r="V484" s="114">
        <v>14</v>
      </c>
      <c r="W484" s="114">
        <v>13</v>
      </c>
      <c r="X484" s="114">
        <v>17</v>
      </c>
      <c r="Y484" s="114">
        <v>19</v>
      </c>
      <c r="Z484" s="62">
        <v>9</v>
      </c>
      <c r="AA484" s="62">
        <v>10</v>
      </c>
      <c r="AB484" s="114">
        <v>11</v>
      </c>
      <c r="AC484" s="114">
        <v>11</v>
      </c>
      <c r="AD484" s="114">
        <v>25</v>
      </c>
      <c r="AE484" s="114">
        <v>14</v>
      </c>
      <c r="AF484" s="114">
        <v>18</v>
      </c>
      <c r="AG484" s="114">
        <v>31</v>
      </c>
      <c r="AH484" s="114">
        <v>15</v>
      </c>
      <c r="AI484" s="114">
        <v>15</v>
      </c>
      <c r="AJ484" s="62">
        <v>15</v>
      </c>
      <c r="AK484" s="114">
        <v>17</v>
      </c>
      <c r="AL484" s="114">
        <v>10</v>
      </c>
      <c r="AM484" s="114">
        <v>10</v>
      </c>
      <c r="AN484" s="114">
        <v>19</v>
      </c>
      <c r="AO484" s="114">
        <v>22</v>
      </c>
      <c r="AP484" s="114">
        <v>15</v>
      </c>
      <c r="AQ484" s="114">
        <v>15</v>
      </c>
      <c r="AR484" s="114">
        <v>19</v>
      </c>
      <c r="AS484" s="114">
        <v>18</v>
      </c>
      <c r="AT484" s="114">
        <v>35</v>
      </c>
      <c r="AU484" s="62">
        <v>37</v>
      </c>
      <c r="AV484" s="114">
        <v>12</v>
      </c>
      <c r="AW484" s="114">
        <v>12</v>
      </c>
      <c r="AX484" s="114">
        <v>11</v>
      </c>
      <c r="AY484" s="114">
        <v>9</v>
      </c>
      <c r="AZ484" s="114">
        <v>15</v>
      </c>
      <c r="BA484" s="114">
        <v>16</v>
      </c>
      <c r="BB484" s="114">
        <v>8</v>
      </c>
      <c r="BC484" s="114">
        <v>10</v>
      </c>
      <c r="BD484" s="114">
        <v>10</v>
      </c>
      <c r="BE484" s="114">
        <v>8</v>
      </c>
      <c r="BF484" s="114">
        <v>10</v>
      </c>
      <c r="BG484" s="114">
        <v>11</v>
      </c>
      <c r="BH484" s="114">
        <v>12</v>
      </c>
      <c r="BI484" s="114">
        <v>23</v>
      </c>
      <c r="BJ484" s="114">
        <v>23</v>
      </c>
      <c r="BK484" s="114">
        <v>16</v>
      </c>
      <c r="BL484" s="114">
        <v>10</v>
      </c>
      <c r="BM484" s="114">
        <v>12</v>
      </c>
      <c r="BN484" s="114">
        <v>12</v>
      </c>
      <c r="BO484" s="114">
        <v>15</v>
      </c>
      <c r="BP484" s="114">
        <v>8</v>
      </c>
      <c r="BQ484" s="114">
        <v>12</v>
      </c>
      <c r="BR484" s="114">
        <v>22</v>
      </c>
      <c r="BS484" s="114">
        <v>20</v>
      </c>
      <c r="BT484" s="114">
        <v>13</v>
      </c>
      <c r="BU484" s="114">
        <v>12</v>
      </c>
      <c r="BV484" s="114">
        <v>11</v>
      </c>
      <c r="BW484" s="114">
        <v>13</v>
      </c>
      <c r="BX484" s="114">
        <v>11</v>
      </c>
      <c r="BY484" s="114">
        <v>11</v>
      </c>
      <c r="BZ484" s="114">
        <v>12</v>
      </c>
      <c r="CA484" s="114">
        <v>12</v>
      </c>
      <c r="CB484" s="149">
        <f>(2.71828^(-8.3291+4.4859*K484-2.1583*L484))/(1+(2.71828^(-8.3291+4.4859*K484-2.1583*L484)))</f>
        <v>1.0023090528299148E-7</v>
      </c>
      <c r="CC484" s="64" t="s">
        <v>781</v>
      </c>
      <c r="CD484" s="9" t="s">
        <v>53</v>
      </c>
      <c r="CE484" s="91" t="s">
        <v>603</v>
      </c>
      <c r="CF484" s="9" t="s">
        <v>531</v>
      </c>
      <c r="CG484" s="15"/>
      <c r="CH484" s="59">
        <f>COUNTIF($M484,"=13")+COUNTIF($N484,"=24")+COUNTIF($O484,"=14")+COUNTIF($P484,"=11")+COUNTIF($Q484,"=11")+COUNTIF($R484,"=14")+COUNTIF($S484,"=12")+COUNTIF($T484,"=12")+COUNTIF($U484,"=12")+COUNTIF($V484,"=13")+COUNTIF($W484,"=13")+COUNTIF($X484,"=16")</f>
        <v>9</v>
      </c>
      <c r="CI484" s="59">
        <f>COUNTIF($Y484,"=18")+COUNTIF($Z484,"=9")+COUNTIF($AA484,"=10")+COUNTIF($AB484,"=11")+COUNTIF($AC484,"=11")+COUNTIF($AD484,"=25")+COUNTIF($AE484,"=15")+COUNTIF($AF484,"=19")+COUNTIF($AG484,"=31")+COUNTIF($AH484,"=15")+COUNTIF($AI484,"=15")+COUNTIF($AJ484,"=17")+COUNTIF($AK484,"=17")</f>
        <v>9</v>
      </c>
      <c r="CJ484" s="59">
        <f>COUNTIF($AL484,"=11")+COUNTIF($AM484,"=11")+COUNTIF($AN484,"=19")+COUNTIF($AO484,"=23")+COUNTIF($AP484,"=15")+COUNTIF($AQ484,"=15")+COUNTIF($AR484,"=19")+COUNTIF($AS484,"=17")+COUNTIF($AV484,"=12")+COUNTIF($AW484,"=12")</f>
        <v>6</v>
      </c>
      <c r="CK484" s="59">
        <f>COUNTIF($AX484,"=11")+COUNTIF($AY484,"=9")+COUNTIF($AZ484,"=15")+COUNTIF($BA484,"=16")+COUNTIF($BB484,"=8")+COUNTIF($BC484,"=10")+COUNTIF($BD484,"=10")+COUNTIF($BE484,"=8")+COUNTIF($BF484,"=10")+COUNTIF($BG484,"=11")</f>
        <v>10</v>
      </c>
      <c r="CL484" s="59">
        <f>COUNTIF($BH484,"=12")+COUNTIF($BI484,"=21")+COUNTIF($BJ484,"=23")+COUNTIF($BK484,"=16")+COUNTIF($BL484,"=10")+COUNTIF($BM484,"=12")+COUNTIF($BN484,"=12")+COUNTIF($BO484,"=15")+COUNTIF($BP484,"=8")+COUNTIF($BQ484,"=12")+COUNTIF($BR484,"=24")+COUNTIF($BS484,"=20")+COUNTIF($BT484,"=13")</f>
        <v>11</v>
      </c>
      <c r="CM484" s="59">
        <f>COUNTIF($BU484,"=12")+COUNTIF($BV484,"=11")+COUNTIF($BW484,"=13")+COUNTIF($BX484,"=11")+COUNTIF($BY484,"=11")+COUNTIF($BZ484,"=12")+COUNTIF($CA484,"=11")</f>
        <v>6</v>
      </c>
      <c r="EA484" s="85"/>
      <c r="EB484" s="85"/>
      <c r="EC484" s="85"/>
      <c r="ED484" s="85"/>
      <c r="EE484" s="85"/>
    </row>
    <row r="485" spans="1:135" s="1" customFormat="1" ht="15" customHeight="1" x14ac:dyDescent="0.25">
      <c r="A485" s="164">
        <v>240330</v>
      </c>
      <c r="B485" s="86" t="s">
        <v>152</v>
      </c>
      <c r="C485" s="86" t="s">
        <v>2</v>
      </c>
      <c r="D485" s="138" t="s">
        <v>78</v>
      </c>
      <c r="E485" s="86" t="s">
        <v>23</v>
      </c>
      <c r="F485" s="86" t="s">
        <v>152</v>
      </c>
      <c r="G485" s="87">
        <v>42880.25</v>
      </c>
      <c r="H485" s="86" t="s">
        <v>785</v>
      </c>
      <c r="I485" s="86" t="s">
        <v>779</v>
      </c>
      <c r="J485" s="87">
        <v>41277</v>
      </c>
      <c r="K485" s="143">
        <f>+COUNTIF($Y485,"&gt;=18")+COUNTIF($AG485,"&gt;=31")+COUNTIF($AP485,"&lt;=15")+COUNTIF($AR485,"&gt;=19")+COUNTIF($BG485,"&gt;=11")+COUNTIF($BI485,"&lt;=21")+COUNTIF($BK485,"&gt;=17")+COUNTIF($BR485,"&gt;=24")+COUNTIF($CA485,"&lt;=11")</f>
        <v>5</v>
      </c>
      <c r="L485" s="140">
        <f>65-(+CH485+CI485+CJ485+CK485+CL485+CM485)</f>
        <v>14</v>
      </c>
      <c r="M485" s="68">
        <v>13</v>
      </c>
      <c r="N485" s="68">
        <v>24</v>
      </c>
      <c r="O485" s="68">
        <v>14</v>
      </c>
      <c r="P485" s="68">
        <v>11</v>
      </c>
      <c r="Q485" s="68">
        <v>11</v>
      </c>
      <c r="R485" s="68">
        <v>13</v>
      </c>
      <c r="S485" s="68">
        <v>12</v>
      </c>
      <c r="T485" s="68">
        <v>12</v>
      </c>
      <c r="U485" s="68">
        <v>12</v>
      </c>
      <c r="V485" s="68">
        <v>13</v>
      </c>
      <c r="W485" s="68">
        <v>14</v>
      </c>
      <c r="X485" s="68">
        <v>16</v>
      </c>
      <c r="Y485" s="68">
        <v>17</v>
      </c>
      <c r="Z485" s="68">
        <v>9</v>
      </c>
      <c r="AA485" s="68">
        <v>10</v>
      </c>
      <c r="AB485" s="68">
        <v>11</v>
      </c>
      <c r="AC485" s="68">
        <v>11</v>
      </c>
      <c r="AD485" s="68">
        <v>25</v>
      </c>
      <c r="AE485" s="68">
        <v>15</v>
      </c>
      <c r="AF485" s="68">
        <v>18</v>
      </c>
      <c r="AG485" s="68">
        <v>31</v>
      </c>
      <c r="AH485" s="100">
        <v>15</v>
      </c>
      <c r="AI485" s="100">
        <v>16</v>
      </c>
      <c r="AJ485" s="68">
        <v>17</v>
      </c>
      <c r="AK485" s="68">
        <v>17</v>
      </c>
      <c r="AL485" s="68">
        <v>11</v>
      </c>
      <c r="AM485" s="68">
        <v>11</v>
      </c>
      <c r="AN485" s="68">
        <v>19</v>
      </c>
      <c r="AO485" s="68">
        <v>23</v>
      </c>
      <c r="AP485" s="68">
        <v>15</v>
      </c>
      <c r="AQ485" s="68">
        <v>16</v>
      </c>
      <c r="AR485" s="68">
        <v>19</v>
      </c>
      <c r="AS485" s="68">
        <v>17</v>
      </c>
      <c r="AT485" s="68">
        <v>37</v>
      </c>
      <c r="AU485" s="100">
        <v>38</v>
      </c>
      <c r="AV485" s="68">
        <v>12</v>
      </c>
      <c r="AW485" s="68">
        <v>12</v>
      </c>
      <c r="AX485" s="68">
        <v>11</v>
      </c>
      <c r="AY485" s="68">
        <v>9</v>
      </c>
      <c r="AZ485" s="68">
        <v>15</v>
      </c>
      <c r="BA485" s="68">
        <v>16</v>
      </c>
      <c r="BB485" s="68">
        <v>8</v>
      </c>
      <c r="BC485" s="68">
        <v>10</v>
      </c>
      <c r="BD485" s="68">
        <v>10</v>
      </c>
      <c r="BE485" s="68">
        <v>8</v>
      </c>
      <c r="BF485" s="68">
        <v>10</v>
      </c>
      <c r="BG485" s="68">
        <v>10</v>
      </c>
      <c r="BH485" s="68">
        <v>12</v>
      </c>
      <c r="BI485" s="68">
        <v>21</v>
      </c>
      <c r="BJ485" s="68">
        <v>23</v>
      </c>
      <c r="BK485" s="68">
        <v>16</v>
      </c>
      <c r="BL485" s="68">
        <v>10</v>
      </c>
      <c r="BM485" s="68">
        <v>12</v>
      </c>
      <c r="BN485" s="68">
        <v>12</v>
      </c>
      <c r="BO485" s="68">
        <v>16</v>
      </c>
      <c r="BP485" s="68">
        <v>8</v>
      </c>
      <c r="BQ485" s="68">
        <v>13</v>
      </c>
      <c r="BR485" s="68">
        <v>25</v>
      </c>
      <c r="BS485" s="68">
        <v>19</v>
      </c>
      <c r="BT485" s="68">
        <v>13</v>
      </c>
      <c r="BU485" s="68">
        <v>13</v>
      </c>
      <c r="BV485" s="68">
        <v>11</v>
      </c>
      <c r="BW485" s="68">
        <v>14</v>
      </c>
      <c r="BX485" s="68">
        <v>11</v>
      </c>
      <c r="BY485" s="68">
        <v>11</v>
      </c>
      <c r="BZ485" s="68">
        <v>12</v>
      </c>
      <c r="CA485" s="68">
        <v>12</v>
      </c>
      <c r="CB485" s="149">
        <f>(2.71828^(-8.3291+4.4859*K485-2.1583*L485))/(1+(2.71828^(-8.3291+4.4859*K485-2.1583*L485)))</f>
        <v>1.0023090528299148E-7</v>
      </c>
      <c r="CC485" s="49" t="s">
        <v>781</v>
      </c>
      <c r="CD485" s="86" t="s">
        <v>53</v>
      </c>
      <c r="CE485" s="86" t="s">
        <v>782</v>
      </c>
      <c r="CF485" s="86" t="s">
        <v>368</v>
      </c>
      <c r="CG485" s="86"/>
      <c r="CH485" s="59">
        <f>COUNTIF($M485,"=13")+COUNTIF($N485,"=24")+COUNTIF($O485,"=14")+COUNTIF($P485,"=11")+COUNTIF($Q485,"=11")+COUNTIF($R485,"=14")+COUNTIF($S485,"=12")+COUNTIF($T485,"=12")+COUNTIF($U485,"=12")+COUNTIF($V485,"=13")+COUNTIF($W485,"=13")+COUNTIF($X485,"=16")</f>
        <v>10</v>
      </c>
      <c r="CI485" s="59">
        <f>COUNTIF($Y485,"=18")+COUNTIF($Z485,"=9")+COUNTIF($AA485,"=10")+COUNTIF($AB485,"=11")+COUNTIF($AC485,"=11")+COUNTIF($AD485,"=25")+COUNTIF($AE485,"=15")+COUNTIF($AF485,"=19")+COUNTIF($AG485,"=31")+COUNTIF($AH485,"=15")+COUNTIF($AI485,"=15")+COUNTIF($AJ485,"=17")+COUNTIF($AK485,"=17")</f>
        <v>10</v>
      </c>
      <c r="CJ485" s="59">
        <f>COUNTIF($AL485,"=11")+COUNTIF($AM485,"=11")+COUNTIF($AN485,"=19")+COUNTIF($AO485,"=23")+COUNTIF($AP485,"=15")+COUNTIF($AQ485,"=15")+COUNTIF($AR485,"=19")+COUNTIF($AS485,"=17")+COUNTIF($AV485,"=12")+COUNTIF($AW485,"=12")</f>
        <v>9</v>
      </c>
      <c r="CK485" s="59">
        <f>COUNTIF($AX485,"=11")+COUNTIF($AY485,"=9")+COUNTIF($AZ485,"=15")+COUNTIF($BA485,"=16")+COUNTIF($BB485,"=8")+COUNTIF($BC485,"=10")+COUNTIF($BD485,"=10")+COUNTIF($BE485,"=8")+COUNTIF($BF485,"=10")+COUNTIF($BG485,"=11")</f>
        <v>9</v>
      </c>
      <c r="CL485" s="59">
        <f>COUNTIF($BH485,"=12")+COUNTIF($BI485,"=21")+COUNTIF($BJ485,"=23")+COUNTIF($BK485,"=16")+COUNTIF($BL485,"=10")+COUNTIF($BM485,"=12")+COUNTIF($BN485,"=12")+COUNTIF($BO485,"=15")+COUNTIF($BP485,"=8")+COUNTIF($BQ485,"=12")+COUNTIF($BR485,"=24")+COUNTIF($BS485,"=20")+COUNTIF($BT485,"=13")</f>
        <v>9</v>
      </c>
      <c r="CM485" s="59">
        <f>COUNTIF($BU485,"=12")+COUNTIF($BV485,"=11")+COUNTIF($BW485,"=13")+COUNTIF($BX485,"=11")+COUNTIF($BY485,"=11")+COUNTIF($BZ485,"=12")+COUNTIF($CA485,"=11")</f>
        <v>4</v>
      </c>
      <c r="EA485" s="85"/>
      <c r="EB485" s="85"/>
      <c r="EC485" s="85"/>
      <c r="ED485" s="85"/>
      <c r="EE485" s="85"/>
    </row>
    <row r="486" spans="1:135" s="1" customFormat="1" ht="15" customHeight="1" x14ac:dyDescent="0.2">
      <c r="A486" s="164">
        <v>257923</v>
      </c>
      <c r="B486" s="38" t="s">
        <v>174</v>
      </c>
      <c r="C486" s="86" t="s">
        <v>2</v>
      </c>
      <c r="D486" s="138" t="s">
        <v>78</v>
      </c>
      <c r="E486" s="3" t="s">
        <v>23</v>
      </c>
      <c r="F486" s="3" t="s">
        <v>174</v>
      </c>
      <c r="G486" s="7">
        <v>41410.180555555555</v>
      </c>
      <c r="H486" s="88" t="s">
        <v>2</v>
      </c>
      <c r="I486" s="88" t="s">
        <v>779</v>
      </c>
      <c r="J486" s="87">
        <v>41277.888888888891</v>
      </c>
      <c r="K486" s="143">
        <f>+COUNTIF($Y486,"&gt;=18")+COUNTIF($AG486,"&gt;=31")+COUNTIF($AP486,"&lt;=15")+COUNTIF($AR486,"&gt;=19")+COUNTIF($BG486,"&gt;=11")+COUNTIF($BI486,"&lt;=21")+COUNTIF($BK486,"&gt;=17")+COUNTIF($BR486,"&gt;=24")+COUNTIF($CA486,"&lt;=11")</f>
        <v>5</v>
      </c>
      <c r="L486" s="140">
        <f>65-(+CH486+CI486+CJ486+CK486+CL486+CM486)</f>
        <v>14</v>
      </c>
      <c r="M486" s="68">
        <v>13</v>
      </c>
      <c r="N486" s="100">
        <v>24</v>
      </c>
      <c r="O486" s="68">
        <v>14</v>
      </c>
      <c r="P486" s="68">
        <v>11</v>
      </c>
      <c r="Q486" s="68">
        <v>11</v>
      </c>
      <c r="R486" s="68">
        <v>14</v>
      </c>
      <c r="S486" s="68">
        <v>12</v>
      </c>
      <c r="T486" s="68">
        <v>12</v>
      </c>
      <c r="U486" s="68">
        <v>12</v>
      </c>
      <c r="V486" s="68">
        <v>13</v>
      </c>
      <c r="W486" s="68">
        <v>14</v>
      </c>
      <c r="X486" s="68">
        <v>16</v>
      </c>
      <c r="Y486" s="68">
        <v>17</v>
      </c>
      <c r="Z486" s="68">
        <v>9</v>
      </c>
      <c r="AA486" s="68">
        <v>10</v>
      </c>
      <c r="AB486" s="68">
        <v>11</v>
      </c>
      <c r="AC486" s="68">
        <v>11</v>
      </c>
      <c r="AD486" s="68">
        <v>25</v>
      </c>
      <c r="AE486" s="68">
        <v>15</v>
      </c>
      <c r="AF486" s="68">
        <v>18</v>
      </c>
      <c r="AG486" s="68">
        <v>31</v>
      </c>
      <c r="AH486" s="68">
        <v>15</v>
      </c>
      <c r="AI486" s="68">
        <v>15</v>
      </c>
      <c r="AJ486" s="68">
        <v>16</v>
      </c>
      <c r="AK486" s="68">
        <v>17</v>
      </c>
      <c r="AL486" s="68">
        <v>12</v>
      </c>
      <c r="AM486" s="68">
        <v>11</v>
      </c>
      <c r="AN486" s="68">
        <v>19</v>
      </c>
      <c r="AO486" s="68">
        <v>23</v>
      </c>
      <c r="AP486" s="68">
        <v>17</v>
      </c>
      <c r="AQ486" s="68">
        <v>16</v>
      </c>
      <c r="AR486" s="68">
        <v>19</v>
      </c>
      <c r="AS486" s="68">
        <v>17</v>
      </c>
      <c r="AT486" s="68">
        <v>39</v>
      </c>
      <c r="AU486" s="68">
        <v>41</v>
      </c>
      <c r="AV486" s="68">
        <v>11</v>
      </c>
      <c r="AW486" s="68">
        <v>12</v>
      </c>
      <c r="AX486" s="68">
        <v>11</v>
      </c>
      <c r="AY486" s="68">
        <v>9</v>
      </c>
      <c r="AZ486" s="68">
        <v>15</v>
      </c>
      <c r="BA486" s="68">
        <v>16</v>
      </c>
      <c r="BB486" s="68">
        <v>8</v>
      </c>
      <c r="BC486" s="68">
        <v>10</v>
      </c>
      <c r="BD486" s="68">
        <v>10</v>
      </c>
      <c r="BE486" s="68">
        <v>8</v>
      </c>
      <c r="BF486" s="68">
        <v>10</v>
      </c>
      <c r="BG486" s="68">
        <v>10</v>
      </c>
      <c r="BH486" s="68">
        <v>12</v>
      </c>
      <c r="BI486" s="68">
        <v>21</v>
      </c>
      <c r="BJ486" s="68">
        <v>23</v>
      </c>
      <c r="BK486" s="68">
        <v>17</v>
      </c>
      <c r="BL486" s="68">
        <v>10</v>
      </c>
      <c r="BM486" s="68">
        <v>12</v>
      </c>
      <c r="BN486" s="68">
        <v>12</v>
      </c>
      <c r="BO486" s="68">
        <v>17</v>
      </c>
      <c r="BP486" s="68">
        <v>8</v>
      </c>
      <c r="BQ486" s="68">
        <v>12</v>
      </c>
      <c r="BR486" s="68">
        <v>25</v>
      </c>
      <c r="BS486" s="68">
        <v>21</v>
      </c>
      <c r="BT486" s="68">
        <v>13</v>
      </c>
      <c r="BU486" s="68">
        <v>12</v>
      </c>
      <c r="BV486" s="68">
        <v>11</v>
      </c>
      <c r="BW486" s="68">
        <v>13</v>
      </c>
      <c r="BX486" s="68">
        <v>11</v>
      </c>
      <c r="BY486" s="68">
        <v>11</v>
      </c>
      <c r="BZ486" s="68">
        <v>12</v>
      </c>
      <c r="CA486" s="68">
        <v>12</v>
      </c>
      <c r="CB486" s="149">
        <f>(2.71828^(-8.3291+4.4859*K486-2.1583*L486))/(1+(2.71828^(-8.3291+4.4859*K486-2.1583*L486)))</f>
        <v>1.0023090528299148E-7</v>
      </c>
      <c r="CC486" s="64" t="s">
        <v>781</v>
      </c>
      <c r="CD486" s="86" t="s">
        <v>53</v>
      </c>
      <c r="CE486" s="3" t="s">
        <v>615</v>
      </c>
      <c r="CF486" s="86" t="s">
        <v>50</v>
      </c>
      <c r="CG486" s="86"/>
      <c r="CH486" s="59">
        <f>COUNTIF($M486,"=13")+COUNTIF($N486,"=24")+COUNTIF($O486,"=14")+COUNTIF($P486,"=11")+COUNTIF($Q486,"=11")+COUNTIF($R486,"=14")+COUNTIF($S486,"=12")+COUNTIF($T486,"=12")+COUNTIF($U486,"=12")+COUNTIF($V486,"=13")+COUNTIF($W486,"=13")+COUNTIF($X486,"=16")</f>
        <v>11</v>
      </c>
      <c r="CI486" s="59">
        <f>COUNTIF($Y486,"=18")+COUNTIF($Z486,"=9")+COUNTIF($AA486,"=10")+COUNTIF($AB486,"=11")+COUNTIF($AC486,"=11")+COUNTIF($AD486,"=25")+COUNTIF($AE486,"=15")+COUNTIF($AF486,"=19")+COUNTIF($AG486,"=31")+COUNTIF($AH486,"=15")+COUNTIF($AI486,"=15")+COUNTIF($AJ486,"=17")+COUNTIF($AK486,"=17")</f>
        <v>10</v>
      </c>
      <c r="CJ486" s="59">
        <f>COUNTIF($AL486,"=11")+COUNTIF($AM486,"=11")+COUNTIF($AN486,"=19")+COUNTIF($AO486,"=23")+COUNTIF($AP486,"=15")+COUNTIF($AQ486,"=15")+COUNTIF($AR486,"=19")+COUNTIF($AS486,"=17")+COUNTIF($AV486,"=12")+COUNTIF($AW486,"=12")</f>
        <v>6</v>
      </c>
      <c r="CK486" s="59">
        <f>COUNTIF($AX486,"=11")+COUNTIF($AY486,"=9")+COUNTIF($AZ486,"=15")+COUNTIF($BA486,"=16")+COUNTIF($BB486,"=8")+COUNTIF($BC486,"=10")+COUNTIF($BD486,"=10")+COUNTIF($BE486,"=8")+COUNTIF($BF486,"=10")+COUNTIF($BG486,"=11")</f>
        <v>9</v>
      </c>
      <c r="CL486" s="59">
        <f>COUNTIF($BH486,"=12")+COUNTIF($BI486,"=21")+COUNTIF($BJ486,"=23")+COUNTIF($BK486,"=16")+COUNTIF($BL486,"=10")+COUNTIF($BM486,"=12")+COUNTIF($BN486,"=12")+COUNTIF($BO486,"=15")+COUNTIF($BP486,"=8")+COUNTIF($BQ486,"=12")+COUNTIF($BR486,"=24")+COUNTIF($BS486,"=20")+COUNTIF($BT486,"=13")</f>
        <v>9</v>
      </c>
      <c r="CM486" s="59">
        <f>COUNTIF($BU486,"=12")+COUNTIF($BV486,"=11")+COUNTIF($BW486,"=13")+COUNTIF($BX486,"=11")+COUNTIF($BY486,"=11")+COUNTIF($BZ486,"=12")+COUNTIF($CA486,"=11")</f>
        <v>6</v>
      </c>
      <c r="EA486" s="86"/>
      <c r="EB486" s="86"/>
      <c r="EC486" s="86"/>
      <c r="ED486" s="86"/>
      <c r="EE486" s="86"/>
    </row>
    <row r="487" spans="1:135" s="1" customFormat="1" ht="15" customHeight="1" x14ac:dyDescent="0.2">
      <c r="A487" s="164">
        <v>282784</v>
      </c>
      <c r="B487" s="86" t="s">
        <v>180</v>
      </c>
      <c r="C487" s="86" t="s">
        <v>2</v>
      </c>
      <c r="D487" s="138" t="s">
        <v>78</v>
      </c>
      <c r="E487" s="86" t="s">
        <v>23</v>
      </c>
      <c r="F487" s="86" t="s">
        <v>180</v>
      </c>
      <c r="G487" s="87">
        <v>41616.888888888891</v>
      </c>
      <c r="H487" s="88" t="s">
        <v>2</v>
      </c>
      <c r="I487" s="88" t="s">
        <v>779</v>
      </c>
      <c r="J487" s="87">
        <v>41277.888888888891</v>
      </c>
      <c r="K487" s="143">
        <f>+COUNTIF($Y487,"&gt;=18")+COUNTIF($AG487,"&gt;=31")+COUNTIF($AP487,"&lt;=15")+COUNTIF($AR487,"&gt;=19")+COUNTIF($BG487,"&gt;=11")+COUNTIF($BI487,"&lt;=21")+COUNTIF($BK487,"&gt;=17")+COUNTIF($BR487,"&gt;=24")+COUNTIF($CA487,"&lt;=11")</f>
        <v>5</v>
      </c>
      <c r="L487" s="140">
        <f>65-(+CH487+CI487+CJ487+CK487+CL487+CM487)</f>
        <v>14</v>
      </c>
      <c r="M487" s="68">
        <v>13</v>
      </c>
      <c r="N487" s="68">
        <v>25</v>
      </c>
      <c r="O487" s="68">
        <v>14</v>
      </c>
      <c r="P487" s="68">
        <v>11</v>
      </c>
      <c r="Q487" s="68">
        <v>11</v>
      </c>
      <c r="R487" s="68">
        <v>13</v>
      </c>
      <c r="S487" s="68">
        <v>12</v>
      </c>
      <c r="T487" s="68">
        <v>12</v>
      </c>
      <c r="U487" s="68">
        <v>12</v>
      </c>
      <c r="V487" s="68">
        <v>13</v>
      </c>
      <c r="W487" s="68">
        <v>14</v>
      </c>
      <c r="X487" s="68">
        <v>18</v>
      </c>
      <c r="Y487" s="68">
        <v>18</v>
      </c>
      <c r="Z487" s="68">
        <v>9</v>
      </c>
      <c r="AA487" s="68">
        <v>10</v>
      </c>
      <c r="AB487" s="68">
        <v>11</v>
      </c>
      <c r="AC487" s="68">
        <v>11</v>
      </c>
      <c r="AD487" s="68">
        <v>25</v>
      </c>
      <c r="AE487" s="68">
        <v>15</v>
      </c>
      <c r="AF487" s="68">
        <v>18</v>
      </c>
      <c r="AG487" s="68">
        <v>31</v>
      </c>
      <c r="AH487" s="68">
        <v>15</v>
      </c>
      <c r="AI487" s="68">
        <v>16</v>
      </c>
      <c r="AJ487" s="68">
        <v>16</v>
      </c>
      <c r="AK487" s="68">
        <v>17</v>
      </c>
      <c r="AL487" s="68">
        <v>11</v>
      </c>
      <c r="AM487" s="68">
        <v>11</v>
      </c>
      <c r="AN487" s="68">
        <v>19</v>
      </c>
      <c r="AO487" s="68">
        <v>23</v>
      </c>
      <c r="AP487" s="68">
        <v>17</v>
      </c>
      <c r="AQ487" s="68">
        <v>16</v>
      </c>
      <c r="AR487" s="68">
        <v>19</v>
      </c>
      <c r="AS487" s="68">
        <v>17</v>
      </c>
      <c r="AT487" s="68">
        <v>37</v>
      </c>
      <c r="AU487" s="68">
        <v>38</v>
      </c>
      <c r="AV487" s="68">
        <v>12</v>
      </c>
      <c r="AW487" s="68">
        <v>12</v>
      </c>
      <c r="AX487" s="68">
        <v>11</v>
      </c>
      <c r="AY487" s="68">
        <v>9</v>
      </c>
      <c r="AZ487" s="68">
        <v>15</v>
      </c>
      <c r="BA487" s="68">
        <v>16</v>
      </c>
      <c r="BB487" s="68">
        <v>8</v>
      </c>
      <c r="BC487" s="68">
        <v>10</v>
      </c>
      <c r="BD487" s="68">
        <v>10</v>
      </c>
      <c r="BE487" s="68">
        <v>8</v>
      </c>
      <c r="BF487" s="68">
        <v>10</v>
      </c>
      <c r="BG487" s="68">
        <v>10</v>
      </c>
      <c r="BH487" s="68">
        <v>12</v>
      </c>
      <c r="BI487" s="68">
        <v>21</v>
      </c>
      <c r="BJ487" s="68">
        <v>23</v>
      </c>
      <c r="BK487" s="68">
        <v>16</v>
      </c>
      <c r="BL487" s="68">
        <v>10</v>
      </c>
      <c r="BM487" s="68">
        <v>12</v>
      </c>
      <c r="BN487" s="68">
        <v>12</v>
      </c>
      <c r="BO487" s="68">
        <v>16</v>
      </c>
      <c r="BP487" s="68">
        <v>8</v>
      </c>
      <c r="BQ487" s="68">
        <v>12</v>
      </c>
      <c r="BR487" s="68">
        <v>25</v>
      </c>
      <c r="BS487" s="68">
        <v>21</v>
      </c>
      <c r="BT487" s="68">
        <v>13</v>
      </c>
      <c r="BU487" s="68">
        <v>12</v>
      </c>
      <c r="BV487" s="68">
        <v>11</v>
      </c>
      <c r="BW487" s="68">
        <v>13</v>
      </c>
      <c r="BX487" s="68">
        <v>11</v>
      </c>
      <c r="BY487" s="68">
        <v>11</v>
      </c>
      <c r="BZ487" s="68">
        <v>12</v>
      </c>
      <c r="CA487" s="68">
        <v>12</v>
      </c>
      <c r="CB487" s="149">
        <f>(2.71828^(-8.3291+4.4859*K487-2.1583*L487))/(1+(2.71828^(-8.3291+4.4859*K487-2.1583*L487)))</f>
        <v>1.0023090528299148E-7</v>
      </c>
      <c r="CC487" s="64" t="s">
        <v>781</v>
      </c>
      <c r="CD487" s="86" t="s">
        <v>53</v>
      </c>
      <c r="CE487" s="3" t="s">
        <v>2</v>
      </c>
      <c r="CF487" s="86" t="s">
        <v>50</v>
      </c>
      <c r="CG487" s="86" t="s">
        <v>629</v>
      </c>
      <c r="CH487" s="59">
        <f>COUNTIF($M487,"=13")+COUNTIF($N487,"=24")+COUNTIF($O487,"=14")+COUNTIF($P487,"=11")+COUNTIF($Q487,"=11")+COUNTIF($R487,"=14")+COUNTIF($S487,"=12")+COUNTIF($T487,"=12")+COUNTIF($U487,"=12")+COUNTIF($V487,"=13")+COUNTIF($W487,"=13")+COUNTIF($X487,"=16")</f>
        <v>8</v>
      </c>
      <c r="CI487" s="59">
        <f>COUNTIF($Y487,"=18")+COUNTIF($Z487,"=9")+COUNTIF($AA487,"=10")+COUNTIF($AB487,"=11")+COUNTIF($AC487,"=11")+COUNTIF($AD487,"=25")+COUNTIF($AE487,"=15")+COUNTIF($AF487,"=19")+COUNTIF($AG487,"=31")+COUNTIF($AH487,"=15")+COUNTIF($AI487,"=15")+COUNTIF($AJ487,"=17")+COUNTIF($AK487,"=17")</f>
        <v>10</v>
      </c>
      <c r="CJ487" s="59">
        <f>COUNTIF($AL487,"=11")+COUNTIF($AM487,"=11")+COUNTIF($AN487,"=19")+COUNTIF($AO487,"=23")+COUNTIF($AP487,"=15")+COUNTIF($AQ487,"=15")+COUNTIF($AR487,"=19")+COUNTIF($AS487,"=17")+COUNTIF($AV487,"=12")+COUNTIF($AW487,"=12")</f>
        <v>8</v>
      </c>
      <c r="CK487" s="59">
        <f>COUNTIF($AX487,"=11")+COUNTIF($AY487,"=9")+COUNTIF($AZ487,"=15")+COUNTIF($BA487,"=16")+COUNTIF($BB487,"=8")+COUNTIF($BC487,"=10")+COUNTIF($BD487,"=10")+COUNTIF($BE487,"=8")+COUNTIF($BF487,"=10")+COUNTIF($BG487,"=11")</f>
        <v>9</v>
      </c>
      <c r="CL487" s="59">
        <f>COUNTIF($BH487,"=12")+COUNTIF($BI487,"=21")+COUNTIF($BJ487,"=23")+COUNTIF($BK487,"=16")+COUNTIF($BL487,"=10")+COUNTIF($BM487,"=12")+COUNTIF($BN487,"=12")+COUNTIF($BO487,"=15")+COUNTIF($BP487,"=8")+COUNTIF($BQ487,"=12")+COUNTIF($BR487,"=24")+COUNTIF($BS487,"=20")+COUNTIF($BT487,"=13")</f>
        <v>10</v>
      </c>
      <c r="CM487" s="59">
        <f>COUNTIF($BU487,"=12")+COUNTIF($BV487,"=11")+COUNTIF($BW487,"=13")+COUNTIF($BX487,"=11")+COUNTIF($BY487,"=11")+COUNTIF($BZ487,"=12")+COUNTIF($CA487,"=11")</f>
        <v>6</v>
      </c>
      <c r="CN487" s="86"/>
      <c r="CO487" s="86"/>
      <c r="CP487" s="86"/>
      <c r="CQ487" s="86"/>
      <c r="CR487" s="86"/>
      <c r="CS487" s="86"/>
      <c r="CT487" s="86"/>
      <c r="CU487" s="86"/>
      <c r="CV487" s="86"/>
      <c r="CW487" s="86"/>
      <c r="CX487" s="86"/>
      <c r="CY487" s="86"/>
      <c r="CZ487" s="86"/>
      <c r="DA487" s="86"/>
      <c r="DB487" s="86"/>
      <c r="DC487" s="86"/>
      <c r="DD487" s="86"/>
      <c r="DE487" s="86"/>
      <c r="DF487" s="86"/>
      <c r="DG487" s="86"/>
      <c r="DH487" s="86"/>
      <c r="DI487" s="86"/>
      <c r="DJ487" s="86"/>
      <c r="DK487" s="86"/>
      <c r="DL487" s="86"/>
      <c r="DM487" s="86"/>
      <c r="DN487" s="86"/>
      <c r="DO487" s="86"/>
      <c r="DP487" s="86"/>
      <c r="DQ487" s="86"/>
      <c r="DR487" s="86"/>
      <c r="DS487" s="86"/>
      <c r="DT487" s="86"/>
      <c r="DU487" s="86"/>
      <c r="DV487" s="86"/>
      <c r="DW487" s="86"/>
      <c r="DX487" s="86"/>
      <c r="DY487" s="86"/>
      <c r="DZ487" s="86"/>
      <c r="EA487" s="86"/>
      <c r="EB487" s="86"/>
      <c r="EC487" s="86"/>
      <c r="ED487" s="86"/>
      <c r="EE487" s="86"/>
    </row>
    <row r="488" spans="1:135" s="1" customFormat="1" ht="15" customHeight="1" x14ac:dyDescent="0.2">
      <c r="A488" s="164">
        <v>295314</v>
      </c>
      <c r="B488" s="86" t="s">
        <v>50</v>
      </c>
      <c r="C488" s="86" t="s">
        <v>2</v>
      </c>
      <c r="D488" s="138" t="s">
        <v>78</v>
      </c>
      <c r="E488" s="86" t="s">
        <v>314</v>
      </c>
      <c r="F488" s="86" t="s">
        <v>350</v>
      </c>
      <c r="G488" s="87">
        <v>41635.67083333333</v>
      </c>
      <c r="H488" s="88" t="s">
        <v>2</v>
      </c>
      <c r="I488" s="88" t="s">
        <v>779</v>
      </c>
      <c r="J488" s="87">
        <v>41277.888888888891</v>
      </c>
      <c r="K488" s="143">
        <f>+COUNTIF($Y488,"&gt;=18")+COUNTIF($AG488,"&gt;=31")+COUNTIF($AP488,"&lt;=15")+COUNTIF($AR488,"&gt;=19")+COUNTIF($BG488,"&gt;=11")+COUNTIF($BI488,"&lt;=21")+COUNTIF($BK488,"&gt;=17")+COUNTIF($BR488,"&gt;=24")+COUNTIF($CA488,"&lt;=11")</f>
        <v>5</v>
      </c>
      <c r="L488" s="140">
        <f>65-(+CH488+CI488+CJ488+CK488+CL488+CM488)</f>
        <v>14</v>
      </c>
      <c r="M488" s="68">
        <v>13</v>
      </c>
      <c r="N488" s="68">
        <v>23</v>
      </c>
      <c r="O488" s="68">
        <v>14</v>
      </c>
      <c r="P488" s="68">
        <v>12</v>
      </c>
      <c r="Q488" s="68">
        <v>11</v>
      </c>
      <c r="R488" s="68">
        <v>14</v>
      </c>
      <c r="S488" s="68">
        <v>12</v>
      </c>
      <c r="T488" s="68">
        <v>12</v>
      </c>
      <c r="U488" s="68">
        <v>13</v>
      </c>
      <c r="V488" s="68">
        <v>13</v>
      </c>
      <c r="W488" s="68">
        <v>13</v>
      </c>
      <c r="X488" s="68">
        <v>16</v>
      </c>
      <c r="Y488" s="68">
        <v>19</v>
      </c>
      <c r="Z488" s="68">
        <v>9</v>
      </c>
      <c r="AA488" s="68">
        <v>10</v>
      </c>
      <c r="AB488" s="68">
        <v>11</v>
      </c>
      <c r="AC488" s="68">
        <v>11</v>
      </c>
      <c r="AD488" s="68">
        <v>25</v>
      </c>
      <c r="AE488" s="68">
        <v>15</v>
      </c>
      <c r="AF488" s="68">
        <v>19</v>
      </c>
      <c r="AG488" s="68">
        <v>32</v>
      </c>
      <c r="AH488" s="68">
        <v>15</v>
      </c>
      <c r="AI488" s="68">
        <v>15</v>
      </c>
      <c r="AJ488" s="100">
        <v>15</v>
      </c>
      <c r="AK488" s="68">
        <v>18</v>
      </c>
      <c r="AL488" s="68">
        <v>11</v>
      </c>
      <c r="AM488" s="68">
        <v>9</v>
      </c>
      <c r="AN488" s="68">
        <v>19</v>
      </c>
      <c r="AO488" s="68">
        <v>23</v>
      </c>
      <c r="AP488" s="68">
        <v>15</v>
      </c>
      <c r="AQ488" s="68">
        <v>15</v>
      </c>
      <c r="AR488" s="68">
        <v>15</v>
      </c>
      <c r="AS488" s="68">
        <v>18</v>
      </c>
      <c r="AT488" s="68">
        <v>36</v>
      </c>
      <c r="AU488" s="100">
        <v>39</v>
      </c>
      <c r="AV488" s="68">
        <v>12</v>
      </c>
      <c r="AW488" s="68">
        <v>12</v>
      </c>
      <c r="AX488" s="68">
        <v>11</v>
      </c>
      <c r="AY488" s="68">
        <v>9</v>
      </c>
      <c r="AZ488" s="68">
        <v>15</v>
      </c>
      <c r="BA488" s="68">
        <v>16</v>
      </c>
      <c r="BB488" s="68">
        <v>8</v>
      </c>
      <c r="BC488" s="68">
        <v>10</v>
      </c>
      <c r="BD488" s="68">
        <v>10</v>
      </c>
      <c r="BE488" s="68">
        <v>8</v>
      </c>
      <c r="BF488" s="68">
        <v>10</v>
      </c>
      <c r="BG488" s="68">
        <v>11</v>
      </c>
      <c r="BH488" s="68">
        <v>12</v>
      </c>
      <c r="BI488" s="68">
        <v>22</v>
      </c>
      <c r="BJ488" s="68">
        <v>23</v>
      </c>
      <c r="BK488" s="68">
        <v>16</v>
      </c>
      <c r="BL488" s="68">
        <v>10</v>
      </c>
      <c r="BM488" s="68">
        <v>12</v>
      </c>
      <c r="BN488" s="68">
        <v>12</v>
      </c>
      <c r="BO488" s="68">
        <v>16</v>
      </c>
      <c r="BP488" s="68">
        <v>8</v>
      </c>
      <c r="BQ488" s="68">
        <v>12</v>
      </c>
      <c r="BR488" s="68">
        <v>24</v>
      </c>
      <c r="BS488" s="68">
        <v>20</v>
      </c>
      <c r="BT488" s="68">
        <v>13</v>
      </c>
      <c r="BU488" s="68">
        <v>12</v>
      </c>
      <c r="BV488" s="68">
        <v>11</v>
      </c>
      <c r="BW488" s="68">
        <v>13</v>
      </c>
      <c r="BX488" s="68">
        <v>11</v>
      </c>
      <c r="BY488" s="68">
        <v>11</v>
      </c>
      <c r="BZ488" s="68">
        <v>13</v>
      </c>
      <c r="CA488" s="68">
        <v>12</v>
      </c>
      <c r="CB488" s="149">
        <f>(2.71828^(-8.3291+4.4859*K488-2.1583*L488))/(1+(2.71828^(-8.3291+4.4859*K488-2.1583*L488)))</f>
        <v>1.0023090528299148E-7</v>
      </c>
      <c r="CC488" s="88" t="s">
        <v>781</v>
      </c>
      <c r="CD488" s="86" t="s">
        <v>53</v>
      </c>
      <c r="CE488" s="3" t="s">
        <v>636</v>
      </c>
      <c r="CF488" s="86" t="s">
        <v>50</v>
      </c>
      <c r="CG488" s="86"/>
      <c r="CH488" s="59">
        <f>COUNTIF($M488,"=13")+COUNTIF($N488,"=24")+COUNTIF($O488,"=14")+COUNTIF($P488,"=11")+COUNTIF($Q488,"=11")+COUNTIF($R488,"=14")+COUNTIF($S488,"=12")+COUNTIF($T488,"=12")+COUNTIF($U488,"=12")+COUNTIF($V488,"=13")+COUNTIF($W488,"=13")+COUNTIF($X488,"=16")</f>
        <v>9</v>
      </c>
      <c r="CI488" s="59">
        <f>COUNTIF($Y488,"=18")+COUNTIF($Z488,"=9")+COUNTIF($AA488,"=10")+COUNTIF($AB488,"=11")+COUNTIF($AC488,"=11")+COUNTIF($AD488,"=25")+COUNTIF($AE488,"=15")+COUNTIF($AF488,"=19")+COUNTIF($AG488,"=31")+COUNTIF($AH488,"=15")+COUNTIF($AI488,"=15")+COUNTIF($AJ488,"=17")+COUNTIF($AK488,"=17")</f>
        <v>9</v>
      </c>
      <c r="CJ488" s="59">
        <f>COUNTIF($AL488,"=11")+COUNTIF($AM488,"=11")+COUNTIF($AN488,"=19")+COUNTIF($AO488,"=23")+COUNTIF($AP488,"=15")+COUNTIF($AQ488,"=15")+COUNTIF($AR488,"=19")+COUNTIF($AS488,"=17")+COUNTIF($AV488,"=12")+COUNTIF($AW488,"=12")</f>
        <v>7</v>
      </c>
      <c r="CK488" s="59">
        <f>COUNTIF($AX488,"=11")+COUNTIF($AY488,"=9")+COUNTIF($AZ488,"=15")+COUNTIF($BA488,"=16")+COUNTIF($BB488,"=8")+COUNTIF($BC488,"=10")+COUNTIF($BD488,"=10")+COUNTIF($BE488,"=8")+COUNTIF($BF488,"=10")+COUNTIF($BG488,"=11")</f>
        <v>10</v>
      </c>
      <c r="CL488" s="59">
        <f>COUNTIF($BH488,"=12")+COUNTIF($BI488,"=21")+COUNTIF($BJ488,"=23")+COUNTIF($BK488,"=16")+COUNTIF($BL488,"=10")+COUNTIF($BM488,"=12")+COUNTIF($BN488,"=12")+COUNTIF($BO488,"=15")+COUNTIF($BP488,"=8")+COUNTIF($BQ488,"=12")+COUNTIF($BR488,"=24")+COUNTIF($BS488,"=20")+COUNTIF($BT488,"=13")</f>
        <v>11</v>
      </c>
      <c r="CM488" s="59">
        <f>COUNTIF($BU488,"=12")+COUNTIF($BV488,"=11")+COUNTIF($BW488,"=13")+COUNTIF($BX488,"=11")+COUNTIF($BY488,"=11")+COUNTIF($BZ488,"=12")+COUNTIF($CA488,"=11")</f>
        <v>5</v>
      </c>
      <c r="EA488" s="86"/>
      <c r="EB488" s="86"/>
      <c r="EC488" s="86"/>
      <c r="ED488" s="86"/>
      <c r="EE488" s="86"/>
    </row>
    <row r="489" spans="1:135" s="1" customFormat="1" ht="15" customHeight="1" x14ac:dyDescent="0.2">
      <c r="A489" s="164">
        <v>305173</v>
      </c>
      <c r="B489" s="86" t="s">
        <v>180</v>
      </c>
      <c r="C489" s="86" t="s">
        <v>2</v>
      </c>
      <c r="D489" s="138" t="s">
        <v>78</v>
      </c>
      <c r="E489" s="86" t="s">
        <v>23</v>
      </c>
      <c r="F489" s="86" t="s">
        <v>180</v>
      </c>
      <c r="G489" s="87">
        <v>41616.888888888891</v>
      </c>
      <c r="H489" s="88" t="s">
        <v>2</v>
      </c>
      <c r="I489" s="88" t="s">
        <v>779</v>
      </c>
      <c r="J489" s="87">
        <v>41277.888888888891</v>
      </c>
      <c r="K489" s="143">
        <f>+COUNTIF($Y489,"&gt;=18")+COUNTIF($AG489,"&gt;=31")+COUNTIF($AP489,"&lt;=15")+COUNTIF($AR489,"&gt;=19")+COUNTIF($BG489,"&gt;=11")+COUNTIF($BI489,"&lt;=21")+COUNTIF($BK489,"&gt;=17")+COUNTIF($BR489,"&gt;=24")+COUNTIF($CA489,"&lt;=11")</f>
        <v>5</v>
      </c>
      <c r="L489" s="140">
        <f>65-(+CH489+CI489+CJ489+CK489+CL489+CM489)</f>
        <v>14</v>
      </c>
      <c r="M489" s="68">
        <v>13</v>
      </c>
      <c r="N489" s="68">
        <v>25</v>
      </c>
      <c r="O489" s="68">
        <v>14</v>
      </c>
      <c r="P489" s="68">
        <v>11</v>
      </c>
      <c r="Q489" s="68">
        <v>11</v>
      </c>
      <c r="R489" s="68">
        <v>13</v>
      </c>
      <c r="S489" s="68">
        <v>12</v>
      </c>
      <c r="T489" s="68">
        <v>12</v>
      </c>
      <c r="U489" s="68">
        <v>12</v>
      </c>
      <c r="V489" s="68">
        <v>13</v>
      </c>
      <c r="W489" s="68">
        <v>14</v>
      </c>
      <c r="X489" s="68">
        <v>18</v>
      </c>
      <c r="Y489" s="68">
        <v>18</v>
      </c>
      <c r="Z489" s="100">
        <v>9</v>
      </c>
      <c r="AA489" s="100">
        <v>10</v>
      </c>
      <c r="AB489" s="68">
        <v>11</v>
      </c>
      <c r="AC489" s="68">
        <v>11</v>
      </c>
      <c r="AD489" s="68">
        <v>25</v>
      </c>
      <c r="AE489" s="68">
        <v>15</v>
      </c>
      <c r="AF489" s="68">
        <v>18</v>
      </c>
      <c r="AG489" s="68">
        <v>31</v>
      </c>
      <c r="AH489" s="68">
        <v>15</v>
      </c>
      <c r="AI489" s="68">
        <v>16</v>
      </c>
      <c r="AJ489" s="100">
        <v>16</v>
      </c>
      <c r="AK489" s="100">
        <v>17</v>
      </c>
      <c r="AL489" s="68">
        <v>11</v>
      </c>
      <c r="AM489" s="68">
        <v>11</v>
      </c>
      <c r="AN489" s="68">
        <v>19</v>
      </c>
      <c r="AO489" s="68">
        <v>23</v>
      </c>
      <c r="AP489" s="68">
        <v>17</v>
      </c>
      <c r="AQ489" s="68">
        <v>16</v>
      </c>
      <c r="AR489" s="68">
        <v>19</v>
      </c>
      <c r="AS489" s="68">
        <v>17</v>
      </c>
      <c r="AT489" s="68">
        <v>37</v>
      </c>
      <c r="AU489" s="68">
        <v>38</v>
      </c>
      <c r="AV489" s="68">
        <v>12</v>
      </c>
      <c r="AW489" s="68">
        <v>12</v>
      </c>
      <c r="AX489" s="68">
        <v>11</v>
      </c>
      <c r="AY489" s="68">
        <v>9</v>
      </c>
      <c r="AZ489" s="68">
        <v>15</v>
      </c>
      <c r="BA489" s="68">
        <v>16</v>
      </c>
      <c r="BB489" s="68">
        <v>8</v>
      </c>
      <c r="BC489" s="68">
        <v>10</v>
      </c>
      <c r="BD489" s="68">
        <v>10</v>
      </c>
      <c r="BE489" s="68">
        <v>8</v>
      </c>
      <c r="BF489" s="68">
        <v>10</v>
      </c>
      <c r="BG489" s="68">
        <v>10</v>
      </c>
      <c r="BH489" s="68">
        <v>12</v>
      </c>
      <c r="BI489" s="68">
        <v>21</v>
      </c>
      <c r="BJ489" s="68">
        <v>23</v>
      </c>
      <c r="BK489" s="68">
        <v>16</v>
      </c>
      <c r="BL489" s="68">
        <v>10</v>
      </c>
      <c r="BM489" s="68">
        <v>12</v>
      </c>
      <c r="BN489" s="68">
        <v>12</v>
      </c>
      <c r="BO489" s="68">
        <v>16</v>
      </c>
      <c r="BP489" s="68">
        <v>8</v>
      </c>
      <c r="BQ489" s="68">
        <v>12</v>
      </c>
      <c r="BR489" s="68">
        <v>25</v>
      </c>
      <c r="BS489" s="68">
        <v>21</v>
      </c>
      <c r="BT489" s="68">
        <v>13</v>
      </c>
      <c r="BU489" s="68">
        <v>12</v>
      </c>
      <c r="BV489" s="68">
        <v>11</v>
      </c>
      <c r="BW489" s="68">
        <v>13</v>
      </c>
      <c r="BX489" s="68">
        <v>11</v>
      </c>
      <c r="BY489" s="68">
        <v>11</v>
      </c>
      <c r="BZ489" s="68">
        <v>12</v>
      </c>
      <c r="CA489" s="68">
        <v>12</v>
      </c>
      <c r="CB489" s="149">
        <f>(2.71828^(-8.3291+4.4859*K489-2.1583*L489))/(1+(2.71828^(-8.3291+4.4859*K489-2.1583*L489)))</f>
        <v>1.0023090528299148E-7</v>
      </c>
      <c r="CC489" s="88" t="s">
        <v>781</v>
      </c>
      <c r="CD489" s="86" t="s">
        <v>53</v>
      </c>
      <c r="CE489" s="3" t="s">
        <v>2</v>
      </c>
      <c r="CF489" s="86" t="s">
        <v>50</v>
      </c>
      <c r="CG489" s="86" t="s">
        <v>629</v>
      </c>
      <c r="CH489" s="59">
        <f>COUNTIF($M489,"=13")+COUNTIF($N489,"=24")+COUNTIF($O489,"=14")+COUNTIF($P489,"=11")+COUNTIF($Q489,"=11")+COUNTIF($R489,"=14")+COUNTIF($S489,"=12")+COUNTIF($T489,"=12")+COUNTIF($U489,"=12")+COUNTIF($V489,"=13")+COUNTIF($W489,"=13")+COUNTIF($X489,"=16")</f>
        <v>8</v>
      </c>
      <c r="CI489" s="59">
        <f>COUNTIF($Y489,"=18")+COUNTIF($Z489,"=9")+COUNTIF($AA489,"=10")+COUNTIF($AB489,"=11")+COUNTIF($AC489,"=11")+COUNTIF($AD489,"=25")+COUNTIF($AE489,"=15")+COUNTIF($AF489,"=19")+COUNTIF($AG489,"=31")+COUNTIF($AH489,"=15")+COUNTIF($AI489,"=15")+COUNTIF($AJ489,"=17")+COUNTIF($AK489,"=17")</f>
        <v>10</v>
      </c>
      <c r="CJ489" s="59">
        <f>COUNTIF($AL489,"=11")+COUNTIF($AM489,"=11")+COUNTIF($AN489,"=19")+COUNTIF($AO489,"=23")+COUNTIF($AP489,"=15")+COUNTIF($AQ489,"=15")+COUNTIF($AR489,"=19")+COUNTIF($AS489,"=17")+COUNTIF($AV489,"=12")+COUNTIF($AW489,"=12")</f>
        <v>8</v>
      </c>
      <c r="CK489" s="59">
        <f>COUNTIF($AX489,"=11")+COUNTIF($AY489,"=9")+COUNTIF($AZ489,"=15")+COUNTIF($BA489,"=16")+COUNTIF($BB489,"=8")+COUNTIF($BC489,"=10")+COUNTIF($BD489,"=10")+COUNTIF($BE489,"=8")+COUNTIF($BF489,"=10")+COUNTIF($BG489,"=11")</f>
        <v>9</v>
      </c>
      <c r="CL489" s="59">
        <f>COUNTIF($BH489,"=12")+COUNTIF($BI489,"=21")+COUNTIF($BJ489,"=23")+COUNTIF($BK489,"=16")+COUNTIF($BL489,"=10")+COUNTIF($BM489,"=12")+COUNTIF($BN489,"=12")+COUNTIF($BO489,"=15")+COUNTIF($BP489,"=8")+COUNTIF($BQ489,"=12")+COUNTIF($BR489,"=24")+COUNTIF($BS489,"=20")+COUNTIF($BT489,"=13")</f>
        <v>10</v>
      </c>
      <c r="CM489" s="59">
        <f>COUNTIF($BU489,"=12")+COUNTIF($BV489,"=11")+COUNTIF($BW489,"=13")+COUNTIF($BX489,"=11")+COUNTIF($BY489,"=11")+COUNTIF($BZ489,"=12")+COUNTIF($CA489,"=11")</f>
        <v>6</v>
      </c>
      <c r="CN489" s="86"/>
      <c r="CO489" s="86"/>
      <c r="CP489" s="86"/>
      <c r="CQ489" s="86"/>
      <c r="CR489" s="86"/>
      <c r="CS489" s="86"/>
      <c r="CT489" s="86"/>
      <c r="CU489" s="86"/>
      <c r="CV489" s="86"/>
      <c r="CW489" s="86"/>
      <c r="CX489" s="86"/>
      <c r="CY489" s="86"/>
      <c r="CZ489" s="86"/>
      <c r="DA489" s="86"/>
      <c r="DB489" s="86"/>
      <c r="DC489" s="86"/>
      <c r="DD489" s="86"/>
      <c r="DE489" s="86"/>
      <c r="DF489" s="86"/>
      <c r="DG489" s="86"/>
      <c r="DH489" s="86"/>
      <c r="DI489" s="86"/>
      <c r="DJ489" s="86"/>
      <c r="DK489" s="86"/>
      <c r="DL489" s="86"/>
      <c r="DM489" s="86"/>
      <c r="DN489" s="86"/>
      <c r="DO489" s="86"/>
      <c r="DP489" s="86"/>
      <c r="DQ489" s="86"/>
      <c r="DR489" s="86"/>
      <c r="DS489" s="86"/>
      <c r="DT489" s="86"/>
      <c r="DU489" s="86"/>
      <c r="DV489" s="86"/>
      <c r="DW489" s="86"/>
      <c r="DX489" s="86"/>
      <c r="DY489" s="86"/>
      <c r="DZ489" s="86"/>
      <c r="EA489" s="86"/>
      <c r="EB489" s="86"/>
      <c r="EC489" s="86"/>
      <c r="ED489" s="86"/>
      <c r="EE489" s="86"/>
    </row>
    <row r="490" spans="1:135" s="1" customFormat="1" ht="15" customHeight="1" x14ac:dyDescent="0.2">
      <c r="A490" s="173">
        <v>321671</v>
      </c>
      <c r="B490" s="49" t="s">
        <v>225</v>
      </c>
      <c r="C490" s="86" t="s">
        <v>2</v>
      </c>
      <c r="D490" s="138" t="s">
        <v>78</v>
      </c>
      <c r="E490" s="86" t="s">
        <v>96</v>
      </c>
      <c r="F490" s="86" t="s">
        <v>421</v>
      </c>
      <c r="G490" s="87">
        <v>42395.3125</v>
      </c>
      <c r="H490" s="88" t="s">
        <v>2</v>
      </c>
      <c r="I490" s="88" t="s">
        <v>779</v>
      </c>
      <c r="J490" s="87">
        <v>41277.888888888891</v>
      </c>
      <c r="K490" s="143">
        <f>+COUNTIF($Y490,"&gt;=18")+COUNTIF($AG490,"&gt;=31")+COUNTIF($AP490,"&lt;=15")+COUNTIF($AR490,"&gt;=19")+COUNTIF($BG490,"&gt;=11")+COUNTIF($BI490,"&lt;=21")+COUNTIF($BK490,"&gt;=17")+COUNTIF($BR490,"&gt;=24")+COUNTIF($CA490,"&lt;=11")</f>
        <v>5</v>
      </c>
      <c r="L490" s="140">
        <f>65-(+CH490+CI490+CJ490+CK490+CL490+CM490)</f>
        <v>14</v>
      </c>
      <c r="M490" s="68">
        <v>14</v>
      </c>
      <c r="N490" s="100">
        <v>24</v>
      </c>
      <c r="O490" s="68">
        <v>14</v>
      </c>
      <c r="P490" s="100">
        <v>11</v>
      </c>
      <c r="Q490" s="68">
        <v>11</v>
      </c>
      <c r="R490" s="68">
        <v>14</v>
      </c>
      <c r="S490" s="68">
        <v>12</v>
      </c>
      <c r="T490" s="68">
        <v>12</v>
      </c>
      <c r="U490" s="68">
        <v>12</v>
      </c>
      <c r="V490" s="68">
        <v>13</v>
      </c>
      <c r="W490" s="68">
        <v>12</v>
      </c>
      <c r="X490" s="68">
        <v>16</v>
      </c>
      <c r="Y490" s="68">
        <v>17</v>
      </c>
      <c r="Z490" s="68">
        <v>9</v>
      </c>
      <c r="AA490" s="68">
        <v>9</v>
      </c>
      <c r="AB490" s="68">
        <v>11</v>
      </c>
      <c r="AC490" s="68">
        <v>11</v>
      </c>
      <c r="AD490" s="68">
        <v>25</v>
      </c>
      <c r="AE490" s="68">
        <v>15</v>
      </c>
      <c r="AF490" s="68">
        <v>19</v>
      </c>
      <c r="AG490" s="68">
        <v>31</v>
      </c>
      <c r="AH490" s="68">
        <v>15</v>
      </c>
      <c r="AI490" s="68">
        <v>15</v>
      </c>
      <c r="AJ490" s="68">
        <v>17</v>
      </c>
      <c r="AK490" s="100">
        <v>17</v>
      </c>
      <c r="AL490" s="68">
        <v>12</v>
      </c>
      <c r="AM490" s="100">
        <v>11</v>
      </c>
      <c r="AN490" s="100">
        <v>19</v>
      </c>
      <c r="AO490" s="100">
        <v>24</v>
      </c>
      <c r="AP490" s="100">
        <v>15</v>
      </c>
      <c r="AQ490" s="100">
        <v>15</v>
      </c>
      <c r="AR490" s="100">
        <v>19</v>
      </c>
      <c r="AS490" s="100">
        <v>18</v>
      </c>
      <c r="AT490" s="68">
        <v>36</v>
      </c>
      <c r="AU490" s="68">
        <v>37</v>
      </c>
      <c r="AV490" s="68">
        <v>12</v>
      </c>
      <c r="AW490" s="100">
        <v>12</v>
      </c>
      <c r="AX490" s="100">
        <v>11</v>
      </c>
      <c r="AY490" s="100">
        <v>9</v>
      </c>
      <c r="AZ490" s="100">
        <v>15</v>
      </c>
      <c r="BA490" s="100">
        <v>16</v>
      </c>
      <c r="BB490" s="68">
        <v>8</v>
      </c>
      <c r="BC490" s="68">
        <v>10</v>
      </c>
      <c r="BD490" s="68">
        <v>10</v>
      </c>
      <c r="BE490" s="68">
        <v>8</v>
      </c>
      <c r="BF490" s="68">
        <v>11</v>
      </c>
      <c r="BG490" s="68">
        <v>11</v>
      </c>
      <c r="BH490" s="68">
        <v>12</v>
      </c>
      <c r="BI490" s="68">
        <v>23</v>
      </c>
      <c r="BJ490" s="68">
        <v>23</v>
      </c>
      <c r="BK490" s="68">
        <v>17</v>
      </c>
      <c r="BL490" s="68">
        <v>10</v>
      </c>
      <c r="BM490" s="68">
        <v>12</v>
      </c>
      <c r="BN490" s="68">
        <v>12</v>
      </c>
      <c r="BO490" s="68">
        <v>16</v>
      </c>
      <c r="BP490" s="68">
        <v>8</v>
      </c>
      <c r="BQ490" s="68">
        <v>12</v>
      </c>
      <c r="BR490" s="68">
        <v>22</v>
      </c>
      <c r="BS490" s="68">
        <v>20</v>
      </c>
      <c r="BT490" s="68">
        <v>13</v>
      </c>
      <c r="BU490" s="68">
        <v>12</v>
      </c>
      <c r="BV490" s="68">
        <v>11</v>
      </c>
      <c r="BW490" s="68">
        <v>13</v>
      </c>
      <c r="BX490" s="68">
        <v>12</v>
      </c>
      <c r="BY490" s="68">
        <v>11</v>
      </c>
      <c r="BZ490" s="68">
        <v>12</v>
      </c>
      <c r="CA490" s="68">
        <v>12</v>
      </c>
      <c r="CB490" s="149">
        <f>(2.71828^(-8.3291+4.4859*K490-2.1583*L490))/(1+(2.71828^(-8.3291+4.4859*K490-2.1583*L490)))</f>
        <v>1.0023090528299148E-7</v>
      </c>
      <c r="CC490" s="64" t="s">
        <v>781</v>
      </c>
      <c r="CD490" s="86" t="s">
        <v>53</v>
      </c>
      <c r="CE490" s="86" t="s">
        <v>2</v>
      </c>
      <c r="CF490" s="86" t="s">
        <v>225</v>
      </c>
      <c r="CG490" s="86"/>
      <c r="CH490" s="59">
        <f>COUNTIF($M490,"=13")+COUNTIF($N490,"=24")+COUNTIF($O490,"=14")+COUNTIF($P490,"=11")+COUNTIF($Q490,"=11")+COUNTIF($R490,"=14")+COUNTIF($S490,"=12")+COUNTIF($T490,"=12")+COUNTIF($U490,"=12")+COUNTIF($V490,"=13")+COUNTIF($W490,"=13")+COUNTIF($X490,"=16")</f>
        <v>10</v>
      </c>
      <c r="CI490" s="59">
        <f>COUNTIF($Y490,"=18")+COUNTIF($Z490,"=9")+COUNTIF($AA490,"=10")+COUNTIF($AB490,"=11")+COUNTIF($AC490,"=11")+COUNTIF($AD490,"=25")+COUNTIF($AE490,"=15")+COUNTIF($AF490,"=19")+COUNTIF($AG490,"=31")+COUNTIF($AH490,"=15")+COUNTIF($AI490,"=15")+COUNTIF($AJ490,"=17")+COUNTIF($AK490,"=17")</f>
        <v>11</v>
      </c>
      <c r="CJ490" s="59">
        <f>COUNTIF($AL490,"=11")+COUNTIF($AM490,"=11")+COUNTIF($AN490,"=19")+COUNTIF($AO490,"=23")+COUNTIF($AP490,"=15")+COUNTIF($AQ490,"=15")+COUNTIF($AR490,"=19")+COUNTIF($AS490,"=17")+COUNTIF($AV490,"=12")+COUNTIF($AW490,"=12")</f>
        <v>7</v>
      </c>
      <c r="CK490" s="59">
        <f>COUNTIF($AX490,"=11")+COUNTIF($AY490,"=9")+COUNTIF($AZ490,"=15")+COUNTIF($BA490,"=16")+COUNTIF($BB490,"=8")+COUNTIF($BC490,"=10")+COUNTIF($BD490,"=10")+COUNTIF($BE490,"=8")+COUNTIF($BF490,"=10")+COUNTIF($BG490,"=11")</f>
        <v>9</v>
      </c>
      <c r="CL490" s="59">
        <f>COUNTIF($BH490,"=12")+COUNTIF($BI490,"=21")+COUNTIF($BJ490,"=23")+COUNTIF($BK490,"=16")+COUNTIF($BL490,"=10")+COUNTIF($BM490,"=12")+COUNTIF($BN490,"=12")+COUNTIF($BO490,"=15")+COUNTIF($BP490,"=8")+COUNTIF($BQ490,"=12")+COUNTIF($BR490,"=24")+COUNTIF($BS490,"=20")+COUNTIF($BT490,"=13")</f>
        <v>9</v>
      </c>
      <c r="CM490" s="59">
        <f>COUNTIF($BU490,"=12")+COUNTIF($BV490,"=11")+COUNTIF($BW490,"=13")+COUNTIF($BX490,"=11")+COUNTIF($BY490,"=11")+COUNTIF($BZ490,"=12")+COUNTIF($CA490,"=11")</f>
        <v>5</v>
      </c>
      <c r="CN490" s="86"/>
      <c r="CO490" s="86"/>
      <c r="CP490" s="86"/>
      <c r="CQ490" s="86"/>
      <c r="CR490" s="86"/>
      <c r="CS490" s="86"/>
      <c r="CT490" s="86"/>
      <c r="CU490" s="86"/>
      <c r="CV490" s="86"/>
      <c r="CW490" s="86"/>
      <c r="CX490" s="86"/>
      <c r="CY490" s="86"/>
      <c r="CZ490" s="86"/>
      <c r="DA490" s="86"/>
      <c r="DB490" s="86"/>
      <c r="DC490" s="86"/>
      <c r="DD490" s="86"/>
      <c r="DE490" s="86"/>
      <c r="DF490" s="86"/>
      <c r="DG490" s="86"/>
      <c r="DH490" s="86"/>
      <c r="DI490" s="86"/>
      <c r="DJ490" s="86"/>
      <c r="DK490" s="86"/>
      <c r="DL490" s="86"/>
      <c r="DM490" s="86"/>
      <c r="DN490" s="86"/>
      <c r="DO490" s="86"/>
      <c r="DP490" s="86"/>
      <c r="DQ490" s="86"/>
      <c r="DR490" s="86"/>
      <c r="DS490" s="86"/>
      <c r="DT490" s="86"/>
      <c r="DU490" s="86"/>
      <c r="DV490" s="86"/>
      <c r="DW490" s="86"/>
      <c r="DX490" s="86"/>
      <c r="DY490" s="86"/>
      <c r="DZ490" s="86"/>
      <c r="EA490" s="86"/>
      <c r="EB490" s="86"/>
      <c r="EC490" s="86"/>
      <c r="ED490" s="86"/>
      <c r="EE490" s="86"/>
    </row>
    <row r="491" spans="1:135" s="1" customFormat="1" ht="15" customHeight="1" x14ac:dyDescent="0.2">
      <c r="A491" s="164">
        <v>323718</v>
      </c>
      <c r="B491" s="49" t="s">
        <v>423</v>
      </c>
      <c r="C491" s="86" t="s">
        <v>2</v>
      </c>
      <c r="D491" s="138" t="s">
        <v>78</v>
      </c>
      <c r="E491" s="86" t="s">
        <v>20</v>
      </c>
      <c r="F491" s="86" t="s">
        <v>115</v>
      </c>
      <c r="G491" s="87">
        <v>42551.844444444447</v>
      </c>
      <c r="H491" s="88" t="s">
        <v>2</v>
      </c>
      <c r="I491" s="86" t="s">
        <v>779</v>
      </c>
      <c r="J491" s="87">
        <v>41277.888888888891</v>
      </c>
      <c r="K491" s="143">
        <f>+COUNTIF($Y491,"&gt;=18")+COUNTIF($AG491,"&gt;=31")+COUNTIF($AP491,"&lt;=15")+COUNTIF($AR491,"&gt;=19")+COUNTIF($BG491,"&gt;=11")+COUNTIF($BI491,"&lt;=21")+COUNTIF($BK491,"&gt;=17")+COUNTIF($BR491,"&gt;=24")+COUNTIF($CA491,"&lt;=11")</f>
        <v>5</v>
      </c>
      <c r="L491" s="140">
        <f>65-(+CH491+CI491+CJ491+CK491+CL491+CM491)</f>
        <v>14</v>
      </c>
      <c r="M491" s="68">
        <v>13</v>
      </c>
      <c r="N491" s="68">
        <v>24</v>
      </c>
      <c r="O491" s="68">
        <v>14</v>
      </c>
      <c r="P491" s="100">
        <v>10</v>
      </c>
      <c r="Q491" s="68">
        <v>11</v>
      </c>
      <c r="R491" s="68">
        <v>15</v>
      </c>
      <c r="S491" s="68">
        <v>12</v>
      </c>
      <c r="T491" s="68">
        <v>12</v>
      </c>
      <c r="U491" s="68">
        <v>11</v>
      </c>
      <c r="V491" s="68">
        <v>13</v>
      </c>
      <c r="W491" s="68">
        <v>14</v>
      </c>
      <c r="X491" s="68">
        <v>17</v>
      </c>
      <c r="Y491" s="68">
        <v>18</v>
      </c>
      <c r="Z491" s="100">
        <v>9</v>
      </c>
      <c r="AA491" s="100">
        <v>9</v>
      </c>
      <c r="AB491" s="68">
        <v>11</v>
      </c>
      <c r="AC491" s="68">
        <v>11</v>
      </c>
      <c r="AD491" s="68">
        <v>25</v>
      </c>
      <c r="AE491" s="68">
        <v>15</v>
      </c>
      <c r="AF491" s="68">
        <v>19</v>
      </c>
      <c r="AG491" s="68">
        <v>31</v>
      </c>
      <c r="AH491" s="68">
        <v>15</v>
      </c>
      <c r="AI491" s="68">
        <v>15</v>
      </c>
      <c r="AJ491" s="100">
        <v>17</v>
      </c>
      <c r="AK491" s="68">
        <v>17</v>
      </c>
      <c r="AL491" s="68">
        <v>11</v>
      </c>
      <c r="AM491" s="100">
        <v>11</v>
      </c>
      <c r="AN491" s="100">
        <v>19</v>
      </c>
      <c r="AO491" s="100">
        <v>23</v>
      </c>
      <c r="AP491" s="100">
        <v>13</v>
      </c>
      <c r="AQ491" s="100">
        <v>15</v>
      </c>
      <c r="AR491" s="100">
        <v>17</v>
      </c>
      <c r="AS491" s="100">
        <v>17</v>
      </c>
      <c r="AT491" s="68">
        <v>36</v>
      </c>
      <c r="AU491" s="100">
        <v>39</v>
      </c>
      <c r="AV491" s="100">
        <v>12</v>
      </c>
      <c r="AW491" s="100">
        <v>13</v>
      </c>
      <c r="AX491" s="100">
        <v>11</v>
      </c>
      <c r="AY491" s="100">
        <v>9</v>
      </c>
      <c r="AZ491" s="100">
        <v>15</v>
      </c>
      <c r="BA491" s="100">
        <v>16</v>
      </c>
      <c r="BB491" s="68">
        <v>8</v>
      </c>
      <c r="BC491" s="68">
        <v>10</v>
      </c>
      <c r="BD491" s="68">
        <v>10</v>
      </c>
      <c r="BE491" s="68">
        <v>8</v>
      </c>
      <c r="BF491" s="68">
        <v>10</v>
      </c>
      <c r="BG491" s="68">
        <v>10</v>
      </c>
      <c r="BH491" s="68">
        <v>12</v>
      </c>
      <c r="BI491" s="68">
        <v>21</v>
      </c>
      <c r="BJ491" s="68">
        <v>22</v>
      </c>
      <c r="BK491" s="68">
        <v>16</v>
      </c>
      <c r="BL491" s="68">
        <v>10</v>
      </c>
      <c r="BM491" s="68">
        <v>12</v>
      </c>
      <c r="BN491" s="68">
        <v>12</v>
      </c>
      <c r="BO491" s="68">
        <v>15</v>
      </c>
      <c r="BP491" s="68">
        <v>8</v>
      </c>
      <c r="BQ491" s="68">
        <v>12</v>
      </c>
      <c r="BR491" s="100">
        <v>24</v>
      </c>
      <c r="BS491" s="68">
        <v>21</v>
      </c>
      <c r="BT491" s="68">
        <v>13</v>
      </c>
      <c r="BU491" s="68">
        <v>12</v>
      </c>
      <c r="BV491" s="68">
        <v>11</v>
      </c>
      <c r="BW491" s="68">
        <v>12</v>
      </c>
      <c r="BX491" s="68">
        <v>11</v>
      </c>
      <c r="BY491" s="68">
        <v>11</v>
      </c>
      <c r="BZ491" s="68">
        <v>12</v>
      </c>
      <c r="CA491" s="68">
        <v>12</v>
      </c>
      <c r="CB491" s="149">
        <f>(2.71828^(-8.3291+4.4859*K491-2.1583*L491))/(1+(2.71828^(-8.3291+4.4859*K491-2.1583*L491)))</f>
        <v>1.0023090528299148E-7</v>
      </c>
      <c r="CC491" s="86" t="s">
        <v>781</v>
      </c>
      <c r="CD491" s="86" t="s">
        <v>53</v>
      </c>
      <c r="CE491" s="49" t="s">
        <v>782</v>
      </c>
      <c r="CF491" s="86" t="s">
        <v>423</v>
      </c>
      <c r="CG491" s="49"/>
      <c r="CH491" s="59">
        <f>COUNTIF($M491,"=13")+COUNTIF($N491,"=24")+COUNTIF($O491,"=14")+COUNTIF($P491,"=11")+COUNTIF($Q491,"=11")+COUNTIF($R491,"=14")+COUNTIF($S491,"=12")+COUNTIF($T491,"=12")+COUNTIF($U491,"=12")+COUNTIF($V491,"=13")+COUNTIF($W491,"=13")+COUNTIF($X491,"=16")</f>
        <v>7</v>
      </c>
      <c r="CI491" s="59">
        <f>COUNTIF($Y491,"=18")+COUNTIF($Z491,"=9")+COUNTIF($AA491,"=10")+COUNTIF($AB491,"=11")+COUNTIF($AC491,"=11")+COUNTIF($AD491,"=25")+COUNTIF($AE491,"=15")+COUNTIF($AF491,"=19")+COUNTIF($AG491,"=31")+COUNTIF($AH491,"=15")+COUNTIF($AI491,"=15")+COUNTIF($AJ491,"=17")+COUNTIF($AK491,"=17")</f>
        <v>12</v>
      </c>
      <c r="CJ491" s="59">
        <f>COUNTIF($AL491,"=11")+COUNTIF($AM491,"=11")+COUNTIF($AN491,"=19")+COUNTIF($AO491,"=23")+COUNTIF($AP491,"=15")+COUNTIF($AQ491,"=15")+COUNTIF($AR491,"=19")+COUNTIF($AS491,"=17")+COUNTIF($AV491,"=12")+COUNTIF($AW491,"=12")</f>
        <v>7</v>
      </c>
      <c r="CK491" s="59">
        <f>COUNTIF($AX491,"=11")+COUNTIF($AY491,"=9")+COUNTIF($AZ491,"=15")+COUNTIF($BA491,"=16")+COUNTIF($BB491,"=8")+COUNTIF($BC491,"=10")+COUNTIF($BD491,"=10")+COUNTIF($BE491,"=8")+COUNTIF($BF491,"=10")+COUNTIF($BG491,"=11")</f>
        <v>9</v>
      </c>
      <c r="CL491" s="59">
        <f>COUNTIF($BH491,"=12")+COUNTIF($BI491,"=21")+COUNTIF($BJ491,"=23")+COUNTIF($BK491,"=16")+COUNTIF($BL491,"=10")+COUNTIF($BM491,"=12")+COUNTIF($BN491,"=12")+COUNTIF($BO491,"=15")+COUNTIF($BP491,"=8")+COUNTIF($BQ491,"=12")+COUNTIF($BR491,"=24")+COUNTIF($BS491,"=20")+COUNTIF($BT491,"=13")</f>
        <v>11</v>
      </c>
      <c r="CM491" s="59">
        <f>COUNTIF($BU491,"=12")+COUNTIF($BV491,"=11")+COUNTIF($BW491,"=13")+COUNTIF($BX491,"=11")+COUNTIF($BY491,"=11")+COUNTIF($BZ491,"=12")+COUNTIF($CA491,"=11")</f>
        <v>5</v>
      </c>
      <c r="EA491" s="86"/>
      <c r="EB491" s="86"/>
      <c r="EC491" s="86"/>
      <c r="ED491" s="86"/>
      <c r="EE491" s="86"/>
    </row>
    <row r="492" spans="1:135" s="1" customFormat="1" ht="15" customHeight="1" x14ac:dyDescent="0.2">
      <c r="A492" s="173">
        <v>328737</v>
      </c>
      <c r="B492" s="86" t="s">
        <v>207</v>
      </c>
      <c r="C492" s="86" t="s">
        <v>2</v>
      </c>
      <c r="D492" s="138" t="s">
        <v>78</v>
      </c>
      <c r="E492" s="49" t="s">
        <v>23</v>
      </c>
      <c r="F492" s="86" t="s">
        <v>207</v>
      </c>
      <c r="G492" s="87">
        <v>42400.387499999997</v>
      </c>
      <c r="H492" s="88" t="s">
        <v>2</v>
      </c>
      <c r="I492" s="88" t="s">
        <v>779</v>
      </c>
      <c r="J492" s="87">
        <v>41277.888888888891</v>
      </c>
      <c r="K492" s="143">
        <f>+COUNTIF($Y492,"&gt;=18")+COUNTIF($AG492,"&gt;=31")+COUNTIF($AP492,"&lt;=15")+COUNTIF($AR492,"&gt;=19")+COUNTIF($BG492,"&gt;=11")+COUNTIF($BI492,"&lt;=21")+COUNTIF($BK492,"&gt;=17")+COUNTIF($BR492,"&gt;=24")+COUNTIF($CA492,"&lt;=11")</f>
        <v>5</v>
      </c>
      <c r="L492" s="140">
        <f>65-(+CH492+CI492+CJ492+CK492+CL492+CM492)</f>
        <v>14</v>
      </c>
      <c r="M492" s="100">
        <v>13</v>
      </c>
      <c r="N492" s="100">
        <v>24</v>
      </c>
      <c r="O492" s="100">
        <v>14</v>
      </c>
      <c r="P492" s="68">
        <v>11</v>
      </c>
      <c r="Q492" s="100">
        <v>11</v>
      </c>
      <c r="R492" s="100">
        <v>14</v>
      </c>
      <c r="S492" s="100">
        <v>12</v>
      </c>
      <c r="T492" s="100">
        <v>12</v>
      </c>
      <c r="U492" s="100">
        <v>13</v>
      </c>
      <c r="V492" s="100">
        <v>13</v>
      </c>
      <c r="W492" s="100">
        <v>13</v>
      </c>
      <c r="X492" s="100">
        <v>16</v>
      </c>
      <c r="Y492" s="100">
        <v>20</v>
      </c>
      <c r="Z492" s="100">
        <v>10</v>
      </c>
      <c r="AA492" s="100">
        <v>10</v>
      </c>
      <c r="AB492" s="100">
        <v>11</v>
      </c>
      <c r="AC492" s="100">
        <v>11</v>
      </c>
      <c r="AD492" s="100">
        <v>23</v>
      </c>
      <c r="AE492" s="100">
        <v>15</v>
      </c>
      <c r="AF492" s="100">
        <v>19</v>
      </c>
      <c r="AG492" s="100">
        <v>32</v>
      </c>
      <c r="AH492" s="68">
        <v>15</v>
      </c>
      <c r="AI492" s="68">
        <v>15</v>
      </c>
      <c r="AJ492" s="100">
        <v>17</v>
      </c>
      <c r="AK492" s="68">
        <v>17</v>
      </c>
      <c r="AL492" s="100">
        <v>11</v>
      </c>
      <c r="AM492" s="100">
        <v>11</v>
      </c>
      <c r="AN492" s="68">
        <v>19</v>
      </c>
      <c r="AO492" s="68">
        <v>23</v>
      </c>
      <c r="AP492" s="68">
        <v>17</v>
      </c>
      <c r="AQ492" s="68">
        <v>15</v>
      </c>
      <c r="AR492" s="68">
        <v>20</v>
      </c>
      <c r="AS492" s="68">
        <v>17</v>
      </c>
      <c r="AT492" s="68">
        <v>37</v>
      </c>
      <c r="AU492" s="100">
        <v>38</v>
      </c>
      <c r="AV492" s="68">
        <v>12</v>
      </c>
      <c r="AW492" s="68">
        <v>12</v>
      </c>
      <c r="AX492" s="68">
        <v>11</v>
      </c>
      <c r="AY492" s="68">
        <v>9</v>
      </c>
      <c r="AZ492" s="68">
        <v>15</v>
      </c>
      <c r="BA492" s="68">
        <v>16</v>
      </c>
      <c r="BB492" s="100">
        <v>8</v>
      </c>
      <c r="BC492" s="100">
        <v>11</v>
      </c>
      <c r="BD492" s="100">
        <v>10</v>
      </c>
      <c r="BE492" s="100">
        <v>8</v>
      </c>
      <c r="BF492" s="100">
        <v>10</v>
      </c>
      <c r="BG492" s="100">
        <v>11</v>
      </c>
      <c r="BH492" s="100">
        <v>12</v>
      </c>
      <c r="BI492" s="100">
        <v>22</v>
      </c>
      <c r="BJ492" s="100">
        <v>23</v>
      </c>
      <c r="BK492" s="100">
        <v>17</v>
      </c>
      <c r="BL492" s="100">
        <v>10</v>
      </c>
      <c r="BM492" s="100">
        <v>12</v>
      </c>
      <c r="BN492" s="100">
        <v>12</v>
      </c>
      <c r="BO492" s="100">
        <v>16</v>
      </c>
      <c r="BP492" s="100">
        <v>8</v>
      </c>
      <c r="BQ492" s="100">
        <v>12</v>
      </c>
      <c r="BR492" s="100">
        <v>22</v>
      </c>
      <c r="BS492" s="100">
        <v>21</v>
      </c>
      <c r="BT492" s="100">
        <v>13</v>
      </c>
      <c r="BU492" s="100">
        <v>12</v>
      </c>
      <c r="BV492" s="100">
        <v>11</v>
      </c>
      <c r="BW492" s="100">
        <v>13</v>
      </c>
      <c r="BX492" s="100">
        <v>11</v>
      </c>
      <c r="BY492" s="100">
        <v>11</v>
      </c>
      <c r="BZ492" s="100">
        <v>12</v>
      </c>
      <c r="CA492" s="100">
        <v>12</v>
      </c>
      <c r="CB492" s="149">
        <f>(2.71828^(-8.3291+4.4859*K492-2.1583*L492))/(1+(2.71828^(-8.3291+4.4859*K492-2.1583*L492)))</f>
        <v>1.0023090528299148E-7</v>
      </c>
      <c r="CC492" s="64" t="s">
        <v>781</v>
      </c>
      <c r="CD492" s="86" t="s">
        <v>53</v>
      </c>
      <c r="CE492" s="86" t="s">
        <v>2</v>
      </c>
      <c r="CF492" s="86" t="s">
        <v>50</v>
      </c>
      <c r="CG492" s="86"/>
      <c r="CH492" s="59">
        <f>COUNTIF($M492,"=13")+COUNTIF($N492,"=24")+COUNTIF($O492,"=14")+COUNTIF($P492,"=11")+COUNTIF($Q492,"=11")+COUNTIF($R492,"=14")+COUNTIF($S492,"=12")+COUNTIF($T492,"=12")+COUNTIF($U492,"=12")+COUNTIF($V492,"=13")+COUNTIF($W492,"=13")+COUNTIF($X492,"=16")</f>
        <v>11</v>
      </c>
      <c r="CI492" s="59">
        <f>COUNTIF($Y492,"=18")+COUNTIF($Z492,"=9")+COUNTIF($AA492,"=10")+COUNTIF($AB492,"=11")+COUNTIF($AC492,"=11")+COUNTIF($AD492,"=25")+COUNTIF($AE492,"=15")+COUNTIF($AF492,"=19")+COUNTIF($AG492,"=31")+COUNTIF($AH492,"=15")+COUNTIF($AI492,"=15")+COUNTIF($AJ492,"=17")+COUNTIF($AK492,"=17")</f>
        <v>9</v>
      </c>
      <c r="CJ492" s="59">
        <f>COUNTIF($AL492,"=11")+COUNTIF($AM492,"=11")+COUNTIF($AN492,"=19")+COUNTIF($AO492,"=23")+COUNTIF($AP492,"=15")+COUNTIF($AQ492,"=15")+COUNTIF($AR492,"=19")+COUNTIF($AS492,"=17")+COUNTIF($AV492,"=12")+COUNTIF($AW492,"=12")</f>
        <v>8</v>
      </c>
      <c r="CK492" s="59">
        <f>COUNTIF($AX492,"=11")+COUNTIF($AY492,"=9")+COUNTIF($AZ492,"=15")+COUNTIF($BA492,"=16")+COUNTIF($BB492,"=8")+COUNTIF($BC492,"=10")+COUNTIF($BD492,"=10")+COUNTIF($BE492,"=8")+COUNTIF($BF492,"=10")+COUNTIF($BG492,"=11")</f>
        <v>9</v>
      </c>
      <c r="CL492" s="59">
        <f>COUNTIF($BH492,"=12")+COUNTIF($BI492,"=21")+COUNTIF($BJ492,"=23")+COUNTIF($BK492,"=16")+COUNTIF($BL492,"=10")+COUNTIF($BM492,"=12")+COUNTIF($BN492,"=12")+COUNTIF($BO492,"=15")+COUNTIF($BP492,"=8")+COUNTIF($BQ492,"=12")+COUNTIF($BR492,"=24")+COUNTIF($BS492,"=20")+COUNTIF($BT492,"=13")</f>
        <v>8</v>
      </c>
      <c r="CM492" s="59">
        <f>COUNTIF($BU492,"=12")+COUNTIF($BV492,"=11")+COUNTIF($BW492,"=13")+COUNTIF($BX492,"=11")+COUNTIF($BY492,"=11")+COUNTIF($BZ492,"=12")+COUNTIF($CA492,"=11")</f>
        <v>6</v>
      </c>
      <c r="CN492" s="86"/>
      <c r="CO492" s="86"/>
      <c r="CP492" s="86"/>
      <c r="CQ492" s="86"/>
      <c r="CR492" s="86"/>
      <c r="CS492" s="86"/>
      <c r="CT492" s="86"/>
      <c r="CU492" s="86"/>
      <c r="CV492" s="86"/>
      <c r="CW492" s="86"/>
      <c r="CX492" s="86"/>
      <c r="CY492" s="86"/>
      <c r="CZ492" s="86"/>
      <c r="DA492" s="86"/>
      <c r="DB492" s="86"/>
      <c r="DC492" s="86"/>
      <c r="DD492" s="86"/>
      <c r="DE492" s="86"/>
      <c r="DF492" s="86"/>
      <c r="DG492" s="86"/>
      <c r="DH492" s="86"/>
      <c r="DI492" s="86"/>
      <c r="DJ492" s="86"/>
      <c r="DK492" s="86"/>
      <c r="DL492" s="86"/>
      <c r="DM492" s="86"/>
      <c r="DN492" s="86"/>
      <c r="DO492" s="86"/>
      <c r="DP492" s="86"/>
      <c r="DQ492" s="86"/>
      <c r="DR492" s="86"/>
      <c r="DS492" s="86"/>
      <c r="DT492" s="86"/>
      <c r="DU492" s="86"/>
      <c r="DV492" s="86"/>
      <c r="DW492" s="86"/>
      <c r="DX492" s="86"/>
      <c r="DY492" s="86"/>
      <c r="DZ492" s="86"/>
      <c r="EA492" s="86"/>
      <c r="EB492" s="86"/>
      <c r="EC492" s="86"/>
      <c r="ED492" s="86"/>
      <c r="EE492" s="86"/>
    </row>
    <row r="493" spans="1:135" s="1" customFormat="1" ht="15" customHeight="1" x14ac:dyDescent="0.2">
      <c r="A493" s="164">
        <v>358676</v>
      </c>
      <c r="B493" s="49" t="s">
        <v>157</v>
      </c>
      <c r="C493" s="86" t="s">
        <v>2</v>
      </c>
      <c r="D493" s="138" t="s">
        <v>78</v>
      </c>
      <c r="E493" s="86" t="s">
        <v>9</v>
      </c>
      <c r="F493" s="86" t="s">
        <v>86</v>
      </c>
      <c r="G493" s="87">
        <v>42382</v>
      </c>
      <c r="H493" s="88" t="s">
        <v>2</v>
      </c>
      <c r="I493" s="88" t="s">
        <v>779</v>
      </c>
      <c r="J493" s="87">
        <v>41277.888888888891</v>
      </c>
      <c r="K493" s="143">
        <f>+COUNTIF($Y493,"&gt;=18")+COUNTIF($AG493,"&gt;=31")+COUNTIF($AP493,"&lt;=15")+COUNTIF($AR493,"&gt;=19")+COUNTIF($BG493,"&gt;=11")+COUNTIF($BI493,"&lt;=21")+COUNTIF($BK493,"&gt;=17")+COUNTIF($BR493,"&gt;=24")+COUNTIF($CA493,"&lt;=11")</f>
        <v>5</v>
      </c>
      <c r="L493" s="140">
        <f>65-(+CH493+CI493+CJ493+CK493+CL493+CM493)</f>
        <v>14</v>
      </c>
      <c r="M493" s="100">
        <v>13</v>
      </c>
      <c r="N493" s="68">
        <v>24</v>
      </c>
      <c r="O493" s="100">
        <v>14</v>
      </c>
      <c r="P493" s="68">
        <v>11</v>
      </c>
      <c r="Q493" s="100">
        <v>11</v>
      </c>
      <c r="R493" s="100">
        <v>14</v>
      </c>
      <c r="S493" s="100">
        <v>12</v>
      </c>
      <c r="T493" s="100">
        <v>12</v>
      </c>
      <c r="U493" s="68">
        <v>12</v>
      </c>
      <c r="V493" s="100">
        <v>13</v>
      </c>
      <c r="W493" s="100">
        <v>14</v>
      </c>
      <c r="X493" s="100">
        <v>16</v>
      </c>
      <c r="Y493" s="100">
        <v>16</v>
      </c>
      <c r="Z493" s="100">
        <v>9</v>
      </c>
      <c r="AA493" s="100">
        <v>10</v>
      </c>
      <c r="AB493" s="100">
        <v>11</v>
      </c>
      <c r="AC493" s="100">
        <v>11</v>
      </c>
      <c r="AD493" s="68">
        <v>25</v>
      </c>
      <c r="AE493" s="100">
        <v>15</v>
      </c>
      <c r="AF493" s="100">
        <v>19</v>
      </c>
      <c r="AG493" s="100">
        <v>30</v>
      </c>
      <c r="AH493" s="68">
        <v>15</v>
      </c>
      <c r="AI493" s="68">
        <v>15</v>
      </c>
      <c r="AJ493" s="100">
        <v>16</v>
      </c>
      <c r="AK493" s="68">
        <v>17</v>
      </c>
      <c r="AL493" s="100">
        <v>12</v>
      </c>
      <c r="AM493" s="68">
        <v>10</v>
      </c>
      <c r="AN493" s="68">
        <v>19</v>
      </c>
      <c r="AO493" s="68">
        <v>23</v>
      </c>
      <c r="AP493" s="68">
        <v>15</v>
      </c>
      <c r="AQ493" s="68">
        <v>14</v>
      </c>
      <c r="AR493" s="68">
        <v>21</v>
      </c>
      <c r="AS493" s="68">
        <v>17</v>
      </c>
      <c r="AT493" s="68">
        <v>38</v>
      </c>
      <c r="AU493" s="68">
        <v>39</v>
      </c>
      <c r="AV493" s="68">
        <v>12</v>
      </c>
      <c r="AW493" s="68">
        <v>11</v>
      </c>
      <c r="AX493" s="68">
        <v>11</v>
      </c>
      <c r="AY493" s="68">
        <v>9</v>
      </c>
      <c r="AZ493" s="68">
        <v>15</v>
      </c>
      <c r="BA493" s="68">
        <v>16</v>
      </c>
      <c r="BB493" s="100">
        <v>8</v>
      </c>
      <c r="BC493" s="100">
        <v>10</v>
      </c>
      <c r="BD493" s="100">
        <v>10</v>
      </c>
      <c r="BE493" s="100">
        <v>8</v>
      </c>
      <c r="BF493" s="100">
        <v>9</v>
      </c>
      <c r="BG493" s="100">
        <v>11</v>
      </c>
      <c r="BH493" s="100">
        <v>12</v>
      </c>
      <c r="BI493" s="100">
        <v>21</v>
      </c>
      <c r="BJ493" s="100">
        <v>23</v>
      </c>
      <c r="BK493" s="100">
        <v>17</v>
      </c>
      <c r="BL493" s="100">
        <v>10</v>
      </c>
      <c r="BM493" s="100">
        <v>12</v>
      </c>
      <c r="BN493" s="100">
        <v>12</v>
      </c>
      <c r="BO493" s="100">
        <v>16</v>
      </c>
      <c r="BP493" s="100">
        <v>8</v>
      </c>
      <c r="BQ493" s="68">
        <v>12</v>
      </c>
      <c r="BR493" s="100">
        <v>20</v>
      </c>
      <c r="BS493" s="100">
        <v>20</v>
      </c>
      <c r="BT493" s="100">
        <v>13</v>
      </c>
      <c r="BU493" s="100">
        <v>12</v>
      </c>
      <c r="BV493" s="100">
        <v>11</v>
      </c>
      <c r="BW493" s="100">
        <v>13</v>
      </c>
      <c r="BX493" s="100">
        <v>11</v>
      </c>
      <c r="BY493" s="100">
        <v>11</v>
      </c>
      <c r="BZ493" s="100">
        <v>12</v>
      </c>
      <c r="CA493" s="100">
        <v>12</v>
      </c>
      <c r="CB493" s="149">
        <f>(2.71828^(-8.3291+4.4859*K493-2.1583*L493))/(1+(2.71828^(-8.3291+4.4859*K493-2.1583*L493)))</f>
        <v>1.0023090528299148E-7</v>
      </c>
      <c r="CC493" s="64" t="s">
        <v>781</v>
      </c>
      <c r="CD493" s="86" t="s">
        <v>53</v>
      </c>
      <c r="CE493" s="86" t="s">
        <v>2</v>
      </c>
      <c r="CF493" s="86" t="s">
        <v>157</v>
      </c>
      <c r="CG493" s="86"/>
      <c r="CH493" s="59">
        <f>COUNTIF($M493,"=13")+COUNTIF($N493,"=24")+COUNTIF($O493,"=14")+COUNTIF($P493,"=11")+COUNTIF($Q493,"=11")+COUNTIF($R493,"=14")+COUNTIF($S493,"=12")+COUNTIF($T493,"=12")+COUNTIF($U493,"=12")+COUNTIF($V493,"=13")+COUNTIF($W493,"=13")+COUNTIF($X493,"=16")</f>
        <v>11</v>
      </c>
      <c r="CI493" s="59">
        <f>COUNTIF($Y493,"=18")+COUNTIF($Z493,"=9")+COUNTIF($AA493,"=10")+COUNTIF($AB493,"=11")+COUNTIF($AC493,"=11")+COUNTIF($AD493,"=25")+COUNTIF($AE493,"=15")+COUNTIF($AF493,"=19")+COUNTIF($AG493,"=31")+COUNTIF($AH493,"=15")+COUNTIF($AI493,"=15")+COUNTIF($AJ493,"=17")+COUNTIF($AK493,"=17")</f>
        <v>10</v>
      </c>
      <c r="CJ493" s="59">
        <f>COUNTIF($AL493,"=11")+COUNTIF($AM493,"=11")+COUNTIF($AN493,"=19")+COUNTIF($AO493,"=23")+COUNTIF($AP493,"=15")+COUNTIF($AQ493,"=15")+COUNTIF($AR493,"=19")+COUNTIF($AS493,"=17")+COUNTIF($AV493,"=12")+COUNTIF($AW493,"=12")</f>
        <v>5</v>
      </c>
      <c r="CK493" s="59">
        <f>COUNTIF($AX493,"=11")+COUNTIF($AY493,"=9")+COUNTIF($AZ493,"=15")+COUNTIF($BA493,"=16")+COUNTIF($BB493,"=8")+COUNTIF($BC493,"=10")+COUNTIF($BD493,"=10")+COUNTIF($BE493,"=8")+COUNTIF($BF493,"=10")+COUNTIF($BG493,"=11")</f>
        <v>9</v>
      </c>
      <c r="CL493" s="59">
        <f>COUNTIF($BH493,"=12")+COUNTIF($BI493,"=21")+COUNTIF($BJ493,"=23")+COUNTIF($BK493,"=16")+COUNTIF($BL493,"=10")+COUNTIF($BM493,"=12")+COUNTIF($BN493,"=12")+COUNTIF($BO493,"=15")+COUNTIF($BP493,"=8")+COUNTIF($BQ493,"=12")+COUNTIF($BR493,"=24")+COUNTIF($BS493,"=20")+COUNTIF($BT493,"=13")</f>
        <v>10</v>
      </c>
      <c r="CM493" s="59">
        <f>COUNTIF($BU493,"=12")+COUNTIF($BV493,"=11")+COUNTIF($BW493,"=13")+COUNTIF($BX493,"=11")+COUNTIF($BY493,"=11")+COUNTIF($BZ493,"=12")+COUNTIF($CA493,"=11")</f>
        <v>6</v>
      </c>
      <c r="CN493" s="86"/>
      <c r="CO493" s="86"/>
      <c r="CP493" s="86"/>
      <c r="CQ493" s="86"/>
      <c r="CR493" s="86"/>
      <c r="CS493" s="86"/>
      <c r="CT493" s="86"/>
      <c r="CU493" s="86"/>
      <c r="CV493" s="86"/>
      <c r="CW493" s="86"/>
      <c r="CX493" s="86"/>
      <c r="CY493" s="86"/>
      <c r="CZ493" s="86"/>
      <c r="DA493" s="86"/>
      <c r="DB493" s="86"/>
      <c r="DC493" s="86"/>
      <c r="DD493" s="86"/>
      <c r="DE493" s="86"/>
      <c r="DF493" s="86"/>
      <c r="DG493" s="86"/>
      <c r="DH493" s="86"/>
      <c r="DI493" s="86"/>
      <c r="DJ493" s="86"/>
      <c r="DK493" s="86"/>
      <c r="DL493" s="86"/>
      <c r="DM493" s="86"/>
      <c r="DN493" s="86"/>
      <c r="DO493" s="86"/>
      <c r="DP493" s="86"/>
      <c r="DQ493" s="86"/>
      <c r="DR493" s="86"/>
      <c r="DS493" s="86"/>
      <c r="DT493" s="86"/>
      <c r="DU493" s="86"/>
      <c r="DV493" s="86"/>
      <c r="DW493" s="86"/>
      <c r="DX493" s="86"/>
      <c r="DY493" s="86"/>
      <c r="DZ493" s="86"/>
      <c r="EA493" s="86"/>
      <c r="EB493" s="86"/>
      <c r="EC493" s="86"/>
      <c r="ED493" s="86"/>
      <c r="EE493" s="86"/>
    </row>
    <row r="494" spans="1:135" s="1" customFormat="1" ht="15" customHeight="1" x14ac:dyDescent="0.2">
      <c r="A494" s="164">
        <v>370909</v>
      </c>
      <c r="B494" s="86" t="s">
        <v>50</v>
      </c>
      <c r="C494" s="86" t="s">
        <v>2</v>
      </c>
      <c r="D494" s="138" t="s">
        <v>78</v>
      </c>
      <c r="E494" s="86" t="s">
        <v>314</v>
      </c>
      <c r="F494" s="86" t="s">
        <v>174</v>
      </c>
      <c r="G494" s="87">
        <v>42403.253472222219</v>
      </c>
      <c r="H494" s="88" t="s">
        <v>2</v>
      </c>
      <c r="I494" s="88" t="s">
        <v>779</v>
      </c>
      <c r="J494" s="87">
        <v>41277.888888888891</v>
      </c>
      <c r="K494" s="143">
        <f>+COUNTIF($Y494,"&gt;=18")+COUNTIF($AG494,"&gt;=31")+COUNTIF($AP494,"&lt;=15")+COUNTIF($AR494,"&gt;=19")+COUNTIF($BG494,"&gt;=11")+COUNTIF($BI494,"&lt;=21")+COUNTIF($BK494,"&gt;=17")+COUNTIF($BR494,"&gt;=24")+COUNTIF($CA494,"&lt;=11")</f>
        <v>5</v>
      </c>
      <c r="L494" s="140">
        <f>65-(+CH494+CI494+CJ494+CK494+CL494+CM494)</f>
        <v>14</v>
      </c>
      <c r="M494" s="68">
        <v>13</v>
      </c>
      <c r="N494" s="68">
        <v>25</v>
      </c>
      <c r="O494" s="68">
        <v>14</v>
      </c>
      <c r="P494" s="68">
        <v>11</v>
      </c>
      <c r="Q494" s="68">
        <v>11</v>
      </c>
      <c r="R494" s="68">
        <v>14</v>
      </c>
      <c r="S494" s="68">
        <v>12</v>
      </c>
      <c r="T494" s="68">
        <v>12</v>
      </c>
      <c r="U494" s="68">
        <v>12</v>
      </c>
      <c r="V494" s="68">
        <v>13</v>
      </c>
      <c r="W494" s="68">
        <v>14</v>
      </c>
      <c r="X494" s="68">
        <v>16</v>
      </c>
      <c r="Y494" s="68">
        <v>17</v>
      </c>
      <c r="Z494" s="68">
        <v>9</v>
      </c>
      <c r="AA494" s="68">
        <v>10</v>
      </c>
      <c r="AB494" s="68">
        <v>11</v>
      </c>
      <c r="AC494" s="68">
        <v>11</v>
      </c>
      <c r="AD494" s="68">
        <v>25</v>
      </c>
      <c r="AE494" s="68">
        <v>15</v>
      </c>
      <c r="AF494" s="68">
        <v>18</v>
      </c>
      <c r="AG494" s="68">
        <v>31</v>
      </c>
      <c r="AH494" s="100">
        <v>15</v>
      </c>
      <c r="AI494" s="100">
        <v>16</v>
      </c>
      <c r="AJ494" s="68">
        <v>17</v>
      </c>
      <c r="AK494" s="68">
        <v>17</v>
      </c>
      <c r="AL494" s="68">
        <v>11</v>
      </c>
      <c r="AM494" s="68">
        <v>11</v>
      </c>
      <c r="AN494" s="68">
        <v>19</v>
      </c>
      <c r="AO494" s="68">
        <v>23</v>
      </c>
      <c r="AP494" s="68">
        <v>17</v>
      </c>
      <c r="AQ494" s="68">
        <v>16</v>
      </c>
      <c r="AR494" s="68">
        <v>19</v>
      </c>
      <c r="AS494" s="68">
        <v>18</v>
      </c>
      <c r="AT494" s="68">
        <v>39</v>
      </c>
      <c r="AU494" s="68">
        <v>40</v>
      </c>
      <c r="AV494" s="68">
        <v>11</v>
      </c>
      <c r="AW494" s="68">
        <v>12</v>
      </c>
      <c r="AX494" s="68">
        <v>11</v>
      </c>
      <c r="AY494" s="68">
        <v>9</v>
      </c>
      <c r="AZ494" s="68">
        <v>15</v>
      </c>
      <c r="BA494" s="68">
        <v>16</v>
      </c>
      <c r="BB494" s="68">
        <v>8</v>
      </c>
      <c r="BC494" s="68">
        <v>10</v>
      </c>
      <c r="BD494" s="68">
        <v>10</v>
      </c>
      <c r="BE494" s="68">
        <v>8</v>
      </c>
      <c r="BF494" s="68">
        <v>10</v>
      </c>
      <c r="BG494" s="68">
        <v>10</v>
      </c>
      <c r="BH494" s="68">
        <v>12</v>
      </c>
      <c r="BI494" s="68">
        <v>21</v>
      </c>
      <c r="BJ494" s="68">
        <v>23</v>
      </c>
      <c r="BK494" s="68">
        <v>17</v>
      </c>
      <c r="BL494" s="68">
        <v>10</v>
      </c>
      <c r="BM494" s="68">
        <v>12</v>
      </c>
      <c r="BN494" s="68">
        <v>12</v>
      </c>
      <c r="BO494" s="68">
        <v>16</v>
      </c>
      <c r="BP494" s="68">
        <v>8</v>
      </c>
      <c r="BQ494" s="68">
        <v>12</v>
      </c>
      <c r="BR494" s="68">
        <v>25</v>
      </c>
      <c r="BS494" s="68">
        <v>20</v>
      </c>
      <c r="BT494" s="68">
        <v>13</v>
      </c>
      <c r="BU494" s="68">
        <v>12</v>
      </c>
      <c r="BV494" s="68">
        <v>11</v>
      </c>
      <c r="BW494" s="68">
        <v>13</v>
      </c>
      <c r="BX494" s="68">
        <v>11</v>
      </c>
      <c r="BY494" s="68">
        <v>11</v>
      </c>
      <c r="BZ494" s="68">
        <v>12</v>
      </c>
      <c r="CA494" s="68">
        <v>12</v>
      </c>
      <c r="CB494" s="149">
        <f>(2.71828^(-8.3291+4.4859*K494-2.1583*L494))/(1+(2.71828^(-8.3291+4.4859*K494-2.1583*L494)))</f>
        <v>1.0023090528299148E-7</v>
      </c>
      <c r="CC494" s="88" t="s">
        <v>781</v>
      </c>
      <c r="CD494" s="86" t="s">
        <v>53</v>
      </c>
      <c r="CE494" s="86" t="s">
        <v>2</v>
      </c>
      <c r="CF494" s="86" t="s">
        <v>50</v>
      </c>
      <c r="CG494" s="86"/>
      <c r="CH494" s="59">
        <f>COUNTIF($M494,"=13")+COUNTIF($N494,"=24")+COUNTIF($O494,"=14")+COUNTIF($P494,"=11")+COUNTIF($Q494,"=11")+COUNTIF($R494,"=14")+COUNTIF($S494,"=12")+COUNTIF($T494,"=12")+COUNTIF($U494,"=12")+COUNTIF($V494,"=13")+COUNTIF($W494,"=13")+COUNTIF($X494,"=16")</f>
        <v>10</v>
      </c>
      <c r="CI494" s="59">
        <f>COUNTIF($Y494,"=18")+COUNTIF($Z494,"=9")+COUNTIF($AA494,"=10")+COUNTIF($AB494,"=11")+COUNTIF($AC494,"=11")+COUNTIF($AD494,"=25")+COUNTIF($AE494,"=15")+COUNTIF($AF494,"=19")+COUNTIF($AG494,"=31")+COUNTIF($AH494,"=15")+COUNTIF($AI494,"=15")+COUNTIF($AJ494,"=17")+COUNTIF($AK494,"=17")</f>
        <v>10</v>
      </c>
      <c r="CJ494" s="59">
        <f>COUNTIF($AL494,"=11")+COUNTIF($AM494,"=11")+COUNTIF($AN494,"=19")+COUNTIF($AO494,"=23")+COUNTIF($AP494,"=15")+COUNTIF($AQ494,"=15")+COUNTIF($AR494,"=19")+COUNTIF($AS494,"=17")+COUNTIF($AV494,"=12")+COUNTIF($AW494,"=12")</f>
        <v>6</v>
      </c>
      <c r="CK494" s="59">
        <f>COUNTIF($AX494,"=11")+COUNTIF($AY494,"=9")+COUNTIF($AZ494,"=15")+COUNTIF($BA494,"=16")+COUNTIF($BB494,"=8")+COUNTIF($BC494,"=10")+COUNTIF($BD494,"=10")+COUNTIF($BE494,"=8")+COUNTIF($BF494,"=10")+COUNTIF($BG494,"=11")</f>
        <v>9</v>
      </c>
      <c r="CL494" s="59">
        <f>COUNTIF($BH494,"=12")+COUNTIF($BI494,"=21")+COUNTIF($BJ494,"=23")+COUNTIF($BK494,"=16")+COUNTIF($BL494,"=10")+COUNTIF($BM494,"=12")+COUNTIF($BN494,"=12")+COUNTIF($BO494,"=15")+COUNTIF($BP494,"=8")+COUNTIF($BQ494,"=12")+COUNTIF($BR494,"=24")+COUNTIF($BS494,"=20")+COUNTIF($BT494,"=13")</f>
        <v>10</v>
      </c>
      <c r="CM494" s="59">
        <f>COUNTIF($BU494,"=12")+COUNTIF($BV494,"=11")+COUNTIF($BW494,"=13")+COUNTIF($BX494,"=11")+COUNTIF($BY494,"=11")+COUNTIF($BZ494,"=12")+COUNTIF($CA494,"=11")</f>
        <v>6</v>
      </c>
      <c r="CN494" s="86"/>
      <c r="CO494" s="86"/>
      <c r="CP494" s="86"/>
      <c r="CQ494" s="86"/>
      <c r="CR494" s="86"/>
      <c r="CS494" s="86"/>
      <c r="CT494" s="86"/>
      <c r="CU494" s="86"/>
      <c r="CV494" s="86"/>
      <c r="CW494" s="86"/>
      <c r="CX494" s="86"/>
      <c r="CY494" s="86"/>
      <c r="CZ494" s="86"/>
      <c r="DA494" s="86"/>
      <c r="DB494" s="86"/>
      <c r="DC494" s="86"/>
      <c r="DD494" s="86"/>
      <c r="DE494" s="86"/>
      <c r="DF494" s="86"/>
      <c r="DG494" s="86"/>
      <c r="DH494" s="86"/>
      <c r="DI494" s="86"/>
      <c r="DJ494" s="86"/>
      <c r="DK494" s="86"/>
      <c r="DL494" s="86"/>
      <c r="DM494" s="86"/>
      <c r="DN494" s="86"/>
      <c r="DO494" s="86"/>
      <c r="DP494" s="86"/>
      <c r="DQ494" s="86"/>
      <c r="DR494" s="86"/>
      <c r="DS494" s="86"/>
      <c r="DT494" s="86"/>
      <c r="DU494" s="86"/>
      <c r="DV494" s="86"/>
      <c r="DW494" s="86"/>
      <c r="DX494" s="86"/>
      <c r="DY494" s="86"/>
      <c r="DZ494" s="86"/>
      <c r="EA494" s="86"/>
      <c r="EB494" s="86"/>
      <c r="EC494" s="86"/>
      <c r="ED494" s="86"/>
      <c r="EE494" s="86"/>
    </row>
    <row r="495" spans="1:135" s="1" customFormat="1" ht="15" customHeight="1" x14ac:dyDescent="0.2">
      <c r="A495" s="164">
        <v>434222</v>
      </c>
      <c r="B495" s="49" t="s">
        <v>168</v>
      </c>
      <c r="C495" s="86" t="s">
        <v>2</v>
      </c>
      <c r="D495" s="138" t="s">
        <v>72</v>
      </c>
      <c r="E495" s="86" t="s">
        <v>28</v>
      </c>
      <c r="F495" s="86" t="s">
        <v>86</v>
      </c>
      <c r="G495" s="87">
        <v>42382.838888888888</v>
      </c>
      <c r="H495" s="88" t="s">
        <v>2</v>
      </c>
      <c r="I495" s="88" t="s">
        <v>779</v>
      </c>
      <c r="J495" s="87">
        <v>41277.888888888891</v>
      </c>
      <c r="K495" s="143">
        <f>+COUNTIF($Y495,"&gt;=18")+COUNTIF($AG495,"&gt;=31")+COUNTIF($AP495,"&lt;=15")+COUNTIF($AR495,"&gt;=19")+COUNTIF($BG495,"&gt;=11")+COUNTIF($BI495,"&lt;=21")+COUNTIF($BK495,"&gt;=17")+COUNTIF($BR495,"&gt;=24")+COUNTIF($CA495,"&lt;=11")</f>
        <v>5</v>
      </c>
      <c r="L495" s="140">
        <f>65-(+CH495+CI495+CJ495+CK495+CL495+CM495)</f>
        <v>14</v>
      </c>
      <c r="M495" s="100">
        <v>13</v>
      </c>
      <c r="N495" s="100">
        <v>24</v>
      </c>
      <c r="O495" s="100">
        <v>14</v>
      </c>
      <c r="P495" s="68">
        <v>10</v>
      </c>
      <c r="Q495" s="100">
        <v>12</v>
      </c>
      <c r="R495" s="100">
        <v>16</v>
      </c>
      <c r="S495" s="100">
        <v>12</v>
      </c>
      <c r="T495" s="100">
        <v>12</v>
      </c>
      <c r="U495" s="100">
        <v>12</v>
      </c>
      <c r="V495" s="100">
        <v>13</v>
      </c>
      <c r="W495" s="100">
        <v>13</v>
      </c>
      <c r="X495" s="100">
        <v>16</v>
      </c>
      <c r="Y495" s="100">
        <v>16</v>
      </c>
      <c r="Z495" s="68">
        <v>9</v>
      </c>
      <c r="AA495" s="68">
        <v>10</v>
      </c>
      <c r="AB495" s="100">
        <v>11</v>
      </c>
      <c r="AC495" s="100">
        <v>11</v>
      </c>
      <c r="AD495" s="100">
        <v>25</v>
      </c>
      <c r="AE495" s="100">
        <v>15</v>
      </c>
      <c r="AF495" s="100">
        <v>19</v>
      </c>
      <c r="AG495" s="100">
        <v>31</v>
      </c>
      <c r="AH495" s="100">
        <v>15</v>
      </c>
      <c r="AI495" s="100">
        <v>15</v>
      </c>
      <c r="AJ495" s="68">
        <v>17</v>
      </c>
      <c r="AK495" s="68">
        <v>17</v>
      </c>
      <c r="AL495" s="100">
        <v>10</v>
      </c>
      <c r="AM495" s="68">
        <v>11</v>
      </c>
      <c r="AN495" s="68">
        <v>19</v>
      </c>
      <c r="AO495" s="68">
        <v>23</v>
      </c>
      <c r="AP495" s="68">
        <v>16</v>
      </c>
      <c r="AQ495" s="68">
        <v>15</v>
      </c>
      <c r="AR495" s="68">
        <v>19</v>
      </c>
      <c r="AS495" s="68">
        <v>17</v>
      </c>
      <c r="AT495" s="68">
        <v>35</v>
      </c>
      <c r="AU495" s="68">
        <v>36</v>
      </c>
      <c r="AV495" s="68">
        <v>12</v>
      </c>
      <c r="AW495" s="68">
        <v>12</v>
      </c>
      <c r="AX495" s="68">
        <v>11</v>
      </c>
      <c r="AY495" s="68">
        <v>9</v>
      </c>
      <c r="AZ495" s="68">
        <v>15</v>
      </c>
      <c r="BA495" s="68">
        <v>16</v>
      </c>
      <c r="BB495" s="100">
        <v>8</v>
      </c>
      <c r="BC495" s="100">
        <v>10</v>
      </c>
      <c r="BD495" s="100">
        <v>10</v>
      </c>
      <c r="BE495" s="100">
        <v>8</v>
      </c>
      <c r="BF495" s="100">
        <v>11</v>
      </c>
      <c r="BG495" s="100">
        <v>10</v>
      </c>
      <c r="BH495" s="100">
        <v>12</v>
      </c>
      <c r="BI495" s="100">
        <v>21</v>
      </c>
      <c r="BJ495" s="100">
        <v>23</v>
      </c>
      <c r="BK495" s="100">
        <v>17</v>
      </c>
      <c r="BL495" s="100">
        <v>10</v>
      </c>
      <c r="BM495" s="100">
        <v>12</v>
      </c>
      <c r="BN495" s="100">
        <v>12</v>
      </c>
      <c r="BO495" s="100">
        <v>17</v>
      </c>
      <c r="BP495" s="100">
        <v>8</v>
      </c>
      <c r="BQ495" s="100">
        <v>12</v>
      </c>
      <c r="BR495" s="100">
        <v>25</v>
      </c>
      <c r="BS495" s="100">
        <v>21</v>
      </c>
      <c r="BT495" s="100">
        <v>14</v>
      </c>
      <c r="BU495" s="100">
        <v>12</v>
      </c>
      <c r="BV495" s="100">
        <v>11</v>
      </c>
      <c r="BW495" s="100">
        <v>13</v>
      </c>
      <c r="BX495" s="100">
        <v>11</v>
      </c>
      <c r="BY495" s="100">
        <v>11</v>
      </c>
      <c r="BZ495" s="100">
        <v>12</v>
      </c>
      <c r="CA495" s="100">
        <v>12</v>
      </c>
      <c r="CB495" s="149">
        <f>(2.71828^(-8.3291+4.4859*K495-2.1583*L495))/(1+(2.71828^(-8.3291+4.4859*K495-2.1583*L495)))</f>
        <v>1.0023090528299148E-7</v>
      </c>
      <c r="CC495" s="64" t="s">
        <v>781</v>
      </c>
      <c r="CD495" s="86" t="s">
        <v>70</v>
      </c>
      <c r="CE495" s="86" t="s">
        <v>2</v>
      </c>
      <c r="CF495" s="86" t="s">
        <v>168</v>
      </c>
      <c r="CG495" s="86"/>
      <c r="CH495" s="59">
        <f>COUNTIF($M495,"=13")+COUNTIF($N495,"=24")+COUNTIF($O495,"=14")+COUNTIF($P495,"=11")+COUNTIF($Q495,"=11")+COUNTIF($R495,"=14")+COUNTIF($S495,"=12")+COUNTIF($T495,"=12")+COUNTIF($U495,"=12")+COUNTIF($V495,"=13")+COUNTIF($W495,"=13")+COUNTIF($X495,"=16")</f>
        <v>9</v>
      </c>
      <c r="CI495" s="59">
        <f>COUNTIF($Y495,"=18")+COUNTIF($Z495,"=9")+COUNTIF($AA495,"=10")+COUNTIF($AB495,"=11")+COUNTIF($AC495,"=11")+COUNTIF($AD495,"=25")+COUNTIF($AE495,"=15")+COUNTIF($AF495,"=19")+COUNTIF($AG495,"=31")+COUNTIF($AH495,"=15")+COUNTIF($AI495,"=15")+COUNTIF($AJ495,"=17")+COUNTIF($AK495,"=17")</f>
        <v>12</v>
      </c>
      <c r="CJ495" s="59">
        <f>COUNTIF($AL495,"=11")+COUNTIF($AM495,"=11")+COUNTIF($AN495,"=19")+COUNTIF($AO495,"=23")+COUNTIF($AP495,"=15")+COUNTIF($AQ495,"=15")+COUNTIF($AR495,"=19")+COUNTIF($AS495,"=17")+COUNTIF($AV495,"=12")+COUNTIF($AW495,"=12")</f>
        <v>8</v>
      </c>
      <c r="CK495" s="59">
        <f>COUNTIF($AX495,"=11")+COUNTIF($AY495,"=9")+COUNTIF($AZ495,"=15")+COUNTIF($BA495,"=16")+COUNTIF($BB495,"=8")+COUNTIF($BC495,"=10")+COUNTIF($BD495,"=10")+COUNTIF($BE495,"=8")+COUNTIF($BF495,"=10")+COUNTIF($BG495,"=11")</f>
        <v>8</v>
      </c>
      <c r="CL495" s="59">
        <f>COUNTIF($BH495,"=12")+COUNTIF($BI495,"=21")+COUNTIF($BJ495,"=23")+COUNTIF($BK495,"=16")+COUNTIF($BL495,"=10")+COUNTIF($BM495,"=12")+COUNTIF($BN495,"=12")+COUNTIF($BO495,"=15")+COUNTIF($BP495,"=8")+COUNTIF($BQ495,"=12")+COUNTIF($BR495,"=24")+COUNTIF($BS495,"=20")+COUNTIF($BT495,"=13")</f>
        <v>8</v>
      </c>
      <c r="CM495" s="59">
        <f>COUNTIF($BU495,"=12")+COUNTIF($BV495,"=11")+COUNTIF($BW495,"=13")+COUNTIF($BX495,"=11")+COUNTIF($BY495,"=11")+COUNTIF($BZ495,"=12")+COUNTIF($CA495,"=11")</f>
        <v>6</v>
      </c>
      <c r="CN495" s="86"/>
      <c r="CO495" s="86"/>
      <c r="CP495" s="86"/>
      <c r="CQ495" s="86"/>
      <c r="CR495" s="86"/>
      <c r="CS495" s="86"/>
      <c r="CT495" s="86"/>
      <c r="CU495" s="86"/>
      <c r="CV495" s="86"/>
      <c r="CW495" s="86"/>
      <c r="CX495" s="86"/>
      <c r="CY495" s="86"/>
      <c r="CZ495" s="86"/>
      <c r="DA495" s="86"/>
      <c r="DB495" s="86"/>
      <c r="DC495" s="86"/>
      <c r="DD495" s="86"/>
      <c r="DE495" s="86"/>
      <c r="DF495" s="86"/>
      <c r="DG495" s="86"/>
      <c r="DH495" s="86"/>
      <c r="DI495" s="86"/>
      <c r="DJ495" s="86"/>
      <c r="DK495" s="86"/>
      <c r="DL495" s="86"/>
      <c r="DM495" s="86"/>
      <c r="DN495" s="86"/>
      <c r="DO495" s="86"/>
      <c r="DP495" s="86"/>
      <c r="DQ495" s="86"/>
      <c r="DR495" s="86"/>
      <c r="DS495" s="86"/>
      <c r="DT495" s="86"/>
      <c r="DU495" s="86"/>
      <c r="DV495" s="86"/>
      <c r="DW495" s="86"/>
      <c r="DX495" s="86"/>
      <c r="DY495" s="86"/>
      <c r="DZ495" s="86"/>
      <c r="EA495" s="86"/>
      <c r="EB495" s="86"/>
      <c r="EC495" s="86"/>
      <c r="ED495" s="86"/>
      <c r="EE495" s="86"/>
    </row>
    <row r="496" spans="1:135" s="1" customFormat="1" ht="15" customHeight="1" x14ac:dyDescent="0.2">
      <c r="A496" s="164">
        <v>451266</v>
      </c>
      <c r="B496" s="86" t="s">
        <v>786</v>
      </c>
      <c r="C496" s="86" t="s">
        <v>2</v>
      </c>
      <c r="D496" s="138" t="s">
        <v>78</v>
      </c>
      <c r="E496" s="86" t="s">
        <v>7</v>
      </c>
      <c r="F496" s="86" t="s">
        <v>13</v>
      </c>
      <c r="G496" s="87">
        <v>42552</v>
      </c>
      <c r="H496" s="86" t="s">
        <v>785</v>
      </c>
      <c r="I496" s="86" t="s">
        <v>779</v>
      </c>
      <c r="J496" s="87">
        <v>41277.888888888891</v>
      </c>
      <c r="K496" s="143">
        <f>+COUNTIF($Y496,"&gt;=18")+COUNTIF($AG496,"&gt;=31")+COUNTIF($AP496,"&lt;=15")+COUNTIF($AR496,"&gt;=19")+COUNTIF($BG496,"&gt;=11")+COUNTIF($BI496,"&lt;=21")+COUNTIF($BK496,"&gt;=17")+COUNTIF($BR496,"&gt;=24")+COUNTIF($CA496,"&lt;=11")</f>
        <v>5</v>
      </c>
      <c r="L496" s="140">
        <f>65-(+CH496+CI496+CJ496+CK496+CL496+CM496)</f>
        <v>14</v>
      </c>
      <c r="M496" s="68">
        <v>13</v>
      </c>
      <c r="N496" s="68">
        <v>25</v>
      </c>
      <c r="O496" s="68">
        <v>14</v>
      </c>
      <c r="P496" s="68">
        <v>11</v>
      </c>
      <c r="Q496" s="68">
        <v>11</v>
      </c>
      <c r="R496" s="68">
        <v>14</v>
      </c>
      <c r="S496" s="68">
        <v>12</v>
      </c>
      <c r="T496" s="68">
        <v>12</v>
      </c>
      <c r="U496" s="68">
        <v>12</v>
      </c>
      <c r="V496" s="68">
        <v>13</v>
      </c>
      <c r="W496" s="68">
        <v>13</v>
      </c>
      <c r="X496" s="68">
        <v>16</v>
      </c>
      <c r="Y496" s="68">
        <v>18</v>
      </c>
      <c r="Z496" s="68">
        <v>9</v>
      </c>
      <c r="AA496" s="68">
        <v>10</v>
      </c>
      <c r="AB496" s="68">
        <v>11</v>
      </c>
      <c r="AC496" s="68">
        <v>11</v>
      </c>
      <c r="AD496" s="68">
        <v>25</v>
      </c>
      <c r="AE496" s="68">
        <v>14</v>
      </c>
      <c r="AF496" s="68">
        <v>18</v>
      </c>
      <c r="AG496" s="68">
        <v>31</v>
      </c>
      <c r="AH496" s="100">
        <v>15</v>
      </c>
      <c r="AI496" s="100">
        <v>15</v>
      </c>
      <c r="AJ496" s="68">
        <v>16</v>
      </c>
      <c r="AK496" s="68">
        <v>17</v>
      </c>
      <c r="AL496" s="68">
        <v>10</v>
      </c>
      <c r="AM496" s="68">
        <v>10</v>
      </c>
      <c r="AN496" s="68">
        <v>19</v>
      </c>
      <c r="AO496" s="68">
        <v>23</v>
      </c>
      <c r="AP496" s="68">
        <v>15</v>
      </c>
      <c r="AQ496" s="68">
        <v>16</v>
      </c>
      <c r="AR496" s="68">
        <v>21</v>
      </c>
      <c r="AS496" s="68">
        <v>17</v>
      </c>
      <c r="AT496" s="68">
        <v>34</v>
      </c>
      <c r="AU496" s="68">
        <v>39</v>
      </c>
      <c r="AV496" s="68">
        <v>12</v>
      </c>
      <c r="AW496" s="68">
        <v>12</v>
      </c>
      <c r="AX496" s="68">
        <v>11</v>
      </c>
      <c r="AY496" s="68">
        <v>9</v>
      </c>
      <c r="AZ496" s="68">
        <v>16</v>
      </c>
      <c r="BA496" s="68">
        <v>16</v>
      </c>
      <c r="BB496" s="68">
        <v>8</v>
      </c>
      <c r="BC496" s="68">
        <v>10</v>
      </c>
      <c r="BD496" s="68">
        <v>10</v>
      </c>
      <c r="BE496" s="68">
        <v>8</v>
      </c>
      <c r="BF496" s="68">
        <v>10</v>
      </c>
      <c r="BG496" s="68">
        <v>10</v>
      </c>
      <c r="BH496" s="68">
        <v>12</v>
      </c>
      <c r="BI496" s="68">
        <v>22</v>
      </c>
      <c r="BJ496" s="68">
        <v>23</v>
      </c>
      <c r="BK496" s="68">
        <v>16</v>
      </c>
      <c r="BL496" s="68">
        <v>10</v>
      </c>
      <c r="BM496" s="68">
        <v>12</v>
      </c>
      <c r="BN496" s="68">
        <v>12</v>
      </c>
      <c r="BO496" s="68">
        <v>16</v>
      </c>
      <c r="BP496" s="68">
        <v>8</v>
      </c>
      <c r="BQ496" s="68">
        <v>12</v>
      </c>
      <c r="BR496" s="68">
        <v>24</v>
      </c>
      <c r="BS496" s="68">
        <v>20</v>
      </c>
      <c r="BT496" s="68">
        <v>14</v>
      </c>
      <c r="BU496" s="68">
        <v>12</v>
      </c>
      <c r="BV496" s="68">
        <v>11</v>
      </c>
      <c r="BW496" s="68">
        <v>13</v>
      </c>
      <c r="BX496" s="68">
        <v>11</v>
      </c>
      <c r="BY496" s="68">
        <v>11</v>
      </c>
      <c r="BZ496" s="68">
        <v>12</v>
      </c>
      <c r="CA496" s="68">
        <v>12</v>
      </c>
      <c r="CB496" s="149">
        <f>(2.71828^(-8.3291+4.4859*K496-2.1583*L496))/(1+(2.71828^(-8.3291+4.4859*K496-2.1583*L496)))</f>
        <v>1.0023090528299148E-7</v>
      </c>
      <c r="CC496" s="86" t="s">
        <v>781</v>
      </c>
      <c r="CD496" s="86" t="s">
        <v>53</v>
      </c>
      <c r="CE496" s="86" t="s">
        <v>782</v>
      </c>
      <c r="CF496" s="86" t="s">
        <v>786</v>
      </c>
      <c r="CG496" s="86"/>
      <c r="CH496" s="59">
        <f>COUNTIF($M496,"=13")+COUNTIF($N496,"=24")+COUNTIF($O496,"=14")+COUNTIF($P496,"=11")+COUNTIF($Q496,"=11")+COUNTIF($R496,"=14")+COUNTIF($S496,"=12")+COUNTIF($T496,"=12")+COUNTIF($U496,"=12")+COUNTIF($V496,"=13")+COUNTIF($W496,"=13")+COUNTIF($X496,"=16")</f>
        <v>11</v>
      </c>
      <c r="CI496" s="59">
        <f>COUNTIF($Y496,"=18")+COUNTIF($Z496,"=9")+COUNTIF($AA496,"=10")+COUNTIF($AB496,"=11")+COUNTIF($AC496,"=11")+COUNTIF($AD496,"=25")+COUNTIF($AE496,"=15")+COUNTIF($AF496,"=19")+COUNTIF($AG496,"=31")+COUNTIF($AH496,"=15")+COUNTIF($AI496,"=15")+COUNTIF($AJ496,"=17")+COUNTIF($AK496,"=17")</f>
        <v>10</v>
      </c>
      <c r="CJ496" s="59">
        <f>COUNTIF($AL496,"=11")+COUNTIF($AM496,"=11")+COUNTIF($AN496,"=19")+COUNTIF($AO496,"=23")+COUNTIF($AP496,"=15")+COUNTIF($AQ496,"=15")+COUNTIF($AR496,"=19")+COUNTIF($AS496,"=17")+COUNTIF($AV496,"=12")+COUNTIF($AW496,"=12")</f>
        <v>6</v>
      </c>
      <c r="CK496" s="59">
        <f>COUNTIF($AX496,"=11")+COUNTIF($AY496,"=9")+COUNTIF($AZ496,"=15")+COUNTIF($BA496,"=16")+COUNTIF($BB496,"=8")+COUNTIF($BC496,"=10")+COUNTIF($BD496,"=10")+COUNTIF($BE496,"=8")+COUNTIF($BF496,"=10")+COUNTIF($BG496,"=11")</f>
        <v>8</v>
      </c>
      <c r="CL496" s="59">
        <f>COUNTIF($BH496,"=12")+COUNTIF($BI496,"=21")+COUNTIF($BJ496,"=23")+COUNTIF($BK496,"=16")+COUNTIF($BL496,"=10")+COUNTIF($BM496,"=12")+COUNTIF($BN496,"=12")+COUNTIF($BO496,"=15")+COUNTIF($BP496,"=8")+COUNTIF($BQ496,"=12")+COUNTIF($BR496,"=24")+COUNTIF($BS496,"=20")+COUNTIF($BT496,"=13")</f>
        <v>10</v>
      </c>
      <c r="CM496" s="59">
        <f>COUNTIF($BU496,"=12")+COUNTIF($BV496,"=11")+COUNTIF($BW496,"=13")+COUNTIF($BX496,"=11")+COUNTIF($BY496,"=11")+COUNTIF($BZ496,"=12")+COUNTIF($CA496,"=11")</f>
        <v>6</v>
      </c>
      <c r="CN496" s="86"/>
      <c r="CO496" s="86"/>
      <c r="CP496" s="86"/>
      <c r="CQ496" s="86"/>
      <c r="CR496" s="86"/>
      <c r="CS496" s="86"/>
      <c r="CT496" s="86"/>
      <c r="CU496" s="86"/>
      <c r="CV496" s="86"/>
      <c r="CW496" s="86"/>
      <c r="CX496" s="86"/>
      <c r="CY496" s="86"/>
      <c r="CZ496" s="86"/>
      <c r="DA496" s="86"/>
      <c r="DB496" s="86"/>
      <c r="DC496" s="86"/>
      <c r="DD496" s="86"/>
      <c r="DE496" s="86"/>
      <c r="DF496" s="86"/>
      <c r="DG496" s="86"/>
      <c r="DH496" s="86"/>
      <c r="DI496" s="86"/>
      <c r="DJ496" s="86"/>
      <c r="DK496" s="86"/>
      <c r="DL496" s="86"/>
      <c r="DM496" s="86"/>
      <c r="DN496" s="86"/>
      <c r="DO496" s="86"/>
      <c r="DP496" s="86"/>
      <c r="DQ496" s="86"/>
      <c r="DR496" s="86"/>
      <c r="DS496" s="86"/>
      <c r="DT496" s="86"/>
      <c r="DU496" s="86"/>
      <c r="DV496" s="86"/>
      <c r="DW496" s="86"/>
      <c r="DX496" s="86"/>
      <c r="DY496" s="86"/>
      <c r="DZ496" s="86"/>
      <c r="EA496" s="86"/>
      <c r="EB496" s="86"/>
      <c r="EC496" s="86"/>
      <c r="ED496" s="86"/>
      <c r="EE496" s="86"/>
    </row>
    <row r="497" spans="1:135" s="1" customFormat="1" ht="15" customHeight="1" x14ac:dyDescent="0.2">
      <c r="A497" s="176" t="s">
        <v>980</v>
      </c>
      <c r="B497" s="3" t="s">
        <v>423</v>
      </c>
      <c r="C497" s="86" t="s">
        <v>2</v>
      </c>
      <c r="D497" s="138" t="s">
        <v>78</v>
      </c>
      <c r="E497" s="3" t="s">
        <v>8</v>
      </c>
      <c r="F497" s="3" t="s">
        <v>115</v>
      </c>
      <c r="G497" s="87">
        <v>41602.95416666667</v>
      </c>
      <c r="H497" s="88" t="s">
        <v>2</v>
      </c>
      <c r="I497" s="88" t="s">
        <v>779</v>
      </c>
      <c r="J497" s="87">
        <v>41277.888888888891</v>
      </c>
      <c r="K497" s="143">
        <f>+COUNTIF($Y497,"&gt;=18")+COUNTIF($AG497,"&gt;=31")+COUNTIF($AP497,"&lt;=15")+COUNTIF($AR497,"&gt;=19")+COUNTIF($BG497,"&gt;=11")+COUNTIF($BI497,"&lt;=21")+COUNTIF($BK497,"&gt;=17")+COUNTIF($BR497,"&gt;=24")+COUNTIF($CA497,"&lt;=11")</f>
        <v>5</v>
      </c>
      <c r="L497" s="140">
        <f>65-(+CH497+CI497+CJ497+CK497+CL497+CM497)</f>
        <v>14</v>
      </c>
      <c r="M497" s="68">
        <v>13</v>
      </c>
      <c r="N497" s="68">
        <v>24</v>
      </c>
      <c r="O497" s="68">
        <v>14</v>
      </c>
      <c r="P497" s="68">
        <v>10</v>
      </c>
      <c r="Q497" s="68">
        <v>11</v>
      </c>
      <c r="R497" s="68">
        <v>15</v>
      </c>
      <c r="S497" s="68">
        <v>12</v>
      </c>
      <c r="T497" s="68">
        <v>12</v>
      </c>
      <c r="U497" s="68">
        <v>11</v>
      </c>
      <c r="V497" s="68">
        <v>13</v>
      </c>
      <c r="W497" s="68">
        <v>14</v>
      </c>
      <c r="X497" s="68">
        <v>17</v>
      </c>
      <c r="Y497" s="68">
        <v>18</v>
      </c>
      <c r="Z497" s="68">
        <v>9</v>
      </c>
      <c r="AA497" s="68">
        <v>9</v>
      </c>
      <c r="AB497" s="68">
        <v>11</v>
      </c>
      <c r="AC497" s="68">
        <v>11</v>
      </c>
      <c r="AD497" s="68">
        <v>25</v>
      </c>
      <c r="AE497" s="68">
        <v>15</v>
      </c>
      <c r="AF497" s="68">
        <v>19</v>
      </c>
      <c r="AG497" s="68">
        <v>31</v>
      </c>
      <c r="AH497" s="68">
        <v>15</v>
      </c>
      <c r="AI497" s="68">
        <v>15</v>
      </c>
      <c r="AJ497" s="68">
        <v>17</v>
      </c>
      <c r="AK497" s="68">
        <v>17</v>
      </c>
      <c r="AL497" s="68">
        <v>11</v>
      </c>
      <c r="AM497" s="68">
        <v>11</v>
      </c>
      <c r="AN497" s="68">
        <v>19</v>
      </c>
      <c r="AO497" s="68">
        <v>23</v>
      </c>
      <c r="AP497" s="68">
        <v>13</v>
      </c>
      <c r="AQ497" s="68">
        <v>15</v>
      </c>
      <c r="AR497" s="68">
        <v>17</v>
      </c>
      <c r="AS497" s="68">
        <v>17</v>
      </c>
      <c r="AT497" s="68">
        <v>36</v>
      </c>
      <c r="AU497" s="68">
        <v>39</v>
      </c>
      <c r="AV497" s="68">
        <v>12</v>
      </c>
      <c r="AW497" s="68">
        <v>13</v>
      </c>
      <c r="AX497" s="68">
        <v>11</v>
      </c>
      <c r="AY497" s="68">
        <v>9</v>
      </c>
      <c r="AZ497" s="68">
        <v>15</v>
      </c>
      <c r="BA497" s="68">
        <v>16</v>
      </c>
      <c r="BB497" s="68">
        <v>8</v>
      </c>
      <c r="BC497" s="68">
        <v>10</v>
      </c>
      <c r="BD497" s="68">
        <v>10</v>
      </c>
      <c r="BE497" s="68">
        <v>8</v>
      </c>
      <c r="BF497" s="68">
        <v>10</v>
      </c>
      <c r="BG497" s="68">
        <v>10</v>
      </c>
      <c r="BH497" s="68">
        <v>12</v>
      </c>
      <c r="BI497" s="68">
        <v>21</v>
      </c>
      <c r="BJ497" s="68">
        <v>22</v>
      </c>
      <c r="BK497" s="68">
        <v>16</v>
      </c>
      <c r="BL497" s="68">
        <v>10</v>
      </c>
      <c r="BM497" s="68">
        <v>12</v>
      </c>
      <c r="BN497" s="68">
        <v>12</v>
      </c>
      <c r="BO497" s="68">
        <v>15</v>
      </c>
      <c r="BP497" s="68">
        <v>8</v>
      </c>
      <c r="BQ497" s="68">
        <v>12</v>
      </c>
      <c r="BR497" s="68">
        <v>24</v>
      </c>
      <c r="BS497" s="68">
        <v>21</v>
      </c>
      <c r="BT497" s="68">
        <v>13</v>
      </c>
      <c r="BU497" s="68">
        <v>12</v>
      </c>
      <c r="BV497" s="68">
        <v>11</v>
      </c>
      <c r="BW497" s="68">
        <v>12</v>
      </c>
      <c r="BX497" s="68">
        <v>11</v>
      </c>
      <c r="BY497" s="68">
        <v>11</v>
      </c>
      <c r="BZ497" s="68">
        <v>12</v>
      </c>
      <c r="CA497" s="68">
        <v>12</v>
      </c>
      <c r="CB497" s="149">
        <f>(2.71828^(-8.3291+4.4859*K497-2.1583*L497))/(1+(2.71828^(-8.3291+4.4859*K497-2.1583*L497)))</f>
        <v>1.0023090528299148E-7</v>
      </c>
      <c r="CC497" s="88" t="s">
        <v>781</v>
      </c>
      <c r="CD497" s="86" t="s">
        <v>53</v>
      </c>
      <c r="CE497" s="3" t="s">
        <v>2</v>
      </c>
      <c r="CF497" s="49" t="s">
        <v>423</v>
      </c>
      <c r="CG497" s="86"/>
      <c r="CH497" s="59">
        <f>COUNTIF($M497,"=13")+COUNTIF($N497,"=24")+COUNTIF($O497,"=14")+COUNTIF($P497,"=11")+COUNTIF($Q497,"=11")+COUNTIF($R497,"=14")+COUNTIF($S497,"=12")+COUNTIF($T497,"=12")+COUNTIF($U497,"=12")+COUNTIF($V497,"=13")+COUNTIF($W497,"=13")+COUNTIF($X497,"=16")</f>
        <v>7</v>
      </c>
      <c r="CI497" s="59">
        <f>COUNTIF($Y497,"=18")+COUNTIF($Z497,"=9")+COUNTIF($AA497,"=10")+COUNTIF($AB497,"=11")+COUNTIF($AC497,"=11")+COUNTIF($AD497,"=25")+COUNTIF($AE497,"=15")+COUNTIF($AF497,"=19")+COUNTIF($AG497,"=31")+COUNTIF($AH497,"=15")+COUNTIF($AI497,"=15")+COUNTIF($AJ497,"=17")+COUNTIF($AK497,"=17")</f>
        <v>12</v>
      </c>
      <c r="CJ497" s="59">
        <f>COUNTIF($AL497,"=11")+COUNTIF($AM497,"=11")+COUNTIF($AN497,"=19")+COUNTIF($AO497,"=23")+COUNTIF($AP497,"=15")+COUNTIF($AQ497,"=15")+COUNTIF($AR497,"=19")+COUNTIF($AS497,"=17")+COUNTIF($AV497,"=12")+COUNTIF($AW497,"=12")</f>
        <v>7</v>
      </c>
      <c r="CK497" s="59">
        <f>COUNTIF($AX497,"=11")+COUNTIF($AY497,"=9")+COUNTIF($AZ497,"=15")+COUNTIF($BA497,"=16")+COUNTIF($BB497,"=8")+COUNTIF($BC497,"=10")+COUNTIF($BD497,"=10")+COUNTIF($BE497,"=8")+COUNTIF($BF497,"=10")+COUNTIF($BG497,"=11")</f>
        <v>9</v>
      </c>
      <c r="CL497" s="59">
        <f>COUNTIF($BH497,"=12")+COUNTIF($BI497,"=21")+COUNTIF($BJ497,"=23")+COUNTIF($BK497,"=16")+COUNTIF($BL497,"=10")+COUNTIF($BM497,"=12")+COUNTIF($BN497,"=12")+COUNTIF($BO497,"=15")+COUNTIF($BP497,"=8")+COUNTIF($BQ497,"=12")+COUNTIF($BR497,"=24")+COUNTIF($BS497,"=20")+COUNTIF($BT497,"=13")</f>
        <v>11</v>
      </c>
      <c r="CM497" s="59">
        <f>COUNTIF($BU497,"=12")+COUNTIF($BV497,"=11")+COUNTIF($BW497,"=13")+COUNTIF($BX497,"=11")+COUNTIF($BY497,"=11")+COUNTIF($BZ497,"=12")+COUNTIF($CA497,"=11")</f>
        <v>5</v>
      </c>
      <c r="CN497" s="86"/>
      <c r="CO497" s="86"/>
      <c r="CP497" s="86"/>
      <c r="CQ497" s="86"/>
      <c r="CR497" s="86"/>
      <c r="CS497" s="86"/>
      <c r="CT497" s="86"/>
      <c r="CU497" s="86"/>
      <c r="CV497" s="86"/>
      <c r="CW497" s="86"/>
      <c r="CX497" s="86"/>
      <c r="CY497" s="86"/>
      <c r="CZ497" s="86"/>
      <c r="DA497" s="86"/>
      <c r="DB497" s="86"/>
      <c r="DC497" s="86"/>
      <c r="DD497" s="86"/>
      <c r="DE497" s="86"/>
      <c r="DF497" s="86"/>
      <c r="DG497" s="86"/>
      <c r="DH497" s="86"/>
      <c r="DI497" s="86"/>
      <c r="DJ497" s="86"/>
      <c r="DK497" s="86"/>
      <c r="DL497" s="86"/>
      <c r="DM497" s="86"/>
      <c r="DN497" s="86"/>
      <c r="DO497" s="86"/>
      <c r="DP497" s="86"/>
      <c r="DQ497" s="86"/>
      <c r="DR497" s="86"/>
      <c r="DS497" s="86"/>
      <c r="DT497" s="86"/>
      <c r="DU497" s="86"/>
      <c r="DV497" s="86"/>
      <c r="DW497" s="86"/>
      <c r="DX497" s="86"/>
      <c r="DY497" s="86"/>
      <c r="DZ497" s="86"/>
      <c r="EA497" s="86"/>
      <c r="EB497" s="86"/>
      <c r="EC497" s="86"/>
      <c r="ED497" s="86"/>
      <c r="EE497" s="86"/>
    </row>
    <row r="498" spans="1:135" s="1" customFormat="1" ht="15" customHeight="1" x14ac:dyDescent="0.25">
      <c r="A498" s="164" t="s">
        <v>978</v>
      </c>
      <c r="B498" s="86" t="s">
        <v>393</v>
      </c>
      <c r="C498" s="86" t="s">
        <v>2</v>
      </c>
      <c r="D498" s="138" t="s">
        <v>116</v>
      </c>
      <c r="E498" s="86" t="s">
        <v>314</v>
      </c>
      <c r="F498" s="86" t="s">
        <v>26</v>
      </c>
      <c r="G498" s="87">
        <v>41627.118055555555</v>
      </c>
      <c r="H498" s="88" t="s">
        <v>2</v>
      </c>
      <c r="I498" s="88" t="s">
        <v>779</v>
      </c>
      <c r="J498" s="87">
        <v>41277.888888888891</v>
      </c>
      <c r="K498" s="143">
        <f>+COUNTIF($Y498,"&gt;=18")+COUNTIF($AG498,"&gt;=31")+COUNTIF($AP498,"&lt;=15")+COUNTIF($AR498,"&gt;=19")+COUNTIF($BG498,"&gt;=11")+COUNTIF($BI498,"&lt;=21")+COUNTIF($BK498,"&gt;=17")+COUNTIF($BR498,"&gt;=24")+COUNTIF($CA498,"&lt;=11")</f>
        <v>5</v>
      </c>
      <c r="L498" s="140">
        <f>65-(+CH498+CI498+CJ498+CK498+CL498+CM498)</f>
        <v>14</v>
      </c>
      <c r="M498" s="100">
        <v>14</v>
      </c>
      <c r="N498" s="100">
        <v>23</v>
      </c>
      <c r="O498" s="100">
        <v>13</v>
      </c>
      <c r="P498" s="100">
        <v>10</v>
      </c>
      <c r="Q498" s="100">
        <v>11</v>
      </c>
      <c r="R498" s="100">
        <v>14</v>
      </c>
      <c r="S498" s="100">
        <v>12</v>
      </c>
      <c r="T498" s="100">
        <v>12</v>
      </c>
      <c r="U498" s="100">
        <v>12</v>
      </c>
      <c r="V498" s="100">
        <v>14</v>
      </c>
      <c r="W498" s="100">
        <v>13</v>
      </c>
      <c r="X498" s="100">
        <v>16</v>
      </c>
      <c r="Y498" s="100">
        <v>16</v>
      </c>
      <c r="Z498" s="100">
        <v>9</v>
      </c>
      <c r="AA498" s="100">
        <v>10</v>
      </c>
      <c r="AB498" s="100">
        <v>11</v>
      </c>
      <c r="AC498" s="100">
        <v>11</v>
      </c>
      <c r="AD498" s="100">
        <v>25</v>
      </c>
      <c r="AE498" s="100">
        <v>15</v>
      </c>
      <c r="AF498" s="100">
        <v>19</v>
      </c>
      <c r="AG498" s="100">
        <v>31</v>
      </c>
      <c r="AH498" s="68">
        <v>15</v>
      </c>
      <c r="AI498" s="68">
        <v>16</v>
      </c>
      <c r="AJ498" s="68">
        <v>17</v>
      </c>
      <c r="AK498" s="68">
        <v>18</v>
      </c>
      <c r="AL498" s="100">
        <v>11</v>
      </c>
      <c r="AM498" s="100">
        <v>11</v>
      </c>
      <c r="AN498" s="100">
        <v>19</v>
      </c>
      <c r="AO498" s="100">
        <v>21</v>
      </c>
      <c r="AP498" s="100">
        <v>15</v>
      </c>
      <c r="AQ498" s="100">
        <v>15</v>
      </c>
      <c r="AR498" s="100">
        <v>18</v>
      </c>
      <c r="AS498" s="100">
        <v>17</v>
      </c>
      <c r="AT498" s="68">
        <v>36</v>
      </c>
      <c r="AU498" s="68">
        <v>41</v>
      </c>
      <c r="AV498" s="100">
        <v>12</v>
      </c>
      <c r="AW498" s="100">
        <v>12</v>
      </c>
      <c r="AX498" s="100">
        <v>11</v>
      </c>
      <c r="AY498" s="100">
        <v>9</v>
      </c>
      <c r="AZ498" s="100">
        <v>15</v>
      </c>
      <c r="BA498" s="100">
        <v>16</v>
      </c>
      <c r="BB498" s="100">
        <v>8</v>
      </c>
      <c r="BC498" s="100">
        <v>10</v>
      </c>
      <c r="BD498" s="100">
        <v>10</v>
      </c>
      <c r="BE498" s="100">
        <v>8</v>
      </c>
      <c r="BF498" s="100">
        <v>10</v>
      </c>
      <c r="BG498" s="100">
        <v>10</v>
      </c>
      <c r="BH498" s="100">
        <v>12</v>
      </c>
      <c r="BI498" s="100">
        <v>21</v>
      </c>
      <c r="BJ498" s="100">
        <v>23</v>
      </c>
      <c r="BK498" s="100">
        <v>17</v>
      </c>
      <c r="BL498" s="100">
        <v>10</v>
      </c>
      <c r="BM498" s="100">
        <v>12</v>
      </c>
      <c r="BN498" s="100">
        <v>12</v>
      </c>
      <c r="BO498" s="100">
        <v>15</v>
      </c>
      <c r="BP498" s="100">
        <v>8</v>
      </c>
      <c r="BQ498" s="100">
        <v>12</v>
      </c>
      <c r="BR498" s="100">
        <v>26</v>
      </c>
      <c r="BS498" s="100">
        <v>20</v>
      </c>
      <c r="BT498" s="100">
        <v>13</v>
      </c>
      <c r="BU498" s="100">
        <v>12</v>
      </c>
      <c r="BV498" s="100">
        <v>11</v>
      </c>
      <c r="BW498" s="100">
        <v>13</v>
      </c>
      <c r="BX498" s="100">
        <v>11</v>
      </c>
      <c r="BY498" s="100">
        <v>11</v>
      </c>
      <c r="BZ498" s="100">
        <v>12</v>
      </c>
      <c r="CA498" s="100">
        <v>12</v>
      </c>
      <c r="CB498" s="149">
        <f>(2.71828^(-8.3291+4.4859*K498-2.1583*L498))/(1+(2.71828^(-8.3291+4.4859*K498-2.1583*L498)))</f>
        <v>1.0023090528299148E-7</v>
      </c>
      <c r="CC498" s="64" t="s">
        <v>781</v>
      </c>
      <c r="CD498" s="49" t="s">
        <v>117</v>
      </c>
      <c r="CE498" s="38" t="s">
        <v>714</v>
      </c>
      <c r="CF498" s="49" t="s">
        <v>393</v>
      </c>
      <c r="CG498" s="86"/>
      <c r="CH498" s="59">
        <f>COUNTIF($M498,"=13")+COUNTIF($N498,"=24")+COUNTIF($O498,"=14")+COUNTIF($P498,"=11")+COUNTIF($Q498,"=11")+COUNTIF($R498,"=14")+COUNTIF($S498,"=12")+COUNTIF($T498,"=12")+COUNTIF($U498,"=12")+COUNTIF($V498,"=13")+COUNTIF($W498,"=13")+COUNTIF($X498,"=16")</f>
        <v>7</v>
      </c>
      <c r="CI498" s="59">
        <f>COUNTIF($Y498,"=18")+COUNTIF($Z498,"=9")+COUNTIF($AA498,"=10")+COUNTIF($AB498,"=11")+COUNTIF($AC498,"=11")+COUNTIF($AD498,"=25")+COUNTIF($AE498,"=15")+COUNTIF($AF498,"=19")+COUNTIF($AG498,"=31")+COUNTIF($AH498,"=15")+COUNTIF($AI498,"=15")+COUNTIF($AJ498,"=17")+COUNTIF($AK498,"=17")</f>
        <v>10</v>
      </c>
      <c r="CJ498" s="59">
        <f>COUNTIF($AL498,"=11")+COUNTIF($AM498,"=11")+COUNTIF($AN498,"=19")+COUNTIF($AO498,"=23")+COUNTIF($AP498,"=15")+COUNTIF($AQ498,"=15")+COUNTIF($AR498,"=19")+COUNTIF($AS498,"=17")+COUNTIF($AV498,"=12")+COUNTIF($AW498,"=12")</f>
        <v>8</v>
      </c>
      <c r="CK498" s="59">
        <f>COUNTIF($AX498,"=11")+COUNTIF($AY498,"=9")+COUNTIF($AZ498,"=15")+COUNTIF($BA498,"=16")+COUNTIF($BB498,"=8")+COUNTIF($BC498,"=10")+COUNTIF($BD498,"=10")+COUNTIF($BE498,"=8")+COUNTIF($BF498,"=10")+COUNTIF($BG498,"=11")</f>
        <v>9</v>
      </c>
      <c r="CL498" s="59">
        <f>COUNTIF($BH498,"=12")+COUNTIF($BI498,"=21")+COUNTIF($BJ498,"=23")+COUNTIF($BK498,"=16")+COUNTIF($BL498,"=10")+COUNTIF($BM498,"=12")+COUNTIF($BN498,"=12")+COUNTIF($BO498,"=15")+COUNTIF($BP498,"=8")+COUNTIF($BQ498,"=12")+COUNTIF($BR498,"=24")+COUNTIF($BS498,"=20")+COUNTIF($BT498,"=13")</f>
        <v>11</v>
      </c>
      <c r="CM498" s="59">
        <f>COUNTIF($BU498,"=12")+COUNTIF($BV498,"=11")+COUNTIF($BW498,"=13")+COUNTIF($BX498,"=11")+COUNTIF($BY498,"=11")+COUNTIF($BZ498,"=12")+COUNTIF($CA498,"=11")</f>
        <v>6</v>
      </c>
      <c r="CN498" s="86"/>
      <c r="CO498" s="86"/>
      <c r="CP498" s="86"/>
      <c r="CQ498" s="86"/>
      <c r="CR498" s="86"/>
      <c r="CS498" s="86"/>
      <c r="CT498" s="86"/>
      <c r="CU498" s="86"/>
      <c r="CV498" s="86"/>
      <c r="CW498" s="86"/>
      <c r="CX498" s="86"/>
      <c r="CY498" s="86"/>
      <c r="CZ498" s="86"/>
      <c r="DA498" s="86"/>
      <c r="DB498" s="86"/>
      <c r="DC498" s="86"/>
      <c r="DD498" s="86"/>
      <c r="DE498" s="86"/>
      <c r="DF498" s="86"/>
      <c r="DG498" s="86"/>
      <c r="DH498" s="86"/>
      <c r="DI498" s="86"/>
      <c r="DJ498" s="86"/>
      <c r="DK498" s="86"/>
      <c r="DL498" s="86"/>
      <c r="DM498" s="86"/>
      <c r="DN498" s="86"/>
      <c r="DO498" s="86"/>
      <c r="DP498" s="86"/>
      <c r="DQ498" s="86"/>
      <c r="DR498" s="86"/>
      <c r="DS498" s="86"/>
      <c r="DT498" s="86"/>
      <c r="DU498" s="86"/>
      <c r="DV498" s="86"/>
      <c r="DW498" s="86"/>
      <c r="DX498" s="86"/>
      <c r="DY498" s="86"/>
      <c r="DZ498" s="86"/>
      <c r="EA498" s="85"/>
      <c r="EB498" s="85"/>
      <c r="EC498" s="85"/>
      <c r="ED498" s="85"/>
      <c r="EE498" s="85"/>
    </row>
    <row r="499" spans="1:135" s="1" customFormat="1" ht="15" customHeight="1" x14ac:dyDescent="0.25">
      <c r="A499" s="164" t="s">
        <v>979</v>
      </c>
      <c r="B499" s="86" t="s">
        <v>269</v>
      </c>
      <c r="C499" s="86" t="s">
        <v>2</v>
      </c>
      <c r="D499" s="138" t="s">
        <v>74</v>
      </c>
      <c r="E499" s="86" t="s">
        <v>8</v>
      </c>
      <c r="F499" s="86" t="s">
        <v>267</v>
      </c>
      <c r="G499" s="87">
        <v>42396.102083333331</v>
      </c>
      <c r="H499" s="88" t="s">
        <v>2</v>
      </c>
      <c r="I499" s="88" t="s">
        <v>779</v>
      </c>
      <c r="J499" s="87">
        <v>41277.888888888891</v>
      </c>
      <c r="K499" s="143">
        <f>+COUNTIF($Y499,"&gt;=18")+COUNTIF($AG499,"&gt;=31")+COUNTIF($AP499,"&lt;=15")+COUNTIF($AR499,"&gt;=19")+COUNTIF($BG499,"&gt;=11")+COUNTIF($BI499,"&lt;=21")+COUNTIF($BK499,"&gt;=17")+COUNTIF($BR499,"&gt;=24")+COUNTIF($CA499,"&lt;=11")</f>
        <v>5</v>
      </c>
      <c r="L499" s="140">
        <f>65-(+CH499+CI499+CJ499+CK499+CL499+CM499)</f>
        <v>14</v>
      </c>
      <c r="M499" s="100">
        <v>13</v>
      </c>
      <c r="N499" s="100">
        <v>24</v>
      </c>
      <c r="O499" s="100">
        <v>14</v>
      </c>
      <c r="P499" s="100">
        <v>11</v>
      </c>
      <c r="Q499" s="100">
        <v>11</v>
      </c>
      <c r="R499" s="100">
        <v>15</v>
      </c>
      <c r="S499" s="100">
        <v>12</v>
      </c>
      <c r="T499" s="100">
        <v>12</v>
      </c>
      <c r="U499" s="100">
        <v>13</v>
      </c>
      <c r="V499" s="100">
        <v>13</v>
      </c>
      <c r="W499" s="100">
        <v>13</v>
      </c>
      <c r="X499" s="100">
        <v>16</v>
      </c>
      <c r="Y499" s="100">
        <v>18</v>
      </c>
      <c r="Z499" s="68">
        <v>9</v>
      </c>
      <c r="AA499" s="68">
        <v>10</v>
      </c>
      <c r="AB499" s="100">
        <v>11</v>
      </c>
      <c r="AC499" s="100">
        <v>11</v>
      </c>
      <c r="AD499" s="100">
        <v>26</v>
      </c>
      <c r="AE499" s="100">
        <v>15</v>
      </c>
      <c r="AF499" s="100">
        <v>19</v>
      </c>
      <c r="AG499" s="100">
        <v>30</v>
      </c>
      <c r="AH499" s="100">
        <v>15</v>
      </c>
      <c r="AI499" s="100">
        <v>15</v>
      </c>
      <c r="AJ499" s="100">
        <v>17</v>
      </c>
      <c r="AK499" s="68">
        <v>17</v>
      </c>
      <c r="AL499" s="100">
        <v>11</v>
      </c>
      <c r="AM499" s="100">
        <v>10</v>
      </c>
      <c r="AN499" s="100">
        <v>19</v>
      </c>
      <c r="AO499" s="100">
        <v>23</v>
      </c>
      <c r="AP499" s="100">
        <v>15</v>
      </c>
      <c r="AQ499" s="100">
        <v>15</v>
      </c>
      <c r="AR499" s="100">
        <v>19</v>
      </c>
      <c r="AS499" s="100">
        <v>18</v>
      </c>
      <c r="AT499" s="68">
        <v>37</v>
      </c>
      <c r="AU499" s="68">
        <v>38</v>
      </c>
      <c r="AV499" s="100">
        <v>12</v>
      </c>
      <c r="AW499" s="100">
        <v>12</v>
      </c>
      <c r="AX499" s="100">
        <v>11</v>
      </c>
      <c r="AY499" s="100">
        <v>9</v>
      </c>
      <c r="AZ499" s="100">
        <v>15</v>
      </c>
      <c r="BA499" s="100">
        <v>16</v>
      </c>
      <c r="BB499" s="100">
        <v>8</v>
      </c>
      <c r="BC499" s="100">
        <v>9</v>
      </c>
      <c r="BD499" s="100">
        <v>10</v>
      </c>
      <c r="BE499" s="100">
        <v>8</v>
      </c>
      <c r="BF499" s="100">
        <v>10</v>
      </c>
      <c r="BG499" s="100">
        <v>11</v>
      </c>
      <c r="BH499" s="100">
        <v>12</v>
      </c>
      <c r="BI499" s="100">
        <v>22</v>
      </c>
      <c r="BJ499" s="100">
        <v>23</v>
      </c>
      <c r="BK499" s="100">
        <v>17</v>
      </c>
      <c r="BL499" s="100">
        <v>10</v>
      </c>
      <c r="BM499" s="100">
        <v>12</v>
      </c>
      <c r="BN499" s="100">
        <v>12</v>
      </c>
      <c r="BO499" s="100">
        <v>16</v>
      </c>
      <c r="BP499" s="100">
        <v>8</v>
      </c>
      <c r="BQ499" s="100">
        <v>13</v>
      </c>
      <c r="BR499" s="100">
        <v>22</v>
      </c>
      <c r="BS499" s="100">
        <v>20</v>
      </c>
      <c r="BT499" s="100">
        <v>14</v>
      </c>
      <c r="BU499" s="100">
        <v>12</v>
      </c>
      <c r="BV499" s="100">
        <v>11</v>
      </c>
      <c r="BW499" s="100">
        <v>13</v>
      </c>
      <c r="BX499" s="100">
        <v>11</v>
      </c>
      <c r="BY499" s="100">
        <v>11</v>
      </c>
      <c r="BZ499" s="100">
        <v>12</v>
      </c>
      <c r="CA499" s="100">
        <v>12</v>
      </c>
      <c r="CB499" s="149">
        <f>(2.71828^(-8.3291+4.4859*K499-2.1583*L499))/(1+(2.71828^(-8.3291+4.4859*K499-2.1583*L499)))</f>
        <v>1.0023090528299148E-7</v>
      </c>
      <c r="CC499" s="88" t="s">
        <v>781</v>
      </c>
      <c r="CD499" s="49" t="s">
        <v>59</v>
      </c>
      <c r="CE499" s="49" t="s">
        <v>2</v>
      </c>
      <c r="CF499" s="49" t="s">
        <v>269</v>
      </c>
      <c r="CG499" s="86"/>
      <c r="CH499" s="59">
        <f>COUNTIF($M499,"=13")+COUNTIF($N499,"=24")+COUNTIF($O499,"=14")+COUNTIF($P499,"=11")+COUNTIF($Q499,"=11")+COUNTIF($R499,"=14")+COUNTIF($S499,"=12")+COUNTIF($T499,"=12")+COUNTIF($U499,"=12")+COUNTIF($V499,"=13")+COUNTIF($W499,"=13")+COUNTIF($X499,"=16")</f>
        <v>10</v>
      </c>
      <c r="CI499" s="59">
        <f>COUNTIF($Y499,"=18")+COUNTIF($Z499,"=9")+COUNTIF($AA499,"=10")+COUNTIF($AB499,"=11")+COUNTIF($AC499,"=11")+COUNTIF($AD499,"=25")+COUNTIF($AE499,"=15")+COUNTIF($AF499,"=19")+COUNTIF($AG499,"=31")+COUNTIF($AH499,"=15")+COUNTIF($AI499,"=15")+COUNTIF($AJ499,"=17")+COUNTIF($AK499,"=17")</f>
        <v>11</v>
      </c>
      <c r="CJ499" s="59">
        <f>COUNTIF($AL499,"=11")+COUNTIF($AM499,"=11")+COUNTIF($AN499,"=19")+COUNTIF($AO499,"=23")+COUNTIF($AP499,"=15")+COUNTIF($AQ499,"=15")+COUNTIF($AR499,"=19")+COUNTIF($AS499,"=17")+COUNTIF($AV499,"=12")+COUNTIF($AW499,"=12")</f>
        <v>8</v>
      </c>
      <c r="CK499" s="59">
        <f>COUNTIF($AX499,"=11")+COUNTIF($AY499,"=9")+COUNTIF($AZ499,"=15")+COUNTIF($BA499,"=16")+COUNTIF($BB499,"=8")+COUNTIF($BC499,"=10")+COUNTIF($BD499,"=10")+COUNTIF($BE499,"=8")+COUNTIF($BF499,"=10")+COUNTIF($BG499,"=11")</f>
        <v>9</v>
      </c>
      <c r="CL499" s="59">
        <f>COUNTIF($BH499,"=12")+COUNTIF($BI499,"=21")+COUNTIF($BJ499,"=23")+COUNTIF($BK499,"=16")+COUNTIF($BL499,"=10")+COUNTIF($BM499,"=12")+COUNTIF($BN499,"=12")+COUNTIF($BO499,"=15")+COUNTIF($BP499,"=8")+COUNTIF($BQ499,"=12")+COUNTIF($BR499,"=24")+COUNTIF($BS499,"=20")+COUNTIF($BT499,"=13")</f>
        <v>7</v>
      </c>
      <c r="CM499" s="59">
        <f>COUNTIF($BU499,"=12")+COUNTIF($BV499,"=11")+COUNTIF($BW499,"=13")+COUNTIF($BX499,"=11")+COUNTIF($BY499,"=11")+COUNTIF($BZ499,"=12")+COUNTIF($CA499,"=11")</f>
        <v>6</v>
      </c>
      <c r="CN499" s="86"/>
      <c r="CO499" s="86"/>
      <c r="CP499" s="86"/>
      <c r="CQ499" s="86"/>
      <c r="CR499" s="86"/>
      <c r="CS499" s="86"/>
      <c r="CT499" s="86"/>
      <c r="CU499" s="86"/>
      <c r="CV499" s="86"/>
      <c r="CW499" s="86"/>
      <c r="CX499" s="86"/>
      <c r="CY499" s="86"/>
      <c r="CZ499" s="86"/>
      <c r="DA499" s="86"/>
      <c r="DB499" s="86"/>
      <c r="DC499" s="86"/>
      <c r="DD499" s="86"/>
      <c r="DE499" s="86"/>
      <c r="DF499" s="86"/>
      <c r="DG499" s="86"/>
      <c r="DH499" s="86"/>
      <c r="DI499" s="86"/>
      <c r="DJ499" s="86"/>
      <c r="DK499" s="86"/>
      <c r="DL499" s="86"/>
      <c r="DM499" s="86"/>
      <c r="DN499" s="86"/>
      <c r="DO499" s="86"/>
      <c r="DP499" s="86"/>
      <c r="DQ499" s="86"/>
      <c r="DR499" s="86"/>
      <c r="DS499" s="86"/>
      <c r="DT499" s="86"/>
      <c r="DU499" s="86"/>
      <c r="DV499" s="86"/>
      <c r="DW499" s="86"/>
      <c r="DX499" s="86"/>
      <c r="DY499" s="86"/>
      <c r="DZ499" s="86"/>
      <c r="EA499" s="85"/>
      <c r="EB499" s="85"/>
      <c r="EC499" s="85"/>
      <c r="ED499" s="85"/>
      <c r="EE499" s="85"/>
    </row>
    <row r="500" spans="1:135" s="1" customFormat="1" ht="15" customHeight="1" x14ac:dyDescent="0.25">
      <c r="A500" s="164">
        <v>119782</v>
      </c>
      <c r="B500" s="49" t="s">
        <v>200</v>
      </c>
      <c r="C500" s="86" t="s">
        <v>2</v>
      </c>
      <c r="D500" s="198" t="s">
        <v>1098</v>
      </c>
      <c r="E500" s="86" t="s">
        <v>314</v>
      </c>
      <c r="F500" s="86" t="s">
        <v>260</v>
      </c>
      <c r="G500" s="87">
        <v>42400.383333333331</v>
      </c>
      <c r="H500" s="88" t="s">
        <v>2</v>
      </c>
      <c r="I500" s="88" t="s">
        <v>779</v>
      </c>
      <c r="J500" s="87">
        <v>41277.888888888891</v>
      </c>
      <c r="K500" s="143">
        <f>+COUNTIF($Y500,"&gt;=18")+COUNTIF($AG500,"&gt;=31")+COUNTIF($AP500,"&lt;=15")+COUNTIF($AR500,"&gt;=19")+COUNTIF($BG500,"&gt;=11")+COUNTIF($BI500,"&lt;=21")+COUNTIF($BK500,"&gt;=17")+COUNTIF($BR500,"&gt;=24")+COUNTIF($CA500,"&lt;=11")</f>
        <v>6</v>
      </c>
      <c r="L500" s="140">
        <f>65-(+CH500+CI500+CJ500+CK500+CL500+CM500)</f>
        <v>17</v>
      </c>
      <c r="M500" s="68">
        <v>13</v>
      </c>
      <c r="N500" s="68">
        <v>22</v>
      </c>
      <c r="O500" s="68">
        <v>14</v>
      </c>
      <c r="P500" s="68">
        <v>11</v>
      </c>
      <c r="Q500" s="68">
        <v>11</v>
      </c>
      <c r="R500" s="68">
        <v>14</v>
      </c>
      <c r="S500" s="68">
        <v>12</v>
      </c>
      <c r="T500" s="68">
        <v>12</v>
      </c>
      <c r="U500" s="68">
        <v>11</v>
      </c>
      <c r="V500" s="68">
        <v>13</v>
      </c>
      <c r="W500" s="68">
        <v>13</v>
      </c>
      <c r="X500" s="68">
        <v>15</v>
      </c>
      <c r="Y500" s="68">
        <v>17</v>
      </c>
      <c r="Z500" s="100">
        <v>9</v>
      </c>
      <c r="AA500" s="100">
        <v>10</v>
      </c>
      <c r="AB500" s="68">
        <v>11</v>
      </c>
      <c r="AC500" s="68">
        <v>11</v>
      </c>
      <c r="AD500" s="68">
        <v>25</v>
      </c>
      <c r="AE500" s="68">
        <v>15</v>
      </c>
      <c r="AF500" s="68">
        <v>19</v>
      </c>
      <c r="AG500" s="68">
        <v>31</v>
      </c>
      <c r="AH500" s="68">
        <v>14</v>
      </c>
      <c r="AI500" s="68">
        <v>15</v>
      </c>
      <c r="AJ500" s="100">
        <v>16</v>
      </c>
      <c r="AK500" s="100">
        <v>17</v>
      </c>
      <c r="AL500" s="68">
        <v>11</v>
      </c>
      <c r="AM500" s="68">
        <v>12</v>
      </c>
      <c r="AN500" s="68">
        <v>19</v>
      </c>
      <c r="AO500" s="68">
        <v>23</v>
      </c>
      <c r="AP500" s="68">
        <v>15</v>
      </c>
      <c r="AQ500" s="68">
        <v>14</v>
      </c>
      <c r="AR500" s="68">
        <v>19</v>
      </c>
      <c r="AS500" s="68">
        <v>17</v>
      </c>
      <c r="AT500" s="100">
        <v>37</v>
      </c>
      <c r="AU500" s="68">
        <v>39</v>
      </c>
      <c r="AV500" s="68">
        <v>11</v>
      </c>
      <c r="AW500" s="68">
        <v>12</v>
      </c>
      <c r="AX500" s="68">
        <v>11</v>
      </c>
      <c r="AY500" s="68">
        <v>9</v>
      </c>
      <c r="AZ500" s="68">
        <v>16</v>
      </c>
      <c r="BA500" s="68">
        <v>16</v>
      </c>
      <c r="BB500" s="68">
        <v>8</v>
      </c>
      <c r="BC500" s="68">
        <v>10</v>
      </c>
      <c r="BD500" s="68">
        <v>10</v>
      </c>
      <c r="BE500" s="68">
        <v>8</v>
      </c>
      <c r="BF500" s="68">
        <v>8</v>
      </c>
      <c r="BG500" s="68">
        <v>10</v>
      </c>
      <c r="BH500" s="68">
        <v>12</v>
      </c>
      <c r="BI500" s="68">
        <v>20</v>
      </c>
      <c r="BJ500" s="68">
        <v>23</v>
      </c>
      <c r="BK500" s="68">
        <v>17</v>
      </c>
      <c r="BL500" s="68">
        <v>10</v>
      </c>
      <c r="BM500" s="68">
        <v>12</v>
      </c>
      <c r="BN500" s="68">
        <v>12</v>
      </c>
      <c r="BO500" s="68">
        <v>15</v>
      </c>
      <c r="BP500" s="68">
        <v>8</v>
      </c>
      <c r="BQ500" s="68">
        <v>12</v>
      </c>
      <c r="BR500" s="68">
        <v>24</v>
      </c>
      <c r="BS500" s="68">
        <v>20</v>
      </c>
      <c r="BT500" s="68">
        <v>13</v>
      </c>
      <c r="BU500" s="68">
        <v>11</v>
      </c>
      <c r="BV500" s="68">
        <v>11</v>
      </c>
      <c r="BW500" s="68">
        <v>13</v>
      </c>
      <c r="BX500" s="68">
        <v>11</v>
      </c>
      <c r="BY500" s="68">
        <v>11</v>
      </c>
      <c r="BZ500" s="68">
        <v>13</v>
      </c>
      <c r="CA500" s="68">
        <v>12</v>
      </c>
      <c r="CB500" s="149">
        <f>(2.71828^(-8.3291+4.4859*K500-2.1583*L500))/(1+(2.71828^(-8.3291+4.4859*K500-2.1583*L500)))</f>
        <v>1.3714833735227754E-8</v>
      </c>
      <c r="CC500" s="64" t="s">
        <v>781</v>
      </c>
      <c r="CD500" s="86" t="s">
        <v>65</v>
      </c>
      <c r="CE500" s="86" t="s">
        <v>2</v>
      </c>
      <c r="CF500" s="86" t="s">
        <v>200</v>
      </c>
      <c r="CG500" s="86"/>
      <c r="CH500" s="59">
        <f>COUNTIF($M500,"=13")+COUNTIF($N500,"=24")+COUNTIF($O500,"=14")+COUNTIF($P500,"=11")+COUNTIF($Q500,"=11")+COUNTIF($R500,"=14")+COUNTIF($S500,"=12")+COUNTIF($T500,"=12")+COUNTIF($U500,"=12")+COUNTIF($V500,"=13")+COUNTIF($W500,"=13")+COUNTIF($X500,"=16")</f>
        <v>9</v>
      </c>
      <c r="CI500" s="59">
        <f>COUNTIF($Y500,"=18")+COUNTIF($Z500,"=9")+COUNTIF($AA500,"=10")+COUNTIF($AB500,"=11")+COUNTIF($AC500,"=11")+COUNTIF($AD500,"=25")+COUNTIF($AE500,"=15")+COUNTIF($AF500,"=19")+COUNTIF($AG500,"=31")+COUNTIF($AH500,"=15")+COUNTIF($AI500,"=15")+COUNTIF($AJ500,"=17")+COUNTIF($AK500,"=17")</f>
        <v>10</v>
      </c>
      <c r="CJ500" s="59">
        <f>COUNTIF($AL500,"=11")+COUNTIF($AM500,"=11")+COUNTIF($AN500,"=19")+COUNTIF($AO500,"=23")+COUNTIF($AP500,"=15")+COUNTIF($AQ500,"=15")+COUNTIF($AR500,"=19")+COUNTIF($AS500,"=17")+COUNTIF($AV500,"=12")+COUNTIF($AW500,"=12")</f>
        <v>7</v>
      </c>
      <c r="CK500" s="59">
        <f>COUNTIF($AX500,"=11")+COUNTIF($AY500,"=9")+COUNTIF($AZ500,"=15")+COUNTIF($BA500,"=16")+COUNTIF($BB500,"=8")+COUNTIF($BC500,"=10")+COUNTIF($BD500,"=10")+COUNTIF($BE500,"=8")+COUNTIF($BF500,"=10")+COUNTIF($BG500,"=11")</f>
        <v>7</v>
      </c>
      <c r="CL500" s="59">
        <f>COUNTIF($BH500,"=12")+COUNTIF($BI500,"=21")+COUNTIF($BJ500,"=23")+COUNTIF($BK500,"=16")+COUNTIF($BL500,"=10")+COUNTIF($BM500,"=12")+COUNTIF($BN500,"=12")+COUNTIF($BO500,"=15")+COUNTIF($BP500,"=8")+COUNTIF($BQ500,"=12")+COUNTIF($BR500,"=24")+COUNTIF($BS500,"=20")+COUNTIF($BT500,"=13")</f>
        <v>11</v>
      </c>
      <c r="CM500" s="59">
        <f>COUNTIF($BU500,"=12")+COUNTIF($BV500,"=11")+COUNTIF($BW500,"=13")+COUNTIF($BX500,"=11")+COUNTIF($BY500,"=11")+COUNTIF($BZ500,"=12")+COUNTIF($CA500,"=11")</f>
        <v>4</v>
      </c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  <c r="DK500" s="85"/>
      <c r="DL500" s="85"/>
      <c r="DM500" s="85"/>
      <c r="DN500" s="85"/>
      <c r="DO500" s="85"/>
      <c r="DP500" s="85"/>
      <c r="DQ500" s="85"/>
      <c r="DR500" s="85"/>
      <c r="DS500" s="85"/>
      <c r="DT500" s="85"/>
      <c r="DU500" s="85"/>
      <c r="DV500" s="85"/>
      <c r="DW500" s="85"/>
      <c r="DX500" s="85"/>
      <c r="DY500" s="85"/>
      <c r="DZ500" s="85"/>
      <c r="EA500" s="85"/>
      <c r="EB500" s="85"/>
      <c r="EC500" s="85"/>
      <c r="ED500" s="85"/>
      <c r="EE500" s="85"/>
    </row>
    <row r="501" spans="1:135" s="1" customFormat="1" ht="15" customHeight="1" x14ac:dyDescent="0.25">
      <c r="A501" s="166">
        <v>103189</v>
      </c>
      <c r="B501" s="45" t="s">
        <v>449</v>
      </c>
      <c r="C501" s="86" t="s">
        <v>2</v>
      </c>
      <c r="D501" s="138" t="s">
        <v>78</v>
      </c>
      <c r="E501" s="14" t="s">
        <v>314</v>
      </c>
      <c r="F501" s="3" t="s">
        <v>449</v>
      </c>
      <c r="G501" s="74">
        <v>41634</v>
      </c>
      <c r="H501" s="88" t="s">
        <v>2</v>
      </c>
      <c r="I501" s="88" t="s">
        <v>779</v>
      </c>
      <c r="J501" s="87">
        <v>41277.888888888891</v>
      </c>
      <c r="K501" s="143">
        <f>+COUNTIF($Y501,"&gt;=18")+COUNTIF($AG501,"&gt;=31")+COUNTIF($AP501,"&lt;=15")+COUNTIF($AR501,"&gt;=19")+COUNTIF($BG501,"&gt;=11")+COUNTIF($BI501,"&lt;=21")+COUNTIF($BK501,"&gt;=17")+COUNTIF($BR501,"&gt;=24")+COUNTIF($CA501,"&lt;=11")</f>
        <v>6</v>
      </c>
      <c r="L501" s="140">
        <f>65-(+CH501+CI501+CJ501+CK501+CL501+CM501)</f>
        <v>17</v>
      </c>
      <c r="M501" s="34">
        <v>13</v>
      </c>
      <c r="N501" s="34">
        <v>25</v>
      </c>
      <c r="O501" s="34">
        <v>15</v>
      </c>
      <c r="P501" s="34">
        <v>11</v>
      </c>
      <c r="Q501" s="35">
        <v>12</v>
      </c>
      <c r="R501" s="35">
        <v>14</v>
      </c>
      <c r="S501" s="26">
        <v>12</v>
      </c>
      <c r="T501" s="26">
        <v>12</v>
      </c>
      <c r="U501" s="26">
        <v>13</v>
      </c>
      <c r="V501" s="26">
        <v>14</v>
      </c>
      <c r="W501" s="26">
        <v>13</v>
      </c>
      <c r="X501" s="26">
        <v>17</v>
      </c>
      <c r="Y501" s="26">
        <v>18</v>
      </c>
      <c r="Z501" s="30">
        <v>10</v>
      </c>
      <c r="AA501" s="30">
        <v>10</v>
      </c>
      <c r="AB501" s="26">
        <v>11</v>
      </c>
      <c r="AC501" s="26">
        <v>11</v>
      </c>
      <c r="AD501" s="26">
        <v>25</v>
      </c>
      <c r="AE501" s="26">
        <v>15</v>
      </c>
      <c r="AF501" s="26">
        <v>19</v>
      </c>
      <c r="AG501" s="26">
        <v>30</v>
      </c>
      <c r="AH501" s="30">
        <v>16</v>
      </c>
      <c r="AI501" s="30">
        <v>17</v>
      </c>
      <c r="AJ501" s="30">
        <v>17</v>
      </c>
      <c r="AK501" s="30">
        <v>17</v>
      </c>
      <c r="AL501" s="26">
        <v>10</v>
      </c>
      <c r="AM501" s="26">
        <v>10</v>
      </c>
      <c r="AN501" s="30">
        <v>19</v>
      </c>
      <c r="AO501" s="30">
        <v>24</v>
      </c>
      <c r="AP501" s="26">
        <v>15</v>
      </c>
      <c r="AQ501" s="26">
        <v>15</v>
      </c>
      <c r="AR501" s="26">
        <v>19</v>
      </c>
      <c r="AS501" s="26">
        <v>17</v>
      </c>
      <c r="AT501" s="30">
        <v>35</v>
      </c>
      <c r="AU501" s="30">
        <v>38</v>
      </c>
      <c r="AV501" s="26">
        <v>12</v>
      </c>
      <c r="AW501" s="26">
        <v>12</v>
      </c>
      <c r="AX501" s="26">
        <v>11</v>
      </c>
      <c r="AY501" s="26">
        <v>9</v>
      </c>
      <c r="AZ501" s="30">
        <v>16</v>
      </c>
      <c r="BA501" s="30">
        <v>16</v>
      </c>
      <c r="BB501" s="26">
        <v>8</v>
      </c>
      <c r="BC501" s="26">
        <v>10</v>
      </c>
      <c r="BD501" s="26">
        <v>10</v>
      </c>
      <c r="BE501" s="26">
        <v>8</v>
      </c>
      <c r="BF501" s="26">
        <v>10</v>
      </c>
      <c r="BG501" s="26">
        <v>11</v>
      </c>
      <c r="BH501" s="26">
        <v>12</v>
      </c>
      <c r="BI501" s="30">
        <v>21</v>
      </c>
      <c r="BJ501" s="30">
        <v>23</v>
      </c>
      <c r="BK501" s="26">
        <v>17</v>
      </c>
      <c r="BL501" s="26">
        <v>10</v>
      </c>
      <c r="BM501" s="26">
        <v>12</v>
      </c>
      <c r="BN501" s="26">
        <v>12</v>
      </c>
      <c r="BO501" s="26">
        <v>15</v>
      </c>
      <c r="BP501" s="26">
        <v>8</v>
      </c>
      <c r="BQ501" s="26">
        <v>12</v>
      </c>
      <c r="BR501" s="26">
        <v>22</v>
      </c>
      <c r="BS501" s="26">
        <v>20</v>
      </c>
      <c r="BT501" s="26">
        <v>13</v>
      </c>
      <c r="BU501" s="26">
        <v>12</v>
      </c>
      <c r="BV501" s="26">
        <v>11</v>
      </c>
      <c r="BW501" s="26">
        <v>13</v>
      </c>
      <c r="BX501" s="26">
        <v>11</v>
      </c>
      <c r="BY501" s="26">
        <v>11</v>
      </c>
      <c r="BZ501" s="26">
        <v>12</v>
      </c>
      <c r="CA501" s="26">
        <v>12</v>
      </c>
      <c r="CB501" s="149">
        <f>(2.71828^(-8.3291+4.4859*K501-2.1583*L501))/(1+(2.71828^(-8.3291+4.4859*K501-2.1583*L501)))</f>
        <v>1.3714833735227754E-8</v>
      </c>
      <c r="CC501" s="64" t="s">
        <v>781</v>
      </c>
      <c r="CD501" s="55" t="s">
        <v>58</v>
      </c>
      <c r="CE501" s="14" t="s">
        <v>2</v>
      </c>
      <c r="CF501" s="55" t="s">
        <v>449</v>
      </c>
      <c r="CG501" s="5"/>
      <c r="CH501" s="59">
        <f>COUNTIF($M501,"=13")+COUNTIF($N501,"=24")+COUNTIF($O501,"=14")+COUNTIF($P501,"=11")+COUNTIF($Q501,"=11")+COUNTIF($R501,"=14")+COUNTIF($S501,"=12")+COUNTIF($T501,"=12")+COUNTIF($U501,"=12")+COUNTIF($V501,"=13")+COUNTIF($W501,"=13")+COUNTIF($X501,"=16")</f>
        <v>6</v>
      </c>
      <c r="CI501" s="59">
        <f>COUNTIF($Y501,"=18")+COUNTIF($Z501,"=9")+COUNTIF($AA501,"=10")+COUNTIF($AB501,"=11")+COUNTIF($AC501,"=11")+COUNTIF($AD501,"=25")+COUNTIF($AE501,"=15")+COUNTIF($AF501,"=19")+COUNTIF($AG501,"=31")+COUNTIF($AH501,"=15")+COUNTIF($AI501,"=15")+COUNTIF($AJ501,"=17")+COUNTIF($AK501,"=17")</f>
        <v>9</v>
      </c>
      <c r="CJ501" s="59">
        <f>COUNTIF($AL501,"=11")+COUNTIF($AM501,"=11")+COUNTIF($AN501,"=19")+COUNTIF($AO501,"=23")+COUNTIF($AP501,"=15")+COUNTIF($AQ501,"=15")+COUNTIF($AR501,"=19")+COUNTIF($AS501,"=17")+COUNTIF($AV501,"=12")+COUNTIF($AW501,"=12")</f>
        <v>7</v>
      </c>
      <c r="CK501" s="59">
        <f>COUNTIF($AX501,"=11")+COUNTIF($AY501,"=9")+COUNTIF($AZ501,"=15")+COUNTIF($BA501,"=16")+COUNTIF($BB501,"=8")+COUNTIF($BC501,"=10")+COUNTIF($BD501,"=10")+COUNTIF($BE501,"=8")+COUNTIF($BF501,"=10")+COUNTIF($BG501,"=11")</f>
        <v>9</v>
      </c>
      <c r="CL501" s="59">
        <f>COUNTIF($BH501,"=12")+COUNTIF($BI501,"=21")+COUNTIF($BJ501,"=23")+COUNTIF($BK501,"=16")+COUNTIF($BL501,"=10")+COUNTIF($BM501,"=12")+COUNTIF($BN501,"=12")+COUNTIF($BO501,"=15")+COUNTIF($BP501,"=8")+COUNTIF($BQ501,"=12")+COUNTIF($BR501,"=24")+COUNTIF($BS501,"=20")+COUNTIF($BT501,"=13")</f>
        <v>11</v>
      </c>
      <c r="CM501" s="59">
        <f>COUNTIF($BU501,"=12")+COUNTIF($BV501,"=11")+COUNTIF($BW501,"=13")+COUNTIF($BX501,"=11")+COUNTIF($BY501,"=11")+COUNTIF($BZ501,"=12")+COUNTIF($CA501,"=11")</f>
        <v>6</v>
      </c>
      <c r="CN501" s="86"/>
      <c r="CO501" s="86"/>
      <c r="CP501" s="86"/>
      <c r="CQ501" s="86"/>
      <c r="CR501" s="86"/>
      <c r="CS501" s="86"/>
      <c r="CT501" s="86"/>
      <c r="CU501" s="86"/>
      <c r="CV501" s="86"/>
      <c r="CW501" s="86"/>
      <c r="CX501" s="86"/>
      <c r="CY501" s="86"/>
      <c r="CZ501" s="86"/>
      <c r="DA501" s="86"/>
      <c r="DB501" s="86"/>
      <c r="DC501" s="86"/>
      <c r="DD501" s="86"/>
      <c r="DE501" s="86"/>
      <c r="DF501" s="86"/>
      <c r="DG501" s="86"/>
      <c r="DH501" s="86"/>
      <c r="DI501" s="86"/>
      <c r="DJ501" s="86"/>
      <c r="DK501" s="86"/>
      <c r="DL501" s="86"/>
      <c r="DM501" s="86"/>
      <c r="DN501" s="86"/>
      <c r="DO501" s="86"/>
      <c r="DP501" s="86"/>
      <c r="DQ501" s="86"/>
      <c r="DR501" s="86"/>
      <c r="DS501" s="86"/>
      <c r="DT501" s="86"/>
      <c r="DU501" s="86"/>
      <c r="DV501" s="86"/>
      <c r="DW501" s="86"/>
      <c r="DX501" s="86"/>
      <c r="DY501" s="86"/>
      <c r="DZ501" s="86"/>
      <c r="EA501" s="85"/>
      <c r="EB501" s="85"/>
      <c r="EC501" s="85"/>
      <c r="ED501" s="85"/>
      <c r="EE501" s="85"/>
    </row>
    <row r="502" spans="1:135" s="1" customFormat="1" ht="15" customHeight="1" x14ac:dyDescent="0.2">
      <c r="A502" s="165">
        <v>25909</v>
      </c>
      <c r="B502" s="38" t="s">
        <v>180</v>
      </c>
      <c r="C502" s="86" t="s">
        <v>2</v>
      </c>
      <c r="D502" s="139" t="s">
        <v>125</v>
      </c>
      <c r="E502" s="13" t="s">
        <v>23</v>
      </c>
      <c r="F502" s="91" t="s">
        <v>180</v>
      </c>
      <c r="G502" s="16">
        <v>41616</v>
      </c>
      <c r="H502" s="88" t="s">
        <v>2</v>
      </c>
      <c r="I502" s="88" t="s">
        <v>779</v>
      </c>
      <c r="J502" s="87">
        <v>41277.888888888891</v>
      </c>
      <c r="K502" s="143">
        <f>+COUNTIF($Y502,"&gt;=18")+COUNTIF($AG502,"&gt;=31")+COUNTIF($AP502,"&lt;=15")+COUNTIF($AR502,"&gt;=19")+COUNTIF($BG502,"&gt;=11")+COUNTIF($BI502,"&lt;=21")+COUNTIF($BK502,"&gt;=17")+COUNTIF($BR502,"&gt;=24")+COUNTIF($CA502,"&lt;=11")</f>
        <v>5</v>
      </c>
      <c r="L502" s="140">
        <f>65-(+CH502+CI502+CJ502+CK502+CL502+CM502)</f>
        <v>15</v>
      </c>
      <c r="M502" s="6">
        <v>13</v>
      </c>
      <c r="N502" s="6">
        <v>25</v>
      </c>
      <c r="O502" s="6">
        <v>14</v>
      </c>
      <c r="P502" s="6">
        <v>11</v>
      </c>
      <c r="Q502" s="6">
        <v>11</v>
      </c>
      <c r="R502" s="6">
        <v>13</v>
      </c>
      <c r="S502" s="6">
        <v>12</v>
      </c>
      <c r="T502" s="6">
        <v>12</v>
      </c>
      <c r="U502" s="6">
        <v>12</v>
      </c>
      <c r="V502" s="6">
        <v>13</v>
      </c>
      <c r="W502" s="6">
        <v>14</v>
      </c>
      <c r="X502" s="6">
        <v>18</v>
      </c>
      <c r="Y502" s="6">
        <v>18</v>
      </c>
      <c r="Z502" s="6">
        <v>10</v>
      </c>
      <c r="AA502" s="6">
        <v>10</v>
      </c>
      <c r="AB502" s="6">
        <v>11</v>
      </c>
      <c r="AC502" s="6">
        <v>11</v>
      </c>
      <c r="AD502" s="6">
        <v>25</v>
      </c>
      <c r="AE502" s="6">
        <v>15</v>
      </c>
      <c r="AF502" s="6">
        <v>18</v>
      </c>
      <c r="AG502" s="6">
        <v>31</v>
      </c>
      <c r="AH502" s="6">
        <v>15</v>
      </c>
      <c r="AI502" s="6">
        <v>16</v>
      </c>
      <c r="AJ502" s="6">
        <v>16</v>
      </c>
      <c r="AK502" s="6">
        <v>17</v>
      </c>
      <c r="AL502" s="6">
        <v>11</v>
      </c>
      <c r="AM502" s="28">
        <v>11</v>
      </c>
      <c r="AN502" s="6">
        <v>19</v>
      </c>
      <c r="AO502" s="6">
        <v>23</v>
      </c>
      <c r="AP502" s="6">
        <v>17</v>
      </c>
      <c r="AQ502" s="6">
        <v>16</v>
      </c>
      <c r="AR502" s="6">
        <v>19</v>
      </c>
      <c r="AS502" s="6">
        <v>17</v>
      </c>
      <c r="AT502" s="6">
        <v>37</v>
      </c>
      <c r="AU502" s="6">
        <v>38</v>
      </c>
      <c r="AV502" s="28">
        <v>12</v>
      </c>
      <c r="AW502" s="6">
        <v>12</v>
      </c>
      <c r="AX502" s="6">
        <v>11</v>
      </c>
      <c r="AY502" s="6">
        <v>9</v>
      </c>
      <c r="AZ502" s="6">
        <v>15</v>
      </c>
      <c r="BA502" s="6">
        <v>16</v>
      </c>
      <c r="BB502" s="6">
        <v>8</v>
      </c>
      <c r="BC502" s="6">
        <v>10</v>
      </c>
      <c r="BD502" s="6">
        <v>10</v>
      </c>
      <c r="BE502" s="6">
        <v>8</v>
      </c>
      <c r="BF502" s="6">
        <v>10</v>
      </c>
      <c r="BG502" s="6">
        <v>10</v>
      </c>
      <c r="BH502" s="6">
        <v>12</v>
      </c>
      <c r="BI502" s="6">
        <v>21</v>
      </c>
      <c r="BJ502" s="6">
        <v>23</v>
      </c>
      <c r="BK502" s="6">
        <v>16</v>
      </c>
      <c r="BL502" s="6">
        <v>10</v>
      </c>
      <c r="BM502" s="6">
        <v>12</v>
      </c>
      <c r="BN502" s="6">
        <v>12</v>
      </c>
      <c r="BO502" s="6">
        <v>16</v>
      </c>
      <c r="BP502" s="6">
        <v>8</v>
      </c>
      <c r="BQ502" s="6">
        <v>12</v>
      </c>
      <c r="BR502" s="6">
        <v>25</v>
      </c>
      <c r="BS502" s="6">
        <v>22</v>
      </c>
      <c r="BT502" s="6">
        <v>13</v>
      </c>
      <c r="BU502" s="6">
        <v>12</v>
      </c>
      <c r="BV502" s="6">
        <v>11</v>
      </c>
      <c r="BW502" s="6">
        <v>13</v>
      </c>
      <c r="BX502" s="6">
        <v>11</v>
      </c>
      <c r="BY502" s="6">
        <v>11</v>
      </c>
      <c r="BZ502" s="6">
        <v>12</v>
      </c>
      <c r="CA502" s="6">
        <v>12</v>
      </c>
      <c r="CB502" s="149">
        <f>(2.71828^(-8.3291+4.4859*K502-2.1583*L502))/(1+(2.71828^(-8.3291+4.4859*K502-2.1583*L502)))</f>
        <v>1.1578826372581279E-8</v>
      </c>
      <c r="CC502" s="64" t="s">
        <v>781</v>
      </c>
      <c r="CD502" s="55" t="s">
        <v>126</v>
      </c>
      <c r="CE502" s="10" t="s">
        <v>616</v>
      </c>
      <c r="CF502" s="86" t="s">
        <v>617</v>
      </c>
      <c r="CG502" s="9"/>
      <c r="CH502" s="59">
        <f>COUNTIF($M502,"=13")+COUNTIF($N502,"=24")+COUNTIF($O502,"=14")+COUNTIF($P502,"=11")+COUNTIF($Q502,"=11")+COUNTIF($R502,"=14")+COUNTIF($S502,"=12")+COUNTIF($T502,"=12")+COUNTIF($U502,"=12")+COUNTIF($V502,"=13")+COUNTIF($W502,"=13")+COUNTIF($X502,"=16")</f>
        <v>8</v>
      </c>
      <c r="CI502" s="59">
        <f>COUNTIF($Y502,"=18")+COUNTIF($Z502,"=9")+COUNTIF($AA502,"=10")+COUNTIF($AB502,"=11")+COUNTIF($AC502,"=11")+COUNTIF($AD502,"=25")+COUNTIF($AE502,"=15")+COUNTIF($AF502,"=19")+COUNTIF($AG502,"=31")+COUNTIF($AH502,"=15")+COUNTIF($AI502,"=15")+COUNTIF($AJ502,"=17")+COUNTIF($AK502,"=17")</f>
        <v>9</v>
      </c>
      <c r="CJ502" s="59">
        <f>COUNTIF($AL502,"=11")+COUNTIF($AM502,"=11")+COUNTIF($AN502,"=19")+COUNTIF($AO502,"=23")+COUNTIF($AP502,"=15")+COUNTIF($AQ502,"=15")+COUNTIF($AR502,"=19")+COUNTIF($AS502,"=17")+COUNTIF($AV502,"=12")+COUNTIF($AW502,"=12")</f>
        <v>8</v>
      </c>
      <c r="CK502" s="59">
        <f>COUNTIF($AX502,"=11")+COUNTIF($AY502,"=9")+COUNTIF($AZ502,"=15")+COUNTIF($BA502,"=16")+COUNTIF($BB502,"=8")+COUNTIF($BC502,"=10")+COUNTIF($BD502,"=10")+COUNTIF($BE502,"=8")+COUNTIF($BF502,"=10")+COUNTIF($BG502,"=11")</f>
        <v>9</v>
      </c>
      <c r="CL502" s="59">
        <f>COUNTIF($BH502,"=12")+COUNTIF($BI502,"=21")+COUNTIF($BJ502,"=23")+COUNTIF($BK502,"=16")+COUNTIF($BL502,"=10")+COUNTIF($BM502,"=12")+COUNTIF($BN502,"=12")+COUNTIF($BO502,"=15")+COUNTIF($BP502,"=8")+COUNTIF($BQ502,"=12")+COUNTIF($BR502,"=24")+COUNTIF($BS502,"=20")+COUNTIF($BT502,"=13")</f>
        <v>10</v>
      </c>
      <c r="CM502" s="59">
        <f>COUNTIF($BU502,"=12")+COUNTIF($BV502,"=11")+COUNTIF($BW502,"=13")+COUNTIF($BX502,"=11")+COUNTIF($BY502,"=11")+COUNTIF($BZ502,"=12")+COUNTIF($CA502,"=11")</f>
        <v>6</v>
      </c>
      <c r="CN502" s="86"/>
      <c r="CO502" s="86"/>
      <c r="CP502" s="86"/>
      <c r="CQ502" s="86"/>
      <c r="CR502" s="86"/>
      <c r="CS502" s="86"/>
      <c r="CT502" s="86"/>
      <c r="CU502" s="86"/>
      <c r="CV502" s="86"/>
      <c r="CW502" s="86"/>
      <c r="CX502" s="86"/>
      <c r="CY502" s="86"/>
      <c r="CZ502" s="86"/>
      <c r="DA502" s="86"/>
      <c r="DB502" s="86"/>
      <c r="DC502" s="86"/>
      <c r="DD502" s="86"/>
      <c r="DE502" s="86"/>
      <c r="DF502" s="86"/>
      <c r="DG502" s="86"/>
      <c r="DH502" s="86"/>
      <c r="DI502" s="86"/>
      <c r="DJ502" s="86"/>
      <c r="DK502" s="86"/>
      <c r="DL502" s="86"/>
      <c r="DM502" s="86"/>
      <c r="DN502" s="86"/>
      <c r="DO502" s="86"/>
      <c r="DP502" s="86"/>
      <c r="DQ502" s="86"/>
      <c r="DR502" s="86"/>
      <c r="DS502" s="86"/>
      <c r="DT502" s="86"/>
      <c r="DU502" s="86"/>
      <c r="DV502" s="86"/>
      <c r="DW502" s="86"/>
      <c r="DX502" s="86"/>
      <c r="DY502" s="86"/>
      <c r="DZ502" s="86"/>
      <c r="EA502" s="3"/>
      <c r="EB502" s="3"/>
      <c r="EC502" s="3"/>
      <c r="ED502" s="3"/>
      <c r="EE502" s="3"/>
    </row>
    <row r="503" spans="1:135" s="1" customFormat="1" ht="15" customHeight="1" x14ac:dyDescent="0.25">
      <c r="A503" s="63">
        <v>89658</v>
      </c>
      <c r="B503" s="49" t="s">
        <v>789</v>
      </c>
      <c r="C503" s="86" t="s">
        <v>2</v>
      </c>
      <c r="D503" s="139" t="s">
        <v>197</v>
      </c>
      <c r="E503" s="49" t="s">
        <v>16</v>
      </c>
      <c r="F503" s="49" t="s">
        <v>444</v>
      </c>
      <c r="G503" s="75">
        <v>42555.232638888891</v>
      </c>
      <c r="H503" s="86" t="s">
        <v>785</v>
      </c>
      <c r="I503" s="86" t="s">
        <v>779</v>
      </c>
      <c r="J503" s="87">
        <v>41277.888888888891</v>
      </c>
      <c r="K503" s="143">
        <f>+COUNTIF($Y503,"&gt;=18")+COUNTIF($AG503,"&gt;=31")+COUNTIF($AP503,"&lt;=15")+COUNTIF($AR503,"&gt;=19")+COUNTIF($BG503,"&gt;=11")+COUNTIF($BI503,"&lt;=21")+COUNTIF($BK503,"&gt;=17")+COUNTIF($BR503,"&gt;=24")+COUNTIF($CA503,"&lt;=11")</f>
        <v>5</v>
      </c>
      <c r="L503" s="140">
        <f>65-(+CH503+CI503+CJ503+CK503+CL503+CM503)</f>
        <v>15</v>
      </c>
      <c r="M503" s="100">
        <v>13</v>
      </c>
      <c r="N503" s="100">
        <v>24</v>
      </c>
      <c r="O503" s="100">
        <v>14</v>
      </c>
      <c r="P503" s="100">
        <v>11</v>
      </c>
      <c r="Q503" s="100">
        <v>11</v>
      </c>
      <c r="R503" s="100">
        <v>14</v>
      </c>
      <c r="S503" s="100">
        <v>12</v>
      </c>
      <c r="T503" s="100">
        <v>12</v>
      </c>
      <c r="U503" s="100">
        <v>13</v>
      </c>
      <c r="V503" s="100">
        <v>13</v>
      </c>
      <c r="W503" s="100">
        <v>14</v>
      </c>
      <c r="X503" s="100">
        <v>16</v>
      </c>
      <c r="Y503" s="100">
        <v>18</v>
      </c>
      <c r="Z503" s="100">
        <v>9</v>
      </c>
      <c r="AA503" s="100">
        <v>9</v>
      </c>
      <c r="AB503" s="100">
        <v>11</v>
      </c>
      <c r="AC503" s="100">
        <v>11</v>
      </c>
      <c r="AD503" s="100">
        <v>25</v>
      </c>
      <c r="AE503" s="100">
        <v>15</v>
      </c>
      <c r="AF503" s="100">
        <v>19</v>
      </c>
      <c r="AG503" s="100">
        <v>30</v>
      </c>
      <c r="AH503" s="100">
        <v>15</v>
      </c>
      <c r="AI503" s="100">
        <v>15</v>
      </c>
      <c r="AJ503" s="100">
        <v>17</v>
      </c>
      <c r="AK503" s="100">
        <v>17</v>
      </c>
      <c r="AL503" s="100">
        <v>10</v>
      </c>
      <c r="AM503" s="100">
        <v>11</v>
      </c>
      <c r="AN503" s="100">
        <v>19</v>
      </c>
      <c r="AO503" s="100">
        <v>23</v>
      </c>
      <c r="AP503" s="100">
        <v>15</v>
      </c>
      <c r="AQ503" s="100">
        <v>15</v>
      </c>
      <c r="AR503" s="100">
        <v>18</v>
      </c>
      <c r="AS503" s="100">
        <v>17</v>
      </c>
      <c r="AT503" s="100">
        <v>36</v>
      </c>
      <c r="AU503" s="100">
        <v>38</v>
      </c>
      <c r="AV503" s="100">
        <v>12</v>
      </c>
      <c r="AW503" s="100">
        <v>12</v>
      </c>
      <c r="AX503" s="100">
        <v>11</v>
      </c>
      <c r="AY503" s="100">
        <v>9</v>
      </c>
      <c r="AZ503" s="100">
        <v>15</v>
      </c>
      <c r="BA503" s="100">
        <v>16</v>
      </c>
      <c r="BB503" s="100">
        <v>8</v>
      </c>
      <c r="BC503" s="100">
        <v>10</v>
      </c>
      <c r="BD503" s="100">
        <v>10</v>
      </c>
      <c r="BE503" s="100">
        <v>8</v>
      </c>
      <c r="BF503" s="100">
        <v>10</v>
      </c>
      <c r="BG503" s="100">
        <v>10</v>
      </c>
      <c r="BH503" s="100">
        <v>12</v>
      </c>
      <c r="BI503" s="100">
        <v>21</v>
      </c>
      <c r="BJ503" s="100">
        <v>23</v>
      </c>
      <c r="BK503" s="100">
        <v>17</v>
      </c>
      <c r="BL503" s="100">
        <v>11</v>
      </c>
      <c r="BM503" s="100">
        <v>12</v>
      </c>
      <c r="BN503" s="100">
        <v>12</v>
      </c>
      <c r="BO503" s="100">
        <v>16</v>
      </c>
      <c r="BP503" s="100">
        <v>8</v>
      </c>
      <c r="BQ503" s="100">
        <v>13</v>
      </c>
      <c r="BR503" s="100">
        <v>22</v>
      </c>
      <c r="BS503" s="100">
        <v>22</v>
      </c>
      <c r="BT503" s="100">
        <v>14</v>
      </c>
      <c r="BU503" s="100">
        <v>12</v>
      </c>
      <c r="BV503" s="100">
        <v>11</v>
      </c>
      <c r="BW503" s="100">
        <v>13</v>
      </c>
      <c r="BX503" s="100">
        <v>10</v>
      </c>
      <c r="BY503" s="100">
        <v>11</v>
      </c>
      <c r="BZ503" s="100">
        <v>12</v>
      </c>
      <c r="CA503" s="100">
        <v>11</v>
      </c>
      <c r="CB503" s="149">
        <f>(2.71828^(-8.3291+4.4859*K503-2.1583*L503))/(1+(2.71828^(-8.3291+4.4859*K503-2.1583*L503)))</f>
        <v>1.1578826372581279E-8</v>
      </c>
      <c r="CC503" s="49" t="s">
        <v>781</v>
      </c>
      <c r="CD503" s="86" t="s">
        <v>61</v>
      </c>
      <c r="CE503" s="86" t="s">
        <v>782</v>
      </c>
      <c r="CF503" s="86" t="s">
        <v>50</v>
      </c>
      <c r="CG503" s="86" t="s">
        <v>790</v>
      </c>
      <c r="CH503" s="59">
        <f>COUNTIF($M503,"=13")+COUNTIF($N503,"=24")+COUNTIF($O503,"=14")+COUNTIF($P503,"=11")+COUNTIF($Q503,"=11")+COUNTIF($R503,"=14")+COUNTIF($S503,"=12")+COUNTIF($T503,"=12")+COUNTIF($U503,"=12")+COUNTIF($V503,"=13")+COUNTIF($W503,"=13")+COUNTIF($X503,"=16")</f>
        <v>10</v>
      </c>
      <c r="CI503" s="59">
        <f>COUNTIF($Y503,"=18")+COUNTIF($Z503,"=9")+COUNTIF($AA503,"=10")+COUNTIF($AB503,"=11")+COUNTIF($AC503,"=11")+COUNTIF($AD503,"=25")+COUNTIF($AE503,"=15")+COUNTIF($AF503,"=19")+COUNTIF($AG503,"=31")+COUNTIF($AH503,"=15")+COUNTIF($AI503,"=15")+COUNTIF($AJ503,"=17")+COUNTIF($AK503,"=17")</f>
        <v>11</v>
      </c>
      <c r="CJ503" s="59">
        <f>COUNTIF($AL503,"=11")+COUNTIF($AM503,"=11")+COUNTIF($AN503,"=19")+COUNTIF($AO503,"=23")+COUNTIF($AP503,"=15")+COUNTIF($AQ503,"=15")+COUNTIF($AR503,"=19")+COUNTIF($AS503,"=17")+COUNTIF($AV503,"=12")+COUNTIF($AW503,"=12")</f>
        <v>8</v>
      </c>
      <c r="CK503" s="59">
        <f>COUNTIF($AX503,"=11")+COUNTIF($AY503,"=9")+COUNTIF($AZ503,"=15")+COUNTIF($BA503,"=16")+COUNTIF($BB503,"=8")+COUNTIF($BC503,"=10")+COUNTIF($BD503,"=10")+COUNTIF($BE503,"=8")+COUNTIF($BF503,"=10")+COUNTIF($BG503,"=11")</f>
        <v>9</v>
      </c>
      <c r="CL503" s="59">
        <f>COUNTIF($BH503,"=12")+COUNTIF($BI503,"=21")+COUNTIF($BJ503,"=23")+COUNTIF($BK503,"=16")+COUNTIF($BL503,"=10")+COUNTIF($BM503,"=12")+COUNTIF($BN503,"=12")+COUNTIF($BO503,"=15")+COUNTIF($BP503,"=8")+COUNTIF($BQ503,"=12")+COUNTIF($BR503,"=24")+COUNTIF($BS503,"=20")+COUNTIF($BT503,"=13")</f>
        <v>6</v>
      </c>
      <c r="CM503" s="59">
        <f>COUNTIF($BU503,"=12")+COUNTIF($BV503,"=11")+COUNTIF($BW503,"=13")+COUNTIF($BX503,"=11")+COUNTIF($BY503,"=11")+COUNTIF($BZ503,"=12")+COUNTIF($CA503,"=11")</f>
        <v>6</v>
      </c>
      <c r="CN503" s="86"/>
      <c r="CO503" s="86"/>
      <c r="CP503" s="86"/>
      <c r="CQ503" s="86"/>
      <c r="CR503" s="86"/>
      <c r="CS503" s="86"/>
      <c r="CT503" s="86"/>
      <c r="CU503" s="86"/>
      <c r="CV503" s="86"/>
      <c r="CW503" s="86"/>
      <c r="CX503" s="86"/>
      <c r="CY503" s="86"/>
      <c r="CZ503" s="86"/>
      <c r="DA503" s="86"/>
      <c r="DB503" s="86"/>
      <c r="DC503" s="86"/>
      <c r="DD503" s="86"/>
      <c r="DE503" s="86"/>
      <c r="DF503" s="86"/>
      <c r="DG503" s="86"/>
      <c r="DH503" s="86"/>
      <c r="DI503" s="86"/>
      <c r="DJ503" s="86"/>
      <c r="DK503" s="86"/>
      <c r="DL503" s="86"/>
      <c r="DM503" s="86"/>
      <c r="DN503" s="86"/>
      <c r="DO503" s="86"/>
      <c r="DP503" s="86"/>
      <c r="DQ503" s="86"/>
      <c r="DR503" s="86"/>
      <c r="DS503" s="86"/>
      <c r="DT503" s="86"/>
      <c r="DU503" s="86"/>
      <c r="DV503" s="86"/>
      <c r="DW503" s="86"/>
      <c r="DX503" s="86"/>
      <c r="DY503" s="86"/>
      <c r="DZ503" s="86"/>
      <c r="EA503" s="85"/>
      <c r="EB503" s="85"/>
      <c r="EC503" s="85"/>
      <c r="ED503" s="85"/>
      <c r="EE503" s="85"/>
    </row>
    <row r="504" spans="1:135" s="1" customFormat="1" ht="15" customHeight="1" x14ac:dyDescent="0.25">
      <c r="A504" s="27">
        <v>115106</v>
      </c>
      <c r="B504" s="38" t="s">
        <v>172</v>
      </c>
      <c r="C504" s="86" t="s">
        <v>2</v>
      </c>
      <c r="D504" s="139" t="s">
        <v>81</v>
      </c>
      <c r="E504" s="3" t="s">
        <v>314</v>
      </c>
      <c r="F504" s="3" t="s">
        <v>164</v>
      </c>
      <c r="G504" s="87">
        <v>41511.172222222223</v>
      </c>
      <c r="H504" s="88" t="s">
        <v>2</v>
      </c>
      <c r="I504" s="88" t="s">
        <v>779</v>
      </c>
      <c r="J504" s="87">
        <v>41277.888888888891</v>
      </c>
      <c r="K504" s="143">
        <f>+COUNTIF($Y504,"&gt;=18")+COUNTIF($AG504,"&gt;=31")+COUNTIF($AP504,"&lt;=15")+COUNTIF($AR504,"&gt;=19")+COUNTIF($BG504,"&gt;=11")+COUNTIF($BI504,"&lt;=21")+COUNTIF($BK504,"&gt;=17")+COUNTIF($BR504,"&gt;=24")+COUNTIF($CA504,"&lt;=11")</f>
        <v>5</v>
      </c>
      <c r="L504" s="140">
        <f>65-(+CH504+CI504+CJ504+CK504+CL504+CM504)</f>
        <v>15</v>
      </c>
      <c r="M504" s="68">
        <v>13</v>
      </c>
      <c r="N504" s="68">
        <v>23</v>
      </c>
      <c r="O504" s="68">
        <v>15</v>
      </c>
      <c r="P504" s="68">
        <v>11</v>
      </c>
      <c r="Q504" s="68">
        <v>11</v>
      </c>
      <c r="R504" s="68">
        <v>14</v>
      </c>
      <c r="S504" s="68">
        <v>12</v>
      </c>
      <c r="T504" s="68">
        <v>12</v>
      </c>
      <c r="U504" s="68">
        <v>13</v>
      </c>
      <c r="V504" s="68">
        <v>13</v>
      </c>
      <c r="W504" s="68">
        <v>13</v>
      </c>
      <c r="X504" s="68">
        <v>16</v>
      </c>
      <c r="Y504" s="68">
        <v>16</v>
      </c>
      <c r="Z504" s="68">
        <v>9</v>
      </c>
      <c r="AA504" s="68">
        <v>9</v>
      </c>
      <c r="AB504" s="68">
        <v>11</v>
      </c>
      <c r="AC504" s="68">
        <v>12</v>
      </c>
      <c r="AD504" s="68">
        <v>25</v>
      </c>
      <c r="AE504" s="68">
        <v>15</v>
      </c>
      <c r="AF504" s="68">
        <v>19</v>
      </c>
      <c r="AG504" s="68">
        <v>31</v>
      </c>
      <c r="AH504" s="68">
        <v>15</v>
      </c>
      <c r="AI504" s="68">
        <v>16</v>
      </c>
      <c r="AJ504" s="68">
        <v>17</v>
      </c>
      <c r="AK504" s="68">
        <v>18</v>
      </c>
      <c r="AL504" s="68">
        <v>11</v>
      </c>
      <c r="AM504" s="68">
        <v>11</v>
      </c>
      <c r="AN504" s="68">
        <v>19</v>
      </c>
      <c r="AO504" s="68">
        <v>23</v>
      </c>
      <c r="AP504" s="68">
        <v>15</v>
      </c>
      <c r="AQ504" s="68">
        <v>15</v>
      </c>
      <c r="AR504" s="68">
        <v>18</v>
      </c>
      <c r="AS504" s="68">
        <v>16</v>
      </c>
      <c r="AT504" s="100">
        <v>35</v>
      </c>
      <c r="AU504" s="68">
        <v>36</v>
      </c>
      <c r="AV504" s="68">
        <v>12</v>
      </c>
      <c r="AW504" s="68">
        <v>12</v>
      </c>
      <c r="AX504" s="68">
        <v>11</v>
      </c>
      <c r="AY504" s="68">
        <v>9</v>
      </c>
      <c r="AZ504" s="68">
        <v>15</v>
      </c>
      <c r="BA504" s="68">
        <v>16</v>
      </c>
      <c r="BB504" s="68">
        <v>8</v>
      </c>
      <c r="BC504" s="68">
        <v>10</v>
      </c>
      <c r="BD504" s="68">
        <v>10</v>
      </c>
      <c r="BE504" s="68">
        <v>8</v>
      </c>
      <c r="BF504" s="68">
        <v>10</v>
      </c>
      <c r="BG504" s="68">
        <v>10</v>
      </c>
      <c r="BH504" s="68">
        <v>12</v>
      </c>
      <c r="BI504" s="68">
        <v>21</v>
      </c>
      <c r="BJ504" s="68">
        <v>23</v>
      </c>
      <c r="BK504" s="68">
        <v>17</v>
      </c>
      <c r="BL504" s="68">
        <v>10</v>
      </c>
      <c r="BM504" s="68">
        <v>12</v>
      </c>
      <c r="BN504" s="68">
        <v>12</v>
      </c>
      <c r="BO504" s="68">
        <v>15</v>
      </c>
      <c r="BP504" s="68">
        <v>8</v>
      </c>
      <c r="BQ504" s="68">
        <v>12</v>
      </c>
      <c r="BR504" s="68">
        <v>24</v>
      </c>
      <c r="BS504" s="68">
        <v>20</v>
      </c>
      <c r="BT504" s="68">
        <v>15</v>
      </c>
      <c r="BU504" s="68">
        <v>10</v>
      </c>
      <c r="BV504" s="68">
        <v>11</v>
      </c>
      <c r="BW504" s="68">
        <v>13</v>
      </c>
      <c r="BX504" s="68">
        <v>11</v>
      </c>
      <c r="BY504" s="68">
        <v>11</v>
      </c>
      <c r="BZ504" s="68">
        <v>12</v>
      </c>
      <c r="CA504" s="68">
        <v>13</v>
      </c>
      <c r="CB504" s="149">
        <f>(2.71828^(-8.3291+4.4859*K504-2.1583*L504))/(1+(2.71828^(-8.3291+4.4859*K504-2.1583*L504)))</f>
        <v>1.1578826372581279E-8</v>
      </c>
      <c r="CC504" s="64" t="s">
        <v>781</v>
      </c>
      <c r="CD504" s="86" t="s">
        <v>54</v>
      </c>
      <c r="CE504" s="3" t="s">
        <v>2</v>
      </c>
      <c r="CF504" s="86" t="s">
        <v>172</v>
      </c>
      <c r="CG504" s="86"/>
      <c r="CH504" s="59">
        <f>COUNTIF($M504,"=13")+COUNTIF($N504,"=24")+COUNTIF($O504,"=14")+COUNTIF($P504,"=11")+COUNTIF($Q504,"=11")+COUNTIF($R504,"=14")+COUNTIF($S504,"=12")+COUNTIF($T504,"=12")+COUNTIF($U504,"=12")+COUNTIF($V504,"=13")+COUNTIF($W504,"=13")+COUNTIF($X504,"=16")</f>
        <v>9</v>
      </c>
      <c r="CI504" s="59">
        <f>COUNTIF($Y504,"=18")+COUNTIF($Z504,"=9")+COUNTIF($AA504,"=10")+COUNTIF($AB504,"=11")+COUNTIF($AC504,"=11")+COUNTIF($AD504,"=25")+COUNTIF($AE504,"=15")+COUNTIF($AF504,"=19")+COUNTIF($AG504,"=31")+COUNTIF($AH504,"=15")+COUNTIF($AI504,"=15")+COUNTIF($AJ504,"=17")+COUNTIF($AK504,"=17")</f>
        <v>8</v>
      </c>
      <c r="CJ504" s="59">
        <f>COUNTIF($AL504,"=11")+COUNTIF($AM504,"=11")+COUNTIF($AN504,"=19")+COUNTIF($AO504,"=23")+COUNTIF($AP504,"=15")+COUNTIF($AQ504,"=15")+COUNTIF($AR504,"=19")+COUNTIF($AS504,"=17")+COUNTIF($AV504,"=12")+COUNTIF($AW504,"=12")</f>
        <v>8</v>
      </c>
      <c r="CK504" s="59">
        <f>COUNTIF($AX504,"=11")+COUNTIF($AY504,"=9")+COUNTIF($AZ504,"=15")+COUNTIF($BA504,"=16")+COUNTIF($BB504,"=8")+COUNTIF($BC504,"=10")+COUNTIF($BD504,"=10")+COUNTIF($BE504,"=8")+COUNTIF($BF504,"=10")+COUNTIF($BG504,"=11")</f>
        <v>9</v>
      </c>
      <c r="CL504" s="59">
        <f>COUNTIF($BH504,"=12")+COUNTIF($BI504,"=21")+COUNTIF($BJ504,"=23")+COUNTIF($BK504,"=16")+COUNTIF($BL504,"=10")+COUNTIF($BM504,"=12")+COUNTIF($BN504,"=12")+COUNTIF($BO504,"=15")+COUNTIF($BP504,"=8")+COUNTIF($BQ504,"=12")+COUNTIF($BR504,"=24")+COUNTIF($BS504,"=20")+COUNTIF($BT504,"=13")</f>
        <v>11</v>
      </c>
      <c r="CM504" s="59">
        <f>COUNTIF($BU504,"=12")+COUNTIF($BV504,"=11")+COUNTIF($BW504,"=13")+COUNTIF($BX504,"=11")+COUNTIF($BY504,"=11")+COUNTIF($BZ504,"=12")+COUNTIF($CA504,"=11")</f>
        <v>5</v>
      </c>
      <c r="CN504" s="86"/>
      <c r="CO504" s="86"/>
      <c r="CP504" s="86"/>
      <c r="CQ504" s="86"/>
      <c r="CR504" s="86"/>
      <c r="CS504" s="86"/>
      <c r="CT504" s="86"/>
      <c r="CU504" s="86"/>
      <c r="CV504" s="86"/>
      <c r="CW504" s="86"/>
      <c r="CX504" s="86"/>
      <c r="CY504" s="86"/>
      <c r="CZ504" s="86"/>
      <c r="DA504" s="86"/>
      <c r="DB504" s="86"/>
      <c r="DC504" s="86"/>
      <c r="DD504" s="86"/>
      <c r="DE504" s="86"/>
      <c r="DF504" s="86"/>
      <c r="DG504" s="86"/>
      <c r="DH504" s="86"/>
      <c r="DI504" s="86"/>
      <c r="DJ504" s="86"/>
      <c r="DK504" s="86"/>
      <c r="DL504" s="86"/>
      <c r="DM504" s="86"/>
      <c r="DN504" s="86"/>
      <c r="DO504" s="86"/>
      <c r="DP504" s="86"/>
      <c r="DQ504" s="86"/>
      <c r="DR504" s="86"/>
      <c r="DS504" s="86"/>
      <c r="DT504" s="86"/>
      <c r="DU504" s="86"/>
      <c r="DV504" s="86"/>
      <c r="DW504" s="86"/>
      <c r="DX504" s="86"/>
      <c r="DY504" s="86"/>
      <c r="DZ504" s="86"/>
      <c r="EA504" s="85"/>
      <c r="EB504" s="85"/>
      <c r="EC504" s="85"/>
      <c r="ED504" s="85"/>
      <c r="EE504" s="85"/>
    </row>
    <row r="505" spans="1:135" s="1" customFormat="1" ht="15" customHeight="1" x14ac:dyDescent="0.25">
      <c r="A505" s="27">
        <v>176884</v>
      </c>
      <c r="B505" s="38" t="s">
        <v>566</v>
      </c>
      <c r="C505" s="86" t="s">
        <v>2</v>
      </c>
      <c r="D505" s="139" t="s">
        <v>775</v>
      </c>
      <c r="E505" s="3" t="s">
        <v>8</v>
      </c>
      <c r="F505" s="3" t="s">
        <v>258</v>
      </c>
      <c r="G505" s="7">
        <v>41454.633333333331</v>
      </c>
      <c r="H505" s="88" t="s">
        <v>2</v>
      </c>
      <c r="I505" s="88" t="s">
        <v>779</v>
      </c>
      <c r="J505" s="87">
        <v>41277.888888888891</v>
      </c>
      <c r="K505" s="143">
        <f>+COUNTIF($Y505,"&gt;=18")+COUNTIF($AG505,"&gt;=31")+COUNTIF($AP505,"&lt;=15")+COUNTIF($AR505,"&gt;=19")+COUNTIF($BG505,"&gt;=11")+COUNTIF($BI505,"&lt;=21")+COUNTIF($BK505,"&gt;=17")+COUNTIF($BR505,"&gt;=24")+COUNTIF($CA505,"&lt;=11")</f>
        <v>5</v>
      </c>
      <c r="L505" s="140">
        <f>65-(+CH505+CI505+CJ505+CK505+CL505+CM505)</f>
        <v>15</v>
      </c>
      <c r="M505" s="68">
        <v>13</v>
      </c>
      <c r="N505" s="68">
        <v>24</v>
      </c>
      <c r="O505" s="68">
        <v>14</v>
      </c>
      <c r="P505" s="68">
        <v>11</v>
      </c>
      <c r="Q505" s="68">
        <v>11</v>
      </c>
      <c r="R505" s="68">
        <v>14</v>
      </c>
      <c r="S505" s="68">
        <v>12</v>
      </c>
      <c r="T505" s="68">
        <v>12</v>
      </c>
      <c r="U505" s="68">
        <v>12</v>
      </c>
      <c r="V505" s="68">
        <v>13</v>
      </c>
      <c r="W505" s="68">
        <v>13</v>
      </c>
      <c r="X505" s="68">
        <v>15</v>
      </c>
      <c r="Y505" s="68">
        <v>18</v>
      </c>
      <c r="Z505" s="100">
        <v>9</v>
      </c>
      <c r="AA505" s="100">
        <v>10</v>
      </c>
      <c r="AB505" s="68">
        <v>11</v>
      </c>
      <c r="AC505" s="68">
        <v>11</v>
      </c>
      <c r="AD505" s="68">
        <v>26</v>
      </c>
      <c r="AE505" s="68">
        <v>14</v>
      </c>
      <c r="AF505" s="68">
        <v>18</v>
      </c>
      <c r="AG505" s="68">
        <v>29</v>
      </c>
      <c r="AH505" s="100">
        <v>15</v>
      </c>
      <c r="AI505" s="100">
        <v>15</v>
      </c>
      <c r="AJ505" s="100">
        <v>15</v>
      </c>
      <c r="AK505" s="100">
        <v>17</v>
      </c>
      <c r="AL505" s="68">
        <v>11</v>
      </c>
      <c r="AM505" s="68">
        <v>10</v>
      </c>
      <c r="AN505" s="68">
        <v>19</v>
      </c>
      <c r="AO505" s="68">
        <v>23</v>
      </c>
      <c r="AP505" s="68">
        <v>16</v>
      </c>
      <c r="AQ505" s="68">
        <v>15</v>
      </c>
      <c r="AR505" s="68">
        <v>20</v>
      </c>
      <c r="AS505" s="68">
        <v>17</v>
      </c>
      <c r="AT505" s="68">
        <v>37</v>
      </c>
      <c r="AU505" s="100">
        <v>39</v>
      </c>
      <c r="AV505" s="68">
        <v>12</v>
      </c>
      <c r="AW505" s="68">
        <v>12</v>
      </c>
      <c r="AX505" s="68">
        <v>11</v>
      </c>
      <c r="AY505" s="68">
        <v>9</v>
      </c>
      <c r="AZ505" s="68">
        <v>15</v>
      </c>
      <c r="BA505" s="68">
        <v>16</v>
      </c>
      <c r="BB505" s="68">
        <v>8</v>
      </c>
      <c r="BC505" s="68">
        <v>10</v>
      </c>
      <c r="BD505" s="68">
        <v>10</v>
      </c>
      <c r="BE505" s="68">
        <v>8</v>
      </c>
      <c r="BF505" s="68">
        <v>9</v>
      </c>
      <c r="BG505" s="68">
        <v>11</v>
      </c>
      <c r="BH505" s="68">
        <v>11</v>
      </c>
      <c r="BI505" s="68">
        <v>21</v>
      </c>
      <c r="BJ505" s="68">
        <v>23</v>
      </c>
      <c r="BK505" s="68">
        <v>16</v>
      </c>
      <c r="BL505" s="68">
        <v>10</v>
      </c>
      <c r="BM505" s="68">
        <v>12</v>
      </c>
      <c r="BN505" s="68">
        <v>12</v>
      </c>
      <c r="BO505" s="68">
        <v>15</v>
      </c>
      <c r="BP505" s="68">
        <v>8</v>
      </c>
      <c r="BQ505" s="68">
        <v>12</v>
      </c>
      <c r="BR505" s="68">
        <v>22</v>
      </c>
      <c r="BS505" s="68">
        <v>21</v>
      </c>
      <c r="BT505" s="68">
        <v>14</v>
      </c>
      <c r="BU505" s="68">
        <v>12</v>
      </c>
      <c r="BV505" s="68">
        <v>11</v>
      </c>
      <c r="BW505" s="68">
        <v>13</v>
      </c>
      <c r="BX505" s="68">
        <v>11</v>
      </c>
      <c r="BY505" s="68">
        <v>12</v>
      </c>
      <c r="BZ505" s="68">
        <v>12</v>
      </c>
      <c r="CA505" s="68">
        <v>11</v>
      </c>
      <c r="CB505" s="149">
        <f>(2.71828^(-8.3291+4.4859*K505-2.1583*L505))/(1+(2.71828^(-8.3291+4.4859*K505-2.1583*L505)))</f>
        <v>1.1578826372581279E-8</v>
      </c>
      <c r="CC505" s="64" t="s">
        <v>781</v>
      </c>
      <c r="CD505" s="86" t="s">
        <v>508</v>
      </c>
      <c r="CE505" s="3" t="s">
        <v>567</v>
      </c>
      <c r="CF505" s="86" t="s">
        <v>566</v>
      </c>
      <c r="CG505" s="86"/>
      <c r="CH505" s="59">
        <f>COUNTIF($M505,"=13")+COUNTIF($N505,"=24")+COUNTIF($O505,"=14")+COUNTIF($P505,"=11")+COUNTIF($Q505,"=11")+COUNTIF($R505,"=14")+COUNTIF($S505,"=12")+COUNTIF($T505,"=12")+COUNTIF($U505,"=12")+COUNTIF($V505,"=13")+COUNTIF($W505,"=13")+COUNTIF($X505,"=16")</f>
        <v>11</v>
      </c>
      <c r="CI505" s="59">
        <f>COUNTIF($Y505,"=18")+COUNTIF($Z505,"=9")+COUNTIF($AA505,"=10")+COUNTIF($AB505,"=11")+COUNTIF($AC505,"=11")+COUNTIF($AD505,"=25")+COUNTIF($AE505,"=15")+COUNTIF($AF505,"=19")+COUNTIF($AG505,"=31")+COUNTIF($AH505,"=15")+COUNTIF($AI505,"=15")+COUNTIF($AJ505,"=17")+COUNTIF($AK505,"=17")</f>
        <v>8</v>
      </c>
      <c r="CJ505" s="59">
        <f>COUNTIF($AL505,"=11")+COUNTIF($AM505,"=11")+COUNTIF($AN505,"=19")+COUNTIF($AO505,"=23")+COUNTIF($AP505,"=15")+COUNTIF($AQ505,"=15")+COUNTIF($AR505,"=19")+COUNTIF($AS505,"=17")+COUNTIF($AV505,"=12")+COUNTIF($AW505,"=12")</f>
        <v>7</v>
      </c>
      <c r="CK505" s="59">
        <f>COUNTIF($AX505,"=11")+COUNTIF($AY505,"=9")+COUNTIF($AZ505,"=15")+COUNTIF($BA505,"=16")+COUNTIF($BB505,"=8")+COUNTIF($BC505,"=10")+COUNTIF($BD505,"=10")+COUNTIF($BE505,"=8")+COUNTIF($BF505,"=10")+COUNTIF($BG505,"=11")</f>
        <v>9</v>
      </c>
      <c r="CL505" s="59">
        <f>COUNTIF($BH505,"=12")+COUNTIF($BI505,"=21")+COUNTIF($BJ505,"=23")+COUNTIF($BK505,"=16")+COUNTIF($BL505,"=10")+COUNTIF($BM505,"=12")+COUNTIF($BN505,"=12")+COUNTIF($BO505,"=15")+COUNTIF($BP505,"=8")+COUNTIF($BQ505,"=12")+COUNTIF($BR505,"=24")+COUNTIF($BS505,"=20")+COUNTIF($BT505,"=13")</f>
        <v>9</v>
      </c>
      <c r="CM505" s="59">
        <f>COUNTIF($BU505,"=12")+COUNTIF($BV505,"=11")+COUNTIF($BW505,"=13")+COUNTIF($BX505,"=11")+COUNTIF($BY505,"=11")+COUNTIF($BZ505,"=12")+COUNTIF($CA505,"=11")</f>
        <v>6</v>
      </c>
      <c r="CN505" s="86"/>
      <c r="CO505" s="86"/>
      <c r="CP505" s="86"/>
      <c r="CQ505" s="86"/>
      <c r="CR505" s="86"/>
      <c r="CS505" s="86"/>
      <c r="CT505" s="86"/>
      <c r="CU505" s="86"/>
      <c r="CV505" s="86"/>
      <c r="CW505" s="86"/>
      <c r="CX505" s="86"/>
      <c r="CY505" s="86"/>
      <c r="CZ505" s="86"/>
      <c r="DA505" s="86"/>
      <c r="DB505" s="86"/>
      <c r="DC505" s="86"/>
      <c r="DD505" s="86"/>
      <c r="DE505" s="86"/>
      <c r="DF505" s="86"/>
      <c r="DG505" s="86"/>
      <c r="DH505" s="86"/>
      <c r="DI505" s="86"/>
      <c r="DJ505" s="86"/>
      <c r="DK505" s="86"/>
      <c r="DL505" s="86"/>
      <c r="DM505" s="86"/>
      <c r="DN505" s="86"/>
      <c r="DO505" s="86"/>
      <c r="DP505" s="86"/>
      <c r="DQ505" s="86"/>
      <c r="DR505" s="86"/>
      <c r="DS505" s="86"/>
      <c r="DT505" s="86"/>
      <c r="DU505" s="86"/>
      <c r="DV505" s="86"/>
      <c r="DW505" s="86"/>
      <c r="DX505" s="86"/>
      <c r="DY505" s="86"/>
      <c r="DZ505" s="86"/>
      <c r="EA505" s="85"/>
      <c r="EB505" s="85"/>
      <c r="EC505" s="85"/>
      <c r="ED505" s="85"/>
      <c r="EE505" s="85"/>
    </row>
    <row r="506" spans="1:135" s="1" customFormat="1" ht="15" customHeight="1" x14ac:dyDescent="0.25">
      <c r="A506" s="27">
        <v>208673</v>
      </c>
      <c r="B506" s="86" t="s">
        <v>478</v>
      </c>
      <c r="C506" s="86" t="s">
        <v>2</v>
      </c>
      <c r="D506" s="139" t="s">
        <v>122</v>
      </c>
      <c r="E506" s="86" t="s">
        <v>6</v>
      </c>
      <c r="F506" s="86" t="s">
        <v>33</v>
      </c>
      <c r="G506" s="87">
        <v>42552</v>
      </c>
      <c r="H506" s="86" t="s">
        <v>785</v>
      </c>
      <c r="I506" s="86" t="s">
        <v>779</v>
      </c>
      <c r="J506" s="87">
        <v>41277</v>
      </c>
      <c r="K506" s="143">
        <f>+COUNTIF($Y506,"&gt;=18")+COUNTIF($AG506,"&gt;=31")+COUNTIF($AP506,"&lt;=15")+COUNTIF($AR506,"&gt;=19")+COUNTIF($BG506,"&gt;=11")+COUNTIF($BI506,"&lt;=21")+COUNTIF($BK506,"&gt;=17")+COUNTIF($BR506,"&gt;=24")+COUNTIF($CA506,"&lt;=11")</f>
        <v>5</v>
      </c>
      <c r="L506" s="140">
        <f>65-(+CH506+CI506+CJ506+CK506+CL506+CM506)</f>
        <v>15</v>
      </c>
      <c r="M506" s="68">
        <v>13</v>
      </c>
      <c r="N506" s="68">
        <v>25</v>
      </c>
      <c r="O506" s="68">
        <v>14</v>
      </c>
      <c r="P506" s="68">
        <v>11</v>
      </c>
      <c r="Q506" s="68">
        <v>11</v>
      </c>
      <c r="R506" s="68">
        <v>12</v>
      </c>
      <c r="S506" s="68">
        <v>12</v>
      </c>
      <c r="T506" s="68">
        <v>12</v>
      </c>
      <c r="U506" s="68">
        <v>12</v>
      </c>
      <c r="V506" s="68">
        <v>13</v>
      </c>
      <c r="W506" s="68">
        <v>14</v>
      </c>
      <c r="X506" s="68">
        <v>16</v>
      </c>
      <c r="Y506" s="68">
        <v>18</v>
      </c>
      <c r="Z506" s="68">
        <v>9</v>
      </c>
      <c r="AA506" s="68">
        <v>10</v>
      </c>
      <c r="AB506" s="68">
        <v>11</v>
      </c>
      <c r="AC506" s="68">
        <v>11</v>
      </c>
      <c r="AD506" s="68">
        <v>25</v>
      </c>
      <c r="AE506" s="68">
        <v>15</v>
      </c>
      <c r="AF506" s="68">
        <v>18</v>
      </c>
      <c r="AG506" s="68">
        <v>31</v>
      </c>
      <c r="AH506" s="68">
        <v>15</v>
      </c>
      <c r="AI506" s="68">
        <v>16</v>
      </c>
      <c r="AJ506" s="100">
        <v>16</v>
      </c>
      <c r="AK506" s="68">
        <v>17</v>
      </c>
      <c r="AL506" s="68">
        <v>11</v>
      </c>
      <c r="AM506" s="68">
        <v>11</v>
      </c>
      <c r="AN506" s="68">
        <v>19</v>
      </c>
      <c r="AO506" s="68">
        <v>23</v>
      </c>
      <c r="AP506" s="68">
        <v>17</v>
      </c>
      <c r="AQ506" s="68">
        <v>16</v>
      </c>
      <c r="AR506" s="68">
        <v>19</v>
      </c>
      <c r="AS506" s="68">
        <v>17</v>
      </c>
      <c r="AT506" s="100">
        <v>38</v>
      </c>
      <c r="AU506" s="68">
        <v>39</v>
      </c>
      <c r="AV506" s="68">
        <v>13</v>
      </c>
      <c r="AW506" s="68">
        <v>12</v>
      </c>
      <c r="AX506" s="68">
        <v>11</v>
      </c>
      <c r="AY506" s="68">
        <v>9</v>
      </c>
      <c r="AZ506" s="68">
        <v>15</v>
      </c>
      <c r="BA506" s="68">
        <v>16</v>
      </c>
      <c r="BB506" s="68">
        <v>8</v>
      </c>
      <c r="BC506" s="68">
        <v>10</v>
      </c>
      <c r="BD506" s="68">
        <v>10</v>
      </c>
      <c r="BE506" s="68">
        <v>8</v>
      </c>
      <c r="BF506" s="68">
        <v>10</v>
      </c>
      <c r="BG506" s="68">
        <v>10</v>
      </c>
      <c r="BH506" s="68">
        <v>12</v>
      </c>
      <c r="BI506" s="68">
        <v>21</v>
      </c>
      <c r="BJ506" s="68">
        <v>23</v>
      </c>
      <c r="BK506" s="68">
        <v>16</v>
      </c>
      <c r="BL506" s="68">
        <v>11</v>
      </c>
      <c r="BM506" s="68">
        <v>12</v>
      </c>
      <c r="BN506" s="68">
        <v>12</v>
      </c>
      <c r="BO506" s="68">
        <v>16</v>
      </c>
      <c r="BP506" s="68">
        <v>8</v>
      </c>
      <c r="BQ506" s="68">
        <v>13</v>
      </c>
      <c r="BR506" s="68">
        <v>24</v>
      </c>
      <c r="BS506" s="68">
        <v>20</v>
      </c>
      <c r="BT506" s="68">
        <v>13</v>
      </c>
      <c r="BU506" s="68">
        <v>12</v>
      </c>
      <c r="BV506" s="68">
        <v>11</v>
      </c>
      <c r="BW506" s="68">
        <v>13</v>
      </c>
      <c r="BX506" s="68">
        <v>12</v>
      </c>
      <c r="BY506" s="68">
        <v>11</v>
      </c>
      <c r="BZ506" s="68">
        <v>12</v>
      </c>
      <c r="CA506" s="68">
        <v>12</v>
      </c>
      <c r="CB506" s="149">
        <f>(2.71828^(-8.3291+4.4859*K506-2.1583*L506))/(1+(2.71828^(-8.3291+4.4859*K506-2.1583*L506)))</f>
        <v>1.1578826372581279E-8</v>
      </c>
      <c r="CC506" s="49" t="s">
        <v>781</v>
      </c>
      <c r="CD506" s="86" t="s">
        <v>123</v>
      </c>
      <c r="CE506" s="86" t="s">
        <v>782</v>
      </c>
      <c r="CF506" s="86" t="s">
        <v>50</v>
      </c>
      <c r="CG506" s="86"/>
      <c r="CH506" s="59">
        <f>COUNTIF($M506,"=13")+COUNTIF($N506,"=24")+COUNTIF($O506,"=14")+COUNTIF($P506,"=11")+COUNTIF($Q506,"=11")+COUNTIF($R506,"=14")+COUNTIF($S506,"=12")+COUNTIF($T506,"=12")+COUNTIF($U506,"=12")+COUNTIF($V506,"=13")+COUNTIF($W506,"=13")+COUNTIF($X506,"=16")</f>
        <v>9</v>
      </c>
      <c r="CI506" s="59">
        <f>COUNTIF($Y506,"=18")+COUNTIF($Z506,"=9")+COUNTIF($AA506,"=10")+COUNTIF($AB506,"=11")+COUNTIF($AC506,"=11")+COUNTIF($AD506,"=25")+COUNTIF($AE506,"=15")+COUNTIF($AF506,"=19")+COUNTIF($AG506,"=31")+COUNTIF($AH506,"=15")+COUNTIF($AI506,"=15")+COUNTIF($AJ506,"=17")+COUNTIF($AK506,"=17")</f>
        <v>10</v>
      </c>
      <c r="CJ506" s="59">
        <f>COUNTIF($AL506,"=11")+COUNTIF($AM506,"=11")+COUNTIF($AN506,"=19")+COUNTIF($AO506,"=23")+COUNTIF($AP506,"=15")+COUNTIF($AQ506,"=15")+COUNTIF($AR506,"=19")+COUNTIF($AS506,"=17")+COUNTIF($AV506,"=12")+COUNTIF($AW506,"=12")</f>
        <v>7</v>
      </c>
      <c r="CK506" s="59">
        <f>COUNTIF($AX506,"=11")+COUNTIF($AY506,"=9")+COUNTIF($AZ506,"=15")+COUNTIF($BA506,"=16")+COUNTIF($BB506,"=8")+COUNTIF($BC506,"=10")+COUNTIF($BD506,"=10")+COUNTIF($BE506,"=8")+COUNTIF($BF506,"=10")+COUNTIF($BG506,"=11")</f>
        <v>9</v>
      </c>
      <c r="CL506" s="59">
        <f>COUNTIF($BH506,"=12")+COUNTIF($BI506,"=21")+COUNTIF($BJ506,"=23")+COUNTIF($BK506,"=16")+COUNTIF($BL506,"=10")+COUNTIF($BM506,"=12")+COUNTIF($BN506,"=12")+COUNTIF($BO506,"=15")+COUNTIF($BP506,"=8")+COUNTIF($BQ506,"=12")+COUNTIF($BR506,"=24")+COUNTIF($BS506,"=20")+COUNTIF($BT506,"=13")</f>
        <v>10</v>
      </c>
      <c r="CM506" s="59">
        <f>COUNTIF($BU506,"=12")+COUNTIF($BV506,"=11")+COUNTIF($BW506,"=13")+COUNTIF($BX506,"=11")+COUNTIF($BY506,"=11")+COUNTIF($BZ506,"=12")+COUNTIF($CA506,"=11")</f>
        <v>5</v>
      </c>
      <c r="CN506" s="86"/>
      <c r="CO506" s="86"/>
      <c r="CP506" s="86"/>
      <c r="CQ506" s="86"/>
      <c r="CR506" s="86"/>
      <c r="CS506" s="86"/>
      <c r="CT506" s="86"/>
      <c r="CU506" s="86"/>
      <c r="CV506" s="86"/>
      <c r="CW506" s="86"/>
      <c r="CX506" s="86"/>
      <c r="CY506" s="86"/>
      <c r="CZ506" s="86"/>
      <c r="DA506" s="86"/>
      <c r="DB506" s="86"/>
      <c r="DC506" s="86"/>
      <c r="DD506" s="86"/>
      <c r="DE506" s="86"/>
      <c r="DF506" s="86"/>
      <c r="DG506" s="86"/>
      <c r="DH506" s="86"/>
      <c r="DI506" s="86"/>
      <c r="DJ506" s="86"/>
      <c r="DK506" s="86"/>
      <c r="DL506" s="86"/>
      <c r="DM506" s="86"/>
      <c r="DN506" s="86"/>
      <c r="DO506" s="86"/>
      <c r="DP506" s="86"/>
      <c r="DQ506" s="86"/>
      <c r="DR506" s="86"/>
      <c r="DS506" s="86"/>
      <c r="DT506" s="86"/>
      <c r="DU506" s="86"/>
      <c r="DV506" s="86"/>
      <c r="DW506" s="86"/>
      <c r="DX506" s="86"/>
      <c r="DY506" s="86"/>
      <c r="DZ506" s="86"/>
      <c r="EA506" s="85"/>
      <c r="EB506" s="85"/>
      <c r="EC506" s="85"/>
      <c r="ED506" s="85"/>
      <c r="EE506" s="85"/>
    </row>
    <row r="507" spans="1:135" s="1" customFormat="1" ht="15" customHeight="1" x14ac:dyDescent="0.25">
      <c r="A507" s="27">
        <v>221981</v>
      </c>
      <c r="B507" s="3" t="s">
        <v>244</v>
      </c>
      <c r="C507" s="86" t="s">
        <v>2</v>
      </c>
      <c r="D507" s="139" t="s">
        <v>122</v>
      </c>
      <c r="E507" s="3" t="s">
        <v>314</v>
      </c>
      <c r="F507" s="3" t="s">
        <v>410</v>
      </c>
      <c r="G507" s="7">
        <v>41632</v>
      </c>
      <c r="H507" s="88" t="s">
        <v>2</v>
      </c>
      <c r="I507" s="88" t="s">
        <v>779</v>
      </c>
      <c r="J507" s="87">
        <v>41277.888888888891</v>
      </c>
      <c r="K507" s="143">
        <f>+COUNTIF($Y507,"&gt;=18")+COUNTIF($AG507,"&gt;=31")+COUNTIF($AP507,"&lt;=15")+COUNTIF($AR507,"&gt;=19")+COUNTIF($BG507,"&gt;=11")+COUNTIF($BI507,"&lt;=21")+COUNTIF($BK507,"&gt;=17")+COUNTIF($BR507,"&gt;=24")+COUNTIF($CA507,"&lt;=11")</f>
        <v>5</v>
      </c>
      <c r="L507" s="140">
        <f>65-(+CH507+CI507+CJ507+CK507+CL507+CM507)</f>
        <v>15</v>
      </c>
      <c r="M507" s="68">
        <v>13</v>
      </c>
      <c r="N507" s="100">
        <v>25</v>
      </c>
      <c r="O507" s="68">
        <v>14</v>
      </c>
      <c r="P507" s="68">
        <v>11</v>
      </c>
      <c r="Q507" s="68">
        <v>11</v>
      </c>
      <c r="R507" s="68">
        <v>13</v>
      </c>
      <c r="S507" s="68">
        <v>12</v>
      </c>
      <c r="T507" s="68">
        <v>12</v>
      </c>
      <c r="U507" s="68">
        <v>12</v>
      </c>
      <c r="V507" s="68">
        <v>13</v>
      </c>
      <c r="W507" s="68">
        <v>14</v>
      </c>
      <c r="X507" s="68">
        <v>17</v>
      </c>
      <c r="Y507" s="68">
        <v>18</v>
      </c>
      <c r="Z507" s="100">
        <v>9</v>
      </c>
      <c r="AA507" s="100">
        <v>10</v>
      </c>
      <c r="AB507" s="68">
        <v>11</v>
      </c>
      <c r="AC507" s="68">
        <v>11</v>
      </c>
      <c r="AD507" s="68">
        <v>25</v>
      </c>
      <c r="AE507" s="68">
        <v>15</v>
      </c>
      <c r="AF507" s="68">
        <v>18</v>
      </c>
      <c r="AG507" s="68">
        <v>31</v>
      </c>
      <c r="AH507" s="100">
        <v>15</v>
      </c>
      <c r="AI507" s="100">
        <v>16</v>
      </c>
      <c r="AJ507" s="100">
        <v>16</v>
      </c>
      <c r="AK507" s="100">
        <v>17</v>
      </c>
      <c r="AL507" s="68">
        <v>11</v>
      </c>
      <c r="AM507" s="68">
        <v>12</v>
      </c>
      <c r="AN507" s="68">
        <v>19</v>
      </c>
      <c r="AO507" s="68">
        <v>23</v>
      </c>
      <c r="AP507" s="68">
        <v>17</v>
      </c>
      <c r="AQ507" s="68">
        <v>16</v>
      </c>
      <c r="AR507" s="68">
        <v>18</v>
      </c>
      <c r="AS507" s="68">
        <v>17</v>
      </c>
      <c r="AT507" s="68">
        <v>38</v>
      </c>
      <c r="AU507" s="68">
        <v>39</v>
      </c>
      <c r="AV507" s="68">
        <v>12</v>
      </c>
      <c r="AW507" s="68">
        <v>12</v>
      </c>
      <c r="AX507" s="68">
        <v>11</v>
      </c>
      <c r="AY507" s="68">
        <v>9</v>
      </c>
      <c r="AZ507" s="68">
        <v>15</v>
      </c>
      <c r="BA507" s="68">
        <v>16</v>
      </c>
      <c r="BB507" s="68">
        <v>8</v>
      </c>
      <c r="BC507" s="68">
        <v>10</v>
      </c>
      <c r="BD507" s="68">
        <v>10</v>
      </c>
      <c r="BE507" s="68">
        <v>8</v>
      </c>
      <c r="BF507" s="68">
        <v>10</v>
      </c>
      <c r="BG507" s="68">
        <v>10</v>
      </c>
      <c r="BH507" s="68">
        <v>12</v>
      </c>
      <c r="BI507" s="68">
        <v>21</v>
      </c>
      <c r="BJ507" s="68">
        <v>23</v>
      </c>
      <c r="BK507" s="68">
        <v>17</v>
      </c>
      <c r="BL507" s="68">
        <v>10</v>
      </c>
      <c r="BM507" s="68">
        <v>12</v>
      </c>
      <c r="BN507" s="68">
        <v>12</v>
      </c>
      <c r="BO507" s="68">
        <v>15</v>
      </c>
      <c r="BP507" s="68">
        <v>8</v>
      </c>
      <c r="BQ507" s="68">
        <v>12</v>
      </c>
      <c r="BR507" s="68">
        <v>25</v>
      </c>
      <c r="BS507" s="68">
        <v>20</v>
      </c>
      <c r="BT507" s="68">
        <v>13</v>
      </c>
      <c r="BU507" s="68">
        <v>12</v>
      </c>
      <c r="BV507" s="68">
        <v>11</v>
      </c>
      <c r="BW507" s="68">
        <v>13</v>
      </c>
      <c r="BX507" s="68">
        <v>11</v>
      </c>
      <c r="BY507" s="68">
        <v>11</v>
      </c>
      <c r="BZ507" s="68">
        <v>12</v>
      </c>
      <c r="CA507" s="68">
        <v>12</v>
      </c>
      <c r="CB507" s="149">
        <f>(2.71828^(-8.3291+4.4859*K507-2.1583*L507))/(1+(2.71828^(-8.3291+4.4859*K507-2.1583*L507)))</f>
        <v>1.1578826372581279E-8</v>
      </c>
      <c r="CC507" s="64" t="s">
        <v>781</v>
      </c>
      <c r="CD507" s="86" t="s">
        <v>123</v>
      </c>
      <c r="CE507" s="3" t="s">
        <v>590</v>
      </c>
      <c r="CF507" s="86" t="s">
        <v>244</v>
      </c>
      <c r="CG507" s="86"/>
      <c r="CH507" s="59">
        <f>COUNTIF($M507,"=13")+COUNTIF($N507,"=24")+COUNTIF($O507,"=14")+COUNTIF($P507,"=11")+COUNTIF($Q507,"=11")+COUNTIF($R507,"=14")+COUNTIF($S507,"=12")+COUNTIF($T507,"=12")+COUNTIF($U507,"=12")+COUNTIF($V507,"=13")+COUNTIF($W507,"=13")+COUNTIF($X507,"=16")</f>
        <v>8</v>
      </c>
      <c r="CI507" s="59">
        <f>COUNTIF($Y507,"=18")+COUNTIF($Z507,"=9")+COUNTIF($AA507,"=10")+COUNTIF($AB507,"=11")+COUNTIF($AC507,"=11")+COUNTIF($AD507,"=25")+COUNTIF($AE507,"=15")+COUNTIF($AF507,"=19")+COUNTIF($AG507,"=31")+COUNTIF($AH507,"=15")+COUNTIF($AI507,"=15")+COUNTIF($AJ507,"=17")+COUNTIF($AK507,"=17")</f>
        <v>10</v>
      </c>
      <c r="CJ507" s="59">
        <f>COUNTIF($AL507,"=11")+COUNTIF($AM507,"=11")+COUNTIF($AN507,"=19")+COUNTIF($AO507,"=23")+COUNTIF($AP507,"=15")+COUNTIF($AQ507,"=15")+COUNTIF($AR507,"=19")+COUNTIF($AS507,"=17")+COUNTIF($AV507,"=12")+COUNTIF($AW507,"=12")</f>
        <v>6</v>
      </c>
      <c r="CK507" s="59">
        <f>COUNTIF($AX507,"=11")+COUNTIF($AY507,"=9")+COUNTIF($AZ507,"=15")+COUNTIF($BA507,"=16")+COUNTIF($BB507,"=8")+COUNTIF($BC507,"=10")+COUNTIF($BD507,"=10")+COUNTIF($BE507,"=8")+COUNTIF($BF507,"=10")+COUNTIF($BG507,"=11")</f>
        <v>9</v>
      </c>
      <c r="CL507" s="59">
        <f>COUNTIF($BH507,"=12")+COUNTIF($BI507,"=21")+COUNTIF($BJ507,"=23")+COUNTIF($BK507,"=16")+COUNTIF($BL507,"=10")+COUNTIF($BM507,"=12")+COUNTIF($BN507,"=12")+COUNTIF($BO507,"=15")+COUNTIF($BP507,"=8")+COUNTIF($BQ507,"=12")+COUNTIF($BR507,"=24")+COUNTIF($BS507,"=20")+COUNTIF($BT507,"=13")</f>
        <v>11</v>
      </c>
      <c r="CM507" s="59">
        <f>COUNTIF($BU507,"=12")+COUNTIF($BV507,"=11")+COUNTIF($BW507,"=13")+COUNTIF($BX507,"=11")+COUNTIF($BY507,"=11")+COUNTIF($BZ507,"=12")+COUNTIF($CA507,"=11")</f>
        <v>6</v>
      </c>
      <c r="CN507" s="86"/>
      <c r="CO507" s="86"/>
      <c r="CP507" s="86"/>
      <c r="CQ507" s="86"/>
      <c r="CR507" s="86"/>
      <c r="CS507" s="86"/>
      <c r="CT507" s="86"/>
      <c r="CU507" s="86"/>
      <c r="CV507" s="86"/>
      <c r="CW507" s="86"/>
      <c r="CX507" s="86"/>
      <c r="CY507" s="86"/>
      <c r="CZ507" s="86"/>
      <c r="DA507" s="86"/>
      <c r="DB507" s="86"/>
      <c r="DC507" s="86"/>
      <c r="DD507" s="86"/>
      <c r="DE507" s="86"/>
      <c r="DF507" s="86"/>
      <c r="DG507" s="86"/>
      <c r="DH507" s="86"/>
      <c r="DI507" s="86"/>
      <c r="DJ507" s="86"/>
      <c r="DK507" s="86"/>
      <c r="DL507" s="86"/>
      <c r="DM507" s="86"/>
      <c r="DN507" s="86"/>
      <c r="DO507" s="86"/>
      <c r="DP507" s="86"/>
      <c r="DQ507" s="86"/>
      <c r="DR507" s="86"/>
      <c r="DS507" s="86"/>
      <c r="DT507" s="86"/>
      <c r="DU507" s="86"/>
      <c r="DV507" s="86"/>
      <c r="DW507" s="86"/>
      <c r="DX507" s="86"/>
      <c r="DY507" s="86"/>
      <c r="DZ507" s="86"/>
      <c r="EA507" s="85"/>
      <c r="EB507" s="85"/>
      <c r="EC507" s="85"/>
      <c r="ED507" s="85"/>
      <c r="EE507" s="85"/>
    </row>
    <row r="508" spans="1:135" s="1" customFormat="1" ht="15" customHeight="1" x14ac:dyDescent="0.25">
      <c r="A508" s="27">
        <v>236130</v>
      </c>
      <c r="B508" s="86" t="s">
        <v>258</v>
      </c>
      <c r="C508" s="86" t="s">
        <v>2</v>
      </c>
      <c r="D508" s="139" t="s">
        <v>776</v>
      </c>
      <c r="E508" s="86" t="s">
        <v>20</v>
      </c>
      <c r="F508" s="86" t="s">
        <v>235</v>
      </c>
      <c r="G508" s="87">
        <v>42394.520833333336</v>
      </c>
      <c r="H508" s="88" t="s">
        <v>2</v>
      </c>
      <c r="I508" s="88" t="s">
        <v>779</v>
      </c>
      <c r="J508" s="87">
        <v>41277.888888888891</v>
      </c>
      <c r="K508" s="143">
        <f>+COUNTIF($Y508,"&gt;=18")+COUNTIF($AG508,"&gt;=31")+COUNTIF($AP508,"&lt;=15")+COUNTIF($AR508,"&gt;=19")+COUNTIF($BG508,"&gt;=11")+COUNTIF($BI508,"&lt;=21")+COUNTIF($BK508,"&gt;=17")+COUNTIF($BR508,"&gt;=24")+COUNTIF($CA508,"&lt;=11")</f>
        <v>5</v>
      </c>
      <c r="L508" s="140">
        <f>65-(+CH508+CI508+CJ508+CK508+CL508+CM508)</f>
        <v>15</v>
      </c>
      <c r="M508" s="68">
        <v>14</v>
      </c>
      <c r="N508" s="68">
        <v>24</v>
      </c>
      <c r="O508" s="68">
        <v>14</v>
      </c>
      <c r="P508" s="100">
        <v>11</v>
      </c>
      <c r="Q508" s="68">
        <v>11</v>
      </c>
      <c r="R508" s="68">
        <v>14</v>
      </c>
      <c r="S508" s="68">
        <v>12</v>
      </c>
      <c r="T508" s="68">
        <v>12</v>
      </c>
      <c r="U508" s="68">
        <v>12</v>
      </c>
      <c r="V508" s="68">
        <v>13</v>
      </c>
      <c r="W508" s="68">
        <v>13</v>
      </c>
      <c r="X508" s="68">
        <v>16</v>
      </c>
      <c r="Y508" s="68">
        <v>18</v>
      </c>
      <c r="Z508" s="68">
        <v>9</v>
      </c>
      <c r="AA508" s="68">
        <v>10</v>
      </c>
      <c r="AB508" s="68">
        <v>11</v>
      </c>
      <c r="AC508" s="68">
        <v>11</v>
      </c>
      <c r="AD508" s="68">
        <v>26</v>
      </c>
      <c r="AE508" s="68">
        <v>14</v>
      </c>
      <c r="AF508" s="68">
        <v>18</v>
      </c>
      <c r="AG508" s="68">
        <v>29</v>
      </c>
      <c r="AH508" s="100">
        <v>15</v>
      </c>
      <c r="AI508" s="100">
        <v>15</v>
      </c>
      <c r="AJ508" s="68">
        <v>15</v>
      </c>
      <c r="AK508" s="68">
        <v>17</v>
      </c>
      <c r="AL508" s="68">
        <v>11</v>
      </c>
      <c r="AM508" s="68">
        <v>10</v>
      </c>
      <c r="AN508" s="100">
        <v>19</v>
      </c>
      <c r="AO508" s="100">
        <v>23</v>
      </c>
      <c r="AP508" s="100">
        <v>16</v>
      </c>
      <c r="AQ508" s="100">
        <v>15</v>
      </c>
      <c r="AR508" s="100">
        <v>20</v>
      </c>
      <c r="AS508" s="100">
        <v>17</v>
      </c>
      <c r="AT508" s="68">
        <v>36</v>
      </c>
      <c r="AU508" s="68">
        <v>39</v>
      </c>
      <c r="AV508" s="68">
        <v>12</v>
      </c>
      <c r="AW508" s="100">
        <v>12</v>
      </c>
      <c r="AX508" s="100">
        <v>11</v>
      </c>
      <c r="AY508" s="100">
        <v>9</v>
      </c>
      <c r="AZ508" s="100">
        <v>15</v>
      </c>
      <c r="BA508" s="100">
        <v>16</v>
      </c>
      <c r="BB508" s="68">
        <v>8</v>
      </c>
      <c r="BC508" s="68">
        <v>10</v>
      </c>
      <c r="BD508" s="68">
        <v>10</v>
      </c>
      <c r="BE508" s="68">
        <v>8</v>
      </c>
      <c r="BF508" s="68">
        <v>9</v>
      </c>
      <c r="BG508" s="68">
        <v>11</v>
      </c>
      <c r="BH508" s="68">
        <v>11</v>
      </c>
      <c r="BI508" s="68">
        <v>21</v>
      </c>
      <c r="BJ508" s="68">
        <v>23</v>
      </c>
      <c r="BK508" s="68">
        <v>16</v>
      </c>
      <c r="BL508" s="68">
        <v>10</v>
      </c>
      <c r="BM508" s="68">
        <v>12</v>
      </c>
      <c r="BN508" s="68">
        <v>12</v>
      </c>
      <c r="BO508" s="68">
        <v>15</v>
      </c>
      <c r="BP508" s="68">
        <v>8</v>
      </c>
      <c r="BQ508" s="68">
        <v>12</v>
      </c>
      <c r="BR508" s="68">
        <v>22</v>
      </c>
      <c r="BS508" s="68">
        <v>21</v>
      </c>
      <c r="BT508" s="68">
        <v>14</v>
      </c>
      <c r="BU508" s="68">
        <v>12</v>
      </c>
      <c r="BV508" s="68">
        <v>11</v>
      </c>
      <c r="BW508" s="68">
        <v>13</v>
      </c>
      <c r="BX508" s="68">
        <v>11</v>
      </c>
      <c r="BY508" s="68">
        <v>12</v>
      </c>
      <c r="BZ508" s="68">
        <v>12</v>
      </c>
      <c r="CA508" s="68">
        <v>11</v>
      </c>
      <c r="CB508" s="149">
        <f>(2.71828^(-8.3291+4.4859*K508-2.1583*L508))/(1+(2.71828^(-8.3291+4.4859*K508-2.1583*L508)))</f>
        <v>1.1578826372581279E-8</v>
      </c>
      <c r="CC508" s="64" t="s">
        <v>781</v>
      </c>
      <c r="CD508" s="86" t="s">
        <v>422</v>
      </c>
      <c r="CE508" s="86" t="s">
        <v>2</v>
      </c>
      <c r="CF508" s="86" t="s">
        <v>258</v>
      </c>
      <c r="CG508" s="86" t="s">
        <v>312</v>
      </c>
      <c r="CH508" s="59">
        <f>COUNTIF($M508,"=13")+COUNTIF($N508,"=24")+COUNTIF($O508,"=14")+COUNTIF($P508,"=11")+COUNTIF($Q508,"=11")+COUNTIF($R508,"=14")+COUNTIF($S508,"=12")+COUNTIF($T508,"=12")+COUNTIF($U508,"=12")+COUNTIF($V508,"=13")+COUNTIF($W508,"=13")+COUNTIF($X508,"=16")</f>
        <v>11</v>
      </c>
      <c r="CI508" s="59">
        <f>COUNTIF($Y508,"=18")+COUNTIF($Z508,"=9")+COUNTIF($AA508,"=10")+COUNTIF($AB508,"=11")+COUNTIF($AC508,"=11")+COUNTIF($AD508,"=25")+COUNTIF($AE508,"=15")+COUNTIF($AF508,"=19")+COUNTIF($AG508,"=31")+COUNTIF($AH508,"=15")+COUNTIF($AI508,"=15")+COUNTIF($AJ508,"=17")+COUNTIF($AK508,"=17")</f>
        <v>8</v>
      </c>
      <c r="CJ508" s="59">
        <f>COUNTIF($AL508,"=11")+COUNTIF($AM508,"=11")+COUNTIF($AN508,"=19")+COUNTIF($AO508,"=23")+COUNTIF($AP508,"=15")+COUNTIF($AQ508,"=15")+COUNTIF($AR508,"=19")+COUNTIF($AS508,"=17")+COUNTIF($AV508,"=12")+COUNTIF($AW508,"=12")</f>
        <v>7</v>
      </c>
      <c r="CK508" s="59">
        <f>COUNTIF($AX508,"=11")+COUNTIF($AY508,"=9")+COUNTIF($AZ508,"=15")+COUNTIF($BA508,"=16")+COUNTIF($BB508,"=8")+COUNTIF($BC508,"=10")+COUNTIF($BD508,"=10")+COUNTIF($BE508,"=8")+COUNTIF($BF508,"=10")+COUNTIF($BG508,"=11")</f>
        <v>9</v>
      </c>
      <c r="CL508" s="59">
        <f>COUNTIF($BH508,"=12")+COUNTIF($BI508,"=21")+COUNTIF($BJ508,"=23")+COUNTIF($BK508,"=16")+COUNTIF($BL508,"=10")+COUNTIF($BM508,"=12")+COUNTIF($BN508,"=12")+COUNTIF($BO508,"=15")+COUNTIF($BP508,"=8")+COUNTIF($BQ508,"=12")+COUNTIF($BR508,"=24")+COUNTIF($BS508,"=20")+COUNTIF($BT508,"=13")</f>
        <v>9</v>
      </c>
      <c r="CM508" s="59">
        <f>COUNTIF($BU508,"=12")+COUNTIF($BV508,"=11")+COUNTIF($BW508,"=13")+COUNTIF($BX508,"=11")+COUNTIF($BY508,"=11")+COUNTIF($BZ508,"=12")+COUNTIF($CA508,"=11")</f>
        <v>6</v>
      </c>
      <c r="CN508" s="86"/>
      <c r="CO508" s="86"/>
      <c r="CP508" s="86"/>
      <c r="CQ508" s="86"/>
      <c r="CR508" s="86"/>
      <c r="CS508" s="86"/>
      <c r="CT508" s="86"/>
      <c r="CU508" s="86"/>
      <c r="CV508" s="86"/>
      <c r="CW508" s="86"/>
      <c r="CX508" s="86"/>
      <c r="CY508" s="86"/>
      <c r="CZ508" s="86"/>
      <c r="DA508" s="86"/>
      <c r="DB508" s="86"/>
      <c r="DC508" s="86"/>
      <c r="DD508" s="86"/>
      <c r="DE508" s="86"/>
      <c r="DF508" s="86"/>
      <c r="DG508" s="86"/>
      <c r="DH508" s="86"/>
      <c r="DI508" s="86"/>
      <c r="DJ508" s="86"/>
      <c r="DK508" s="86"/>
      <c r="DL508" s="86"/>
      <c r="DM508" s="86"/>
      <c r="DN508" s="86"/>
      <c r="DO508" s="86"/>
      <c r="DP508" s="86"/>
      <c r="DQ508" s="86"/>
      <c r="DR508" s="86"/>
      <c r="DS508" s="86"/>
      <c r="DT508" s="86"/>
      <c r="DU508" s="86"/>
      <c r="DV508" s="86"/>
      <c r="DW508" s="86"/>
      <c r="DX508" s="86"/>
      <c r="DY508" s="86"/>
      <c r="DZ508" s="86"/>
      <c r="EA508" s="85"/>
      <c r="EB508" s="85"/>
      <c r="EC508" s="85"/>
      <c r="ED508" s="85"/>
      <c r="EE508" s="85"/>
    </row>
    <row r="509" spans="1:135" s="1" customFormat="1" ht="15" customHeight="1" x14ac:dyDescent="0.2">
      <c r="A509" s="27">
        <v>349504</v>
      </c>
      <c r="B509" s="86" t="s">
        <v>120</v>
      </c>
      <c r="C509" s="86" t="s">
        <v>2</v>
      </c>
      <c r="D509" s="139" t="s">
        <v>739</v>
      </c>
      <c r="E509" s="86" t="s">
        <v>314</v>
      </c>
      <c r="F509" s="86" t="s">
        <v>88</v>
      </c>
      <c r="G509" s="87">
        <v>42382</v>
      </c>
      <c r="H509" s="88" t="s">
        <v>2</v>
      </c>
      <c r="I509" s="88" t="s">
        <v>779</v>
      </c>
      <c r="J509" s="87">
        <v>41277.888888888891</v>
      </c>
      <c r="K509" s="143">
        <f>+COUNTIF($Y509,"&gt;=18")+COUNTIF($AG509,"&gt;=31")+COUNTIF($AP509,"&lt;=15")+COUNTIF($AR509,"&gt;=19")+COUNTIF($BG509,"&gt;=11")+COUNTIF($BI509,"&lt;=21")+COUNTIF($BK509,"&gt;=17")+COUNTIF($BR509,"&gt;=24")+COUNTIF($CA509,"&lt;=11")</f>
        <v>5</v>
      </c>
      <c r="L509" s="140">
        <f>65-(+CH509+CI509+CJ509+CK509+CL509+CM509)</f>
        <v>15</v>
      </c>
      <c r="M509" s="68">
        <v>13</v>
      </c>
      <c r="N509" s="68">
        <v>25</v>
      </c>
      <c r="O509" s="68">
        <v>14</v>
      </c>
      <c r="P509" s="100">
        <v>11</v>
      </c>
      <c r="Q509" s="68">
        <v>11</v>
      </c>
      <c r="R509" s="68">
        <v>12</v>
      </c>
      <c r="S509" s="68">
        <v>12</v>
      </c>
      <c r="T509" s="68">
        <v>12</v>
      </c>
      <c r="U509" s="68">
        <v>12</v>
      </c>
      <c r="V509" s="68">
        <v>13</v>
      </c>
      <c r="W509" s="68">
        <v>14</v>
      </c>
      <c r="X509" s="68">
        <v>16</v>
      </c>
      <c r="Y509" s="68">
        <v>18</v>
      </c>
      <c r="Z509" s="68">
        <v>9</v>
      </c>
      <c r="AA509" s="68">
        <v>10</v>
      </c>
      <c r="AB509" s="68">
        <v>11</v>
      </c>
      <c r="AC509" s="68">
        <v>11</v>
      </c>
      <c r="AD509" s="68">
        <v>25</v>
      </c>
      <c r="AE509" s="68">
        <v>15</v>
      </c>
      <c r="AF509" s="68">
        <v>18</v>
      </c>
      <c r="AG509" s="68">
        <v>31</v>
      </c>
      <c r="AH509" s="68">
        <v>15</v>
      </c>
      <c r="AI509" s="68">
        <v>16</v>
      </c>
      <c r="AJ509" s="68">
        <v>16</v>
      </c>
      <c r="AK509" s="68">
        <v>17</v>
      </c>
      <c r="AL509" s="68">
        <v>12</v>
      </c>
      <c r="AM509" s="68">
        <v>11</v>
      </c>
      <c r="AN509" s="100">
        <v>19</v>
      </c>
      <c r="AO509" s="100">
        <v>23</v>
      </c>
      <c r="AP509" s="100">
        <v>17</v>
      </c>
      <c r="AQ509" s="100">
        <v>16</v>
      </c>
      <c r="AR509" s="100">
        <v>18</v>
      </c>
      <c r="AS509" s="100">
        <v>17</v>
      </c>
      <c r="AT509" s="68">
        <v>38</v>
      </c>
      <c r="AU509" s="68">
        <v>39</v>
      </c>
      <c r="AV509" s="68">
        <v>12</v>
      </c>
      <c r="AW509" s="100">
        <v>12</v>
      </c>
      <c r="AX509" s="100">
        <v>11</v>
      </c>
      <c r="AY509" s="100">
        <v>9</v>
      </c>
      <c r="AZ509" s="100">
        <v>15</v>
      </c>
      <c r="BA509" s="100">
        <v>16</v>
      </c>
      <c r="BB509" s="68">
        <v>8</v>
      </c>
      <c r="BC509" s="68">
        <v>10</v>
      </c>
      <c r="BD509" s="68">
        <v>10</v>
      </c>
      <c r="BE509" s="68">
        <v>8</v>
      </c>
      <c r="BF509" s="68">
        <v>10</v>
      </c>
      <c r="BG509" s="68">
        <v>10</v>
      </c>
      <c r="BH509" s="68">
        <v>12</v>
      </c>
      <c r="BI509" s="68">
        <v>21</v>
      </c>
      <c r="BJ509" s="68">
        <v>23</v>
      </c>
      <c r="BK509" s="68">
        <v>17</v>
      </c>
      <c r="BL509" s="68">
        <v>10</v>
      </c>
      <c r="BM509" s="68">
        <v>12</v>
      </c>
      <c r="BN509" s="68">
        <v>12</v>
      </c>
      <c r="BO509" s="68">
        <v>16</v>
      </c>
      <c r="BP509" s="68">
        <v>8</v>
      </c>
      <c r="BQ509" s="68">
        <v>12</v>
      </c>
      <c r="BR509" s="68">
        <v>25</v>
      </c>
      <c r="BS509" s="68">
        <v>20</v>
      </c>
      <c r="BT509" s="68">
        <v>13</v>
      </c>
      <c r="BU509" s="68">
        <v>12</v>
      </c>
      <c r="BV509" s="68">
        <v>11</v>
      </c>
      <c r="BW509" s="68">
        <v>13</v>
      </c>
      <c r="BX509" s="68">
        <v>11</v>
      </c>
      <c r="BY509" s="68">
        <v>11</v>
      </c>
      <c r="BZ509" s="68">
        <v>12</v>
      </c>
      <c r="CA509" s="68">
        <v>12</v>
      </c>
      <c r="CB509" s="149">
        <f>(2.71828^(-8.3291+4.4859*K509-2.1583*L509))/(1+(2.71828^(-8.3291+4.4859*K509-2.1583*L509)))</f>
        <v>1.1578826372581279E-8</v>
      </c>
      <c r="CC509" s="64" t="s">
        <v>781</v>
      </c>
      <c r="CD509" s="86" t="s">
        <v>121</v>
      </c>
      <c r="CE509" s="86" t="s">
        <v>2</v>
      </c>
      <c r="CF509" s="86" t="s">
        <v>120</v>
      </c>
      <c r="CG509" s="86"/>
      <c r="CH509" s="59">
        <f>COUNTIF($M509,"=13")+COUNTIF($N509,"=24")+COUNTIF($O509,"=14")+COUNTIF($P509,"=11")+COUNTIF($Q509,"=11")+COUNTIF($R509,"=14")+COUNTIF($S509,"=12")+COUNTIF($T509,"=12")+COUNTIF($U509,"=12")+COUNTIF($V509,"=13")+COUNTIF($W509,"=13")+COUNTIF($X509,"=16")</f>
        <v>9</v>
      </c>
      <c r="CI509" s="59">
        <f>COUNTIF($Y509,"=18")+COUNTIF($Z509,"=9")+COUNTIF($AA509,"=10")+COUNTIF($AB509,"=11")+COUNTIF($AC509,"=11")+COUNTIF($AD509,"=25")+COUNTIF($AE509,"=15")+COUNTIF($AF509,"=19")+COUNTIF($AG509,"=31")+COUNTIF($AH509,"=15")+COUNTIF($AI509,"=15")+COUNTIF($AJ509,"=17")+COUNTIF($AK509,"=17")</f>
        <v>10</v>
      </c>
      <c r="CJ509" s="59">
        <f>COUNTIF($AL509,"=11")+COUNTIF($AM509,"=11")+COUNTIF($AN509,"=19")+COUNTIF($AO509,"=23")+COUNTIF($AP509,"=15")+COUNTIF($AQ509,"=15")+COUNTIF($AR509,"=19")+COUNTIF($AS509,"=17")+COUNTIF($AV509,"=12")+COUNTIF($AW509,"=12")</f>
        <v>6</v>
      </c>
      <c r="CK509" s="59">
        <f>COUNTIF($AX509,"=11")+COUNTIF($AY509,"=9")+COUNTIF($AZ509,"=15")+COUNTIF($BA509,"=16")+COUNTIF($BB509,"=8")+COUNTIF($BC509,"=10")+COUNTIF($BD509,"=10")+COUNTIF($BE509,"=8")+COUNTIF($BF509,"=10")+COUNTIF($BG509,"=11")</f>
        <v>9</v>
      </c>
      <c r="CL509" s="59">
        <f>COUNTIF($BH509,"=12")+COUNTIF($BI509,"=21")+COUNTIF($BJ509,"=23")+COUNTIF($BK509,"=16")+COUNTIF($BL509,"=10")+COUNTIF($BM509,"=12")+COUNTIF($BN509,"=12")+COUNTIF($BO509,"=15")+COUNTIF($BP509,"=8")+COUNTIF($BQ509,"=12")+COUNTIF($BR509,"=24")+COUNTIF($BS509,"=20")+COUNTIF($BT509,"=13")</f>
        <v>10</v>
      </c>
      <c r="CM509" s="59">
        <f>COUNTIF($BU509,"=12")+COUNTIF($BV509,"=11")+COUNTIF($BW509,"=13")+COUNTIF($BX509,"=11")+COUNTIF($BY509,"=11")+COUNTIF($BZ509,"=12")+COUNTIF($CA509,"=11")</f>
        <v>6</v>
      </c>
      <c r="CN509" s="86"/>
      <c r="CO509" s="86"/>
      <c r="CP509" s="86"/>
      <c r="CQ509" s="86"/>
      <c r="CR509" s="86"/>
      <c r="CS509" s="86"/>
      <c r="CT509" s="86"/>
      <c r="CU509" s="86"/>
      <c r="CV509" s="86"/>
      <c r="CW509" s="86"/>
      <c r="CX509" s="86"/>
      <c r="CY509" s="86"/>
      <c r="CZ509" s="86"/>
      <c r="DA509" s="86"/>
      <c r="DB509" s="86"/>
      <c r="DC509" s="86"/>
      <c r="DD509" s="86"/>
      <c r="DE509" s="86"/>
      <c r="DF509" s="86"/>
      <c r="DG509" s="86"/>
      <c r="DH509" s="86"/>
      <c r="DI509" s="86"/>
      <c r="DJ509" s="86"/>
      <c r="DK509" s="86"/>
      <c r="DL509" s="86"/>
      <c r="DM509" s="86"/>
      <c r="DN509" s="86"/>
      <c r="DO509" s="86"/>
      <c r="DP509" s="86"/>
      <c r="DQ509" s="86"/>
      <c r="DR509" s="86"/>
      <c r="DS509" s="86"/>
      <c r="DT509" s="86"/>
      <c r="DU509" s="86"/>
      <c r="DV509" s="86"/>
      <c r="DW509" s="86"/>
      <c r="DX509" s="86"/>
      <c r="DY509" s="86"/>
      <c r="DZ509" s="86"/>
      <c r="EA509" s="86"/>
      <c r="EB509" s="86"/>
      <c r="EC509" s="86"/>
      <c r="ED509" s="86"/>
      <c r="EE509" s="86"/>
    </row>
    <row r="510" spans="1:135" s="1" customFormat="1" ht="15" customHeight="1" x14ac:dyDescent="0.2">
      <c r="A510" s="27">
        <v>424056</v>
      </c>
      <c r="B510" s="86" t="s">
        <v>32</v>
      </c>
      <c r="C510" s="86" t="s">
        <v>2</v>
      </c>
      <c r="D510" s="139" t="s">
        <v>80</v>
      </c>
      <c r="E510" s="86" t="s">
        <v>9</v>
      </c>
      <c r="F510" s="86" t="s">
        <v>32</v>
      </c>
      <c r="G510" s="87">
        <v>42401.224999999999</v>
      </c>
      <c r="H510" s="88" t="s">
        <v>2</v>
      </c>
      <c r="I510" s="88" t="s">
        <v>779</v>
      </c>
      <c r="J510" s="87">
        <v>41277.888888888891</v>
      </c>
      <c r="K510" s="143">
        <f>+COUNTIF($Y510,"&gt;=18")+COUNTIF($AG510,"&gt;=31")+COUNTIF($AP510,"&lt;=15")+COUNTIF($AR510,"&gt;=19")+COUNTIF($BG510,"&gt;=11")+COUNTIF($BI510,"&lt;=21")+COUNTIF($BK510,"&gt;=17")+COUNTIF($BR510,"&gt;=24")+COUNTIF($CA510,"&lt;=11")</f>
        <v>5</v>
      </c>
      <c r="L510" s="140">
        <f>65-(+CH510+CI510+CJ510+CK510+CL510+CM510)</f>
        <v>15</v>
      </c>
      <c r="M510" s="68">
        <v>13</v>
      </c>
      <c r="N510" s="68">
        <v>25</v>
      </c>
      <c r="O510" s="68">
        <v>14</v>
      </c>
      <c r="P510" s="68">
        <v>10</v>
      </c>
      <c r="Q510" s="68">
        <v>10</v>
      </c>
      <c r="R510" s="68">
        <v>14</v>
      </c>
      <c r="S510" s="68">
        <v>12</v>
      </c>
      <c r="T510" s="68">
        <v>12</v>
      </c>
      <c r="U510" s="68">
        <v>11</v>
      </c>
      <c r="V510" s="68">
        <v>13</v>
      </c>
      <c r="W510" s="68">
        <v>13</v>
      </c>
      <c r="X510" s="68">
        <v>13</v>
      </c>
      <c r="Y510" s="68">
        <v>18</v>
      </c>
      <c r="Z510" s="68">
        <v>9</v>
      </c>
      <c r="AA510" s="68">
        <v>10</v>
      </c>
      <c r="AB510" s="68">
        <v>11</v>
      </c>
      <c r="AC510" s="68">
        <v>11</v>
      </c>
      <c r="AD510" s="68">
        <v>25</v>
      </c>
      <c r="AE510" s="68">
        <v>15</v>
      </c>
      <c r="AF510" s="68">
        <v>19</v>
      </c>
      <c r="AG510" s="68">
        <v>31</v>
      </c>
      <c r="AH510" s="68">
        <v>15</v>
      </c>
      <c r="AI510" s="68">
        <v>15</v>
      </c>
      <c r="AJ510" s="100">
        <v>17</v>
      </c>
      <c r="AK510" s="68">
        <v>17</v>
      </c>
      <c r="AL510" s="68">
        <v>11</v>
      </c>
      <c r="AM510" s="68">
        <v>11</v>
      </c>
      <c r="AN510" s="68">
        <v>19</v>
      </c>
      <c r="AO510" s="68">
        <v>23</v>
      </c>
      <c r="AP510" s="68">
        <v>15</v>
      </c>
      <c r="AQ510" s="68">
        <v>15</v>
      </c>
      <c r="AR510" s="68">
        <v>19</v>
      </c>
      <c r="AS510" s="68">
        <v>16</v>
      </c>
      <c r="AT510" s="100">
        <v>36</v>
      </c>
      <c r="AU510" s="68">
        <v>36</v>
      </c>
      <c r="AV510" s="68">
        <v>13</v>
      </c>
      <c r="AW510" s="68">
        <v>12</v>
      </c>
      <c r="AX510" s="68">
        <v>11</v>
      </c>
      <c r="AY510" s="68">
        <v>9</v>
      </c>
      <c r="AZ510" s="68">
        <v>15</v>
      </c>
      <c r="BA510" s="68">
        <v>16</v>
      </c>
      <c r="BB510" s="68">
        <v>8</v>
      </c>
      <c r="BC510" s="68">
        <v>10</v>
      </c>
      <c r="BD510" s="68">
        <v>10</v>
      </c>
      <c r="BE510" s="68">
        <v>8</v>
      </c>
      <c r="BF510" s="68">
        <v>10</v>
      </c>
      <c r="BG510" s="68">
        <v>10</v>
      </c>
      <c r="BH510" s="68">
        <v>12</v>
      </c>
      <c r="BI510" s="68">
        <v>23</v>
      </c>
      <c r="BJ510" s="68">
        <v>23</v>
      </c>
      <c r="BK510" s="68">
        <v>17</v>
      </c>
      <c r="BL510" s="68">
        <v>10</v>
      </c>
      <c r="BM510" s="68">
        <v>12</v>
      </c>
      <c r="BN510" s="68">
        <v>12</v>
      </c>
      <c r="BO510" s="68">
        <v>16</v>
      </c>
      <c r="BP510" s="68">
        <v>8</v>
      </c>
      <c r="BQ510" s="68">
        <v>11</v>
      </c>
      <c r="BR510" s="68">
        <v>22</v>
      </c>
      <c r="BS510" s="68">
        <v>20</v>
      </c>
      <c r="BT510" s="68">
        <v>13</v>
      </c>
      <c r="BU510" s="68">
        <v>12</v>
      </c>
      <c r="BV510" s="68">
        <v>11</v>
      </c>
      <c r="BW510" s="68">
        <v>13</v>
      </c>
      <c r="BX510" s="68">
        <v>11</v>
      </c>
      <c r="BY510" s="68">
        <v>11</v>
      </c>
      <c r="BZ510" s="68">
        <v>13</v>
      </c>
      <c r="CA510" s="68">
        <v>12</v>
      </c>
      <c r="CB510" s="149">
        <f>(2.71828^(-8.3291+4.4859*K510-2.1583*L510))/(1+(2.71828^(-8.3291+4.4859*K510-2.1583*L510)))</f>
        <v>1.1578826372581279E-8</v>
      </c>
      <c r="CC510" s="64" t="s">
        <v>781</v>
      </c>
      <c r="CD510" s="86" t="s">
        <v>66</v>
      </c>
      <c r="CE510" s="86" t="s">
        <v>2</v>
      </c>
      <c r="CF510" s="86" t="s">
        <v>50</v>
      </c>
      <c r="CG510" s="86"/>
      <c r="CH510" s="59">
        <f>COUNTIF($M510,"=13")+COUNTIF($N510,"=24")+COUNTIF($O510,"=14")+COUNTIF($P510,"=11")+COUNTIF($Q510,"=11")+COUNTIF($R510,"=14")+COUNTIF($S510,"=12")+COUNTIF($T510,"=12")+COUNTIF($U510,"=12")+COUNTIF($V510,"=13")+COUNTIF($W510,"=13")+COUNTIF($X510,"=16")</f>
        <v>7</v>
      </c>
      <c r="CI510" s="59">
        <f>COUNTIF($Y510,"=18")+COUNTIF($Z510,"=9")+COUNTIF($AA510,"=10")+COUNTIF($AB510,"=11")+COUNTIF($AC510,"=11")+COUNTIF($AD510,"=25")+COUNTIF($AE510,"=15")+COUNTIF($AF510,"=19")+COUNTIF($AG510,"=31")+COUNTIF($AH510,"=15")+COUNTIF($AI510,"=15")+COUNTIF($AJ510,"=17")+COUNTIF($AK510,"=17")</f>
        <v>13</v>
      </c>
      <c r="CJ510" s="59">
        <f>COUNTIF($AL510,"=11")+COUNTIF($AM510,"=11")+COUNTIF($AN510,"=19")+COUNTIF($AO510,"=23")+COUNTIF($AP510,"=15")+COUNTIF($AQ510,"=15")+COUNTIF($AR510,"=19")+COUNTIF($AS510,"=17")+COUNTIF($AV510,"=12")+COUNTIF($AW510,"=12")</f>
        <v>8</v>
      </c>
      <c r="CK510" s="59">
        <f>COUNTIF($AX510,"=11")+COUNTIF($AY510,"=9")+COUNTIF($AZ510,"=15")+COUNTIF($BA510,"=16")+COUNTIF($BB510,"=8")+COUNTIF($BC510,"=10")+COUNTIF($BD510,"=10")+COUNTIF($BE510,"=8")+COUNTIF($BF510,"=10")+COUNTIF($BG510,"=11")</f>
        <v>9</v>
      </c>
      <c r="CL510" s="59">
        <f>COUNTIF($BH510,"=12")+COUNTIF($BI510,"=21")+COUNTIF($BJ510,"=23")+COUNTIF($BK510,"=16")+COUNTIF($BL510,"=10")+COUNTIF($BM510,"=12")+COUNTIF($BN510,"=12")+COUNTIF($BO510,"=15")+COUNTIF($BP510,"=8")+COUNTIF($BQ510,"=12")+COUNTIF($BR510,"=24")+COUNTIF($BS510,"=20")+COUNTIF($BT510,"=13")</f>
        <v>8</v>
      </c>
      <c r="CM510" s="59">
        <f>COUNTIF($BU510,"=12")+COUNTIF($BV510,"=11")+COUNTIF($BW510,"=13")+COUNTIF($BX510,"=11")+COUNTIF($BY510,"=11")+COUNTIF($BZ510,"=12")+COUNTIF($CA510,"=11")</f>
        <v>5</v>
      </c>
      <c r="CN510" s="86"/>
      <c r="CO510" s="86"/>
      <c r="CP510" s="86"/>
      <c r="CQ510" s="86"/>
      <c r="CR510" s="86"/>
      <c r="CS510" s="86"/>
      <c r="CT510" s="86"/>
      <c r="CU510" s="86"/>
      <c r="CV510" s="86"/>
      <c r="CW510" s="86"/>
      <c r="CX510" s="86"/>
      <c r="CY510" s="86"/>
      <c r="CZ510" s="86"/>
      <c r="DA510" s="86"/>
      <c r="DB510" s="86"/>
      <c r="DC510" s="86"/>
      <c r="DD510" s="86"/>
      <c r="DE510" s="86"/>
      <c r="DF510" s="86"/>
      <c r="DG510" s="86"/>
      <c r="DH510" s="86"/>
      <c r="DI510" s="86"/>
      <c r="DJ510" s="86"/>
      <c r="DK510" s="86"/>
      <c r="DL510" s="86"/>
      <c r="DM510" s="86"/>
      <c r="DN510" s="86"/>
      <c r="DO510" s="86"/>
      <c r="DP510" s="86"/>
      <c r="DQ510" s="86"/>
      <c r="DR510" s="86"/>
      <c r="DS510" s="86"/>
      <c r="DT510" s="86"/>
      <c r="DU510" s="86"/>
      <c r="DV510" s="86"/>
      <c r="DW510" s="86"/>
      <c r="DX510" s="86"/>
      <c r="DY510" s="86"/>
      <c r="DZ510" s="86"/>
      <c r="EA510" s="86"/>
      <c r="EB510" s="86"/>
      <c r="EC510" s="86"/>
      <c r="ED510" s="86"/>
      <c r="EE510" s="86"/>
    </row>
    <row r="511" spans="1:135" s="1" customFormat="1" ht="15" customHeight="1" x14ac:dyDescent="0.25">
      <c r="A511" s="27" t="s">
        <v>955</v>
      </c>
      <c r="B511" s="86" t="s">
        <v>180</v>
      </c>
      <c r="C511" s="86" t="s">
        <v>2</v>
      </c>
      <c r="D511" s="139" t="s">
        <v>122</v>
      </c>
      <c r="E511" s="86" t="s">
        <v>314</v>
      </c>
      <c r="F511" s="86" t="s">
        <v>180</v>
      </c>
      <c r="G511" s="87">
        <v>42402.277083333334</v>
      </c>
      <c r="H511" s="88" t="s">
        <v>2</v>
      </c>
      <c r="I511" s="88" t="s">
        <v>779</v>
      </c>
      <c r="J511" s="87">
        <v>41277.888888888891</v>
      </c>
      <c r="K511" s="143">
        <f>+COUNTIF($Y511,"&gt;=18")+COUNTIF($AG511,"&gt;=31")+COUNTIF($AP511,"&lt;=15")+COUNTIF($AR511,"&gt;=19")+COUNTIF($BG511,"&gt;=11")+COUNTIF($BI511,"&lt;=21")+COUNTIF($BK511,"&gt;=17")+COUNTIF($BR511,"&gt;=24")+COUNTIF($CA511,"&lt;=11")</f>
        <v>5</v>
      </c>
      <c r="L511" s="140">
        <f>65-(+CH511+CI511+CJ511+CK511+CL511+CM511)</f>
        <v>15</v>
      </c>
      <c r="M511" s="68">
        <v>13</v>
      </c>
      <c r="N511" s="68">
        <v>25</v>
      </c>
      <c r="O511" s="68">
        <v>14</v>
      </c>
      <c r="P511" s="68">
        <v>10</v>
      </c>
      <c r="Q511" s="68">
        <v>11</v>
      </c>
      <c r="R511" s="68">
        <v>13</v>
      </c>
      <c r="S511" s="68">
        <v>12</v>
      </c>
      <c r="T511" s="68">
        <v>12</v>
      </c>
      <c r="U511" s="68">
        <v>12</v>
      </c>
      <c r="V511" s="68">
        <v>13</v>
      </c>
      <c r="W511" s="68">
        <v>14</v>
      </c>
      <c r="X511" s="68">
        <v>18</v>
      </c>
      <c r="Y511" s="68">
        <v>18</v>
      </c>
      <c r="Z511" s="68">
        <v>9</v>
      </c>
      <c r="AA511" s="68">
        <v>10</v>
      </c>
      <c r="AB511" s="68">
        <v>11</v>
      </c>
      <c r="AC511" s="68">
        <v>11</v>
      </c>
      <c r="AD511" s="68">
        <v>25</v>
      </c>
      <c r="AE511" s="68">
        <v>15</v>
      </c>
      <c r="AF511" s="68">
        <v>18</v>
      </c>
      <c r="AG511" s="68">
        <v>31</v>
      </c>
      <c r="AH511" s="68">
        <v>15</v>
      </c>
      <c r="AI511" s="68">
        <v>16</v>
      </c>
      <c r="AJ511" s="68">
        <v>16</v>
      </c>
      <c r="AK511" s="68">
        <v>17</v>
      </c>
      <c r="AL511" s="68">
        <v>11</v>
      </c>
      <c r="AM511" s="68">
        <v>11</v>
      </c>
      <c r="AN511" s="68">
        <v>19</v>
      </c>
      <c r="AO511" s="68">
        <v>23</v>
      </c>
      <c r="AP511" s="68">
        <v>17</v>
      </c>
      <c r="AQ511" s="68">
        <v>16</v>
      </c>
      <c r="AR511" s="68">
        <v>19</v>
      </c>
      <c r="AS511" s="68">
        <v>17</v>
      </c>
      <c r="AT511" s="100">
        <v>37</v>
      </c>
      <c r="AU511" s="68">
        <v>38</v>
      </c>
      <c r="AV511" s="68">
        <v>12</v>
      </c>
      <c r="AW511" s="68">
        <v>12</v>
      </c>
      <c r="AX511" s="68">
        <v>11</v>
      </c>
      <c r="AY511" s="68">
        <v>9</v>
      </c>
      <c r="AZ511" s="68">
        <v>15</v>
      </c>
      <c r="BA511" s="68">
        <v>16</v>
      </c>
      <c r="BB511" s="68">
        <v>8</v>
      </c>
      <c r="BC511" s="68">
        <v>10</v>
      </c>
      <c r="BD511" s="68">
        <v>10</v>
      </c>
      <c r="BE511" s="68">
        <v>8</v>
      </c>
      <c r="BF511" s="68">
        <v>10</v>
      </c>
      <c r="BG511" s="68">
        <v>10</v>
      </c>
      <c r="BH511" s="68">
        <v>12</v>
      </c>
      <c r="BI511" s="68">
        <v>21</v>
      </c>
      <c r="BJ511" s="68">
        <v>23</v>
      </c>
      <c r="BK511" s="68">
        <v>16</v>
      </c>
      <c r="BL511" s="68">
        <v>10</v>
      </c>
      <c r="BM511" s="68">
        <v>12</v>
      </c>
      <c r="BN511" s="68">
        <v>12</v>
      </c>
      <c r="BO511" s="68">
        <v>15</v>
      </c>
      <c r="BP511" s="68">
        <v>8</v>
      </c>
      <c r="BQ511" s="68">
        <v>12</v>
      </c>
      <c r="BR511" s="68">
        <v>25</v>
      </c>
      <c r="BS511" s="68">
        <v>21</v>
      </c>
      <c r="BT511" s="68">
        <v>13</v>
      </c>
      <c r="BU511" s="68">
        <v>12</v>
      </c>
      <c r="BV511" s="68">
        <v>11</v>
      </c>
      <c r="BW511" s="68">
        <v>13</v>
      </c>
      <c r="BX511" s="68">
        <v>12</v>
      </c>
      <c r="BY511" s="68">
        <v>11</v>
      </c>
      <c r="BZ511" s="68">
        <v>12</v>
      </c>
      <c r="CA511" s="68">
        <v>12</v>
      </c>
      <c r="CB511" s="149">
        <f>(2.71828^(-8.3291+4.4859*K511-2.1583*L511))/(1+(2.71828^(-8.3291+4.4859*K511-2.1583*L511)))</f>
        <v>1.1578826372581279E-8</v>
      </c>
      <c r="CC511" s="64" t="s">
        <v>781</v>
      </c>
      <c r="CD511" s="86" t="s">
        <v>123</v>
      </c>
      <c r="CE511" s="86" t="s">
        <v>2</v>
      </c>
      <c r="CF511" s="86" t="s">
        <v>50</v>
      </c>
      <c r="CG511" s="86"/>
      <c r="CH511" s="59">
        <f>COUNTIF($M511,"=13")+COUNTIF($N511,"=24")+COUNTIF($O511,"=14")+COUNTIF($P511,"=11")+COUNTIF($Q511,"=11")+COUNTIF($R511,"=14")+COUNTIF($S511,"=12")+COUNTIF($T511,"=12")+COUNTIF($U511,"=12")+COUNTIF($V511,"=13")+COUNTIF($W511,"=13")+COUNTIF($X511,"=16")</f>
        <v>7</v>
      </c>
      <c r="CI511" s="59">
        <f>COUNTIF($Y511,"=18")+COUNTIF($Z511,"=9")+COUNTIF($AA511,"=10")+COUNTIF($AB511,"=11")+COUNTIF($AC511,"=11")+COUNTIF($AD511,"=25")+COUNTIF($AE511,"=15")+COUNTIF($AF511,"=19")+COUNTIF($AG511,"=31")+COUNTIF($AH511,"=15")+COUNTIF($AI511,"=15")+COUNTIF($AJ511,"=17")+COUNTIF($AK511,"=17")</f>
        <v>10</v>
      </c>
      <c r="CJ511" s="59">
        <f>COUNTIF($AL511,"=11")+COUNTIF($AM511,"=11")+COUNTIF($AN511,"=19")+COUNTIF($AO511,"=23")+COUNTIF($AP511,"=15")+COUNTIF($AQ511,"=15")+COUNTIF($AR511,"=19")+COUNTIF($AS511,"=17")+COUNTIF($AV511,"=12")+COUNTIF($AW511,"=12")</f>
        <v>8</v>
      </c>
      <c r="CK511" s="59">
        <f>COUNTIF($AX511,"=11")+COUNTIF($AY511,"=9")+COUNTIF($AZ511,"=15")+COUNTIF($BA511,"=16")+COUNTIF($BB511,"=8")+COUNTIF($BC511,"=10")+COUNTIF($BD511,"=10")+COUNTIF($BE511,"=8")+COUNTIF($BF511,"=10")+COUNTIF($BG511,"=11")</f>
        <v>9</v>
      </c>
      <c r="CL511" s="59">
        <f>COUNTIF($BH511,"=12")+COUNTIF($BI511,"=21")+COUNTIF($BJ511,"=23")+COUNTIF($BK511,"=16")+COUNTIF($BL511,"=10")+COUNTIF($BM511,"=12")+COUNTIF($BN511,"=12")+COUNTIF($BO511,"=15")+COUNTIF($BP511,"=8")+COUNTIF($BQ511,"=12")+COUNTIF($BR511,"=24")+COUNTIF($BS511,"=20")+COUNTIF($BT511,"=13")</f>
        <v>11</v>
      </c>
      <c r="CM511" s="59">
        <f>COUNTIF($BU511,"=12")+COUNTIF($BV511,"=11")+COUNTIF($BW511,"=13")+COUNTIF($BX511,"=11")+COUNTIF($BY511,"=11")+COUNTIF($BZ511,"=12")+COUNTIF($CA511,"=11")</f>
        <v>5</v>
      </c>
      <c r="CN511" s="86"/>
      <c r="CO511" s="86"/>
      <c r="CP511" s="86"/>
      <c r="CQ511" s="86"/>
      <c r="CR511" s="86"/>
      <c r="CS511" s="86"/>
      <c r="CT511" s="86"/>
      <c r="CU511" s="86"/>
      <c r="CV511" s="86"/>
      <c r="CW511" s="86"/>
      <c r="CX511" s="86"/>
      <c r="CY511" s="86"/>
      <c r="CZ511" s="86"/>
      <c r="DA511" s="86"/>
      <c r="DB511" s="86"/>
      <c r="DC511" s="86"/>
      <c r="DD511" s="86"/>
      <c r="DE511" s="86"/>
      <c r="DF511" s="86"/>
      <c r="DG511" s="86"/>
      <c r="DH511" s="86"/>
      <c r="DI511" s="86"/>
      <c r="DJ511" s="86"/>
      <c r="DK511" s="86"/>
      <c r="DL511" s="86"/>
      <c r="DM511" s="86"/>
      <c r="DN511" s="86"/>
      <c r="DO511" s="86"/>
      <c r="DP511" s="86"/>
      <c r="DQ511" s="86"/>
      <c r="DR511" s="86"/>
      <c r="DS511" s="86"/>
      <c r="DT511" s="86"/>
      <c r="DU511" s="86"/>
      <c r="DV511" s="86"/>
      <c r="DW511" s="86"/>
      <c r="DX511" s="86"/>
      <c r="DY511" s="86"/>
      <c r="DZ511" s="86"/>
      <c r="EA511" s="85"/>
      <c r="EB511" s="85"/>
      <c r="EC511" s="85"/>
      <c r="ED511" s="85"/>
      <c r="EE511" s="85"/>
    </row>
    <row r="512" spans="1:135" s="1" customFormat="1" ht="15" customHeight="1" x14ac:dyDescent="0.25">
      <c r="A512" s="27" t="s">
        <v>956</v>
      </c>
      <c r="B512" s="3" t="s">
        <v>715</v>
      </c>
      <c r="C512" s="86" t="s">
        <v>2</v>
      </c>
      <c r="D512" s="139" t="s">
        <v>125</v>
      </c>
      <c r="E512" s="3" t="s">
        <v>8</v>
      </c>
      <c r="F512" s="3" t="s">
        <v>240</v>
      </c>
      <c r="G512" s="7">
        <v>41504.936111111114</v>
      </c>
      <c r="H512" s="88" t="s">
        <v>2</v>
      </c>
      <c r="I512" s="88" t="s">
        <v>779</v>
      </c>
      <c r="J512" s="87">
        <v>41277.888888888891</v>
      </c>
      <c r="K512" s="143">
        <f>+COUNTIF($Y512,"&gt;=18")+COUNTIF($AG512,"&gt;=31")+COUNTIF($AP512,"&lt;=15")+COUNTIF($AR512,"&gt;=19")+COUNTIF($BG512,"&gt;=11")+COUNTIF($BI512,"&lt;=21")+COUNTIF($BK512,"&gt;=17")+COUNTIF($BR512,"&gt;=24")+COUNTIF($CA512,"&lt;=11")</f>
        <v>5</v>
      </c>
      <c r="L512" s="140">
        <f>65-(+CH512+CI512+CJ512+CK512+CL512+CM512)</f>
        <v>15</v>
      </c>
      <c r="M512" s="68">
        <v>13</v>
      </c>
      <c r="N512" s="68">
        <v>25</v>
      </c>
      <c r="O512" s="68">
        <v>14</v>
      </c>
      <c r="P512" s="68">
        <v>11</v>
      </c>
      <c r="Q512" s="68">
        <v>11</v>
      </c>
      <c r="R512" s="68">
        <v>13</v>
      </c>
      <c r="S512" s="68">
        <v>12</v>
      </c>
      <c r="T512" s="68">
        <v>12</v>
      </c>
      <c r="U512" s="68">
        <v>12</v>
      </c>
      <c r="V512" s="68">
        <v>13</v>
      </c>
      <c r="W512" s="68">
        <v>14</v>
      </c>
      <c r="X512" s="68">
        <v>15</v>
      </c>
      <c r="Y512" s="68">
        <v>18</v>
      </c>
      <c r="Z512" s="68">
        <v>9</v>
      </c>
      <c r="AA512" s="68">
        <v>10</v>
      </c>
      <c r="AB512" s="68">
        <v>11</v>
      </c>
      <c r="AC512" s="68">
        <v>11</v>
      </c>
      <c r="AD512" s="68">
        <v>25</v>
      </c>
      <c r="AE512" s="68">
        <v>15</v>
      </c>
      <c r="AF512" s="68">
        <v>18</v>
      </c>
      <c r="AG512" s="68">
        <v>30</v>
      </c>
      <c r="AH512" s="68">
        <v>15</v>
      </c>
      <c r="AI512" s="68">
        <v>16</v>
      </c>
      <c r="AJ512" s="68">
        <v>16</v>
      </c>
      <c r="AK512" s="68">
        <v>17</v>
      </c>
      <c r="AL512" s="68">
        <v>11</v>
      </c>
      <c r="AM512" s="68">
        <v>11</v>
      </c>
      <c r="AN512" s="68">
        <v>19</v>
      </c>
      <c r="AO512" s="68">
        <v>23</v>
      </c>
      <c r="AP512" s="68">
        <v>17</v>
      </c>
      <c r="AQ512" s="68">
        <v>16</v>
      </c>
      <c r="AR512" s="68">
        <v>19</v>
      </c>
      <c r="AS512" s="68">
        <v>18</v>
      </c>
      <c r="AT512" s="68">
        <v>36</v>
      </c>
      <c r="AU512" s="100">
        <v>38</v>
      </c>
      <c r="AV512" s="68">
        <v>12</v>
      </c>
      <c r="AW512" s="68">
        <v>12</v>
      </c>
      <c r="AX512" s="68">
        <v>11</v>
      </c>
      <c r="AY512" s="68">
        <v>9</v>
      </c>
      <c r="AZ512" s="68">
        <v>15</v>
      </c>
      <c r="BA512" s="68">
        <v>16</v>
      </c>
      <c r="BB512" s="68">
        <v>8</v>
      </c>
      <c r="BC512" s="68">
        <v>10</v>
      </c>
      <c r="BD512" s="68">
        <v>10</v>
      </c>
      <c r="BE512" s="68">
        <v>8</v>
      </c>
      <c r="BF512" s="68">
        <v>10</v>
      </c>
      <c r="BG512" s="68">
        <v>11</v>
      </c>
      <c r="BH512" s="68">
        <v>12</v>
      </c>
      <c r="BI512" s="68">
        <v>21</v>
      </c>
      <c r="BJ512" s="68">
        <v>23</v>
      </c>
      <c r="BK512" s="68">
        <v>16</v>
      </c>
      <c r="BL512" s="68">
        <v>10</v>
      </c>
      <c r="BM512" s="68">
        <v>12</v>
      </c>
      <c r="BN512" s="68">
        <v>12</v>
      </c>
      <c r="BO512" s="68">
        <v>16</v>
      </c>
      <c r="BP512" s="68">
        <v>8</v>
      </c>
      <c r="BQ512" s="68">
        <v>12</v>
      </c>
      <c r="BR512" s="68">
        <v>25</v>
      </c>
      <c r="BS512" s="68">
        <v>21</v>
      </c>
      <c r="BT512" s="68">
        <v>13</v>
      </c>
      <c r="BU512" s="68">
        <v>12</v>
      </c>
      <c r="BV512" s="68">
        <v>11</v>
      </c>
      <c r="BW512" s="68">
        <v>13</v>
      </c>
      <c r="BX512" s="68">
        <v>11</v>
      </c>
      <c r="BY512" s="68">
        <v>11</v>
      </c>
      <c r="BZ512" s="68">
        <v>12</v>
      </c>
      <c r="CA512" s="68">
        <v>12</v>
      </c>
      <c r="CB512" s="149">
        <f>(2.71828^(-8.3291+4.4859*K512-2.1583*L512))/(1+(2.71828^(-8.3291+4.4859*K512-2.1583*L512)))</f>
        <v>1.1578826372581279E-8</v>
      </c>
      <c r="CC512" s="64" t="s">
        <v>781</v>
      </c>
      <c r="CD512" s="86" t="s">
        <v>126</v>
      </c>
      <c r="CE512" s="3" t="s">
        <v>716</v>
      </c>
      <c r="CF512" s="86" t="s">
        <v>50</v>
      </c>
      <c r="CG512" s="86"/>
      <c r="CH512" s="59">
        <f>COUNTIF($M512,"=13")+COUNTIF($N512,"=24")+COUNTIF($O512,"=14")+COUNTIF($P512,"=11")+COUNTIF($Q512,"=11")+COUNTIF($R512,"=14")+COUNTIF($S512,"=12")+COUNTIF($T512,"=12")+COUNTIF($U512,"=12")+COUNTIF($V512,"=13")+COUNTIF($W512,"=13")+COUNTIF($X512,"=16")</f>
        <v>8</v>
      </c>
      <c r="CI512" s="59">
        <f>COUNTIF($Y512,"=18")+COUNTIF($Z512,"=9")+COUNTIF($AA512,"=10")+COUNTIF($AB512,"=11")+COUNTIF($AC512,"=11")+COUNTIF($AD512,"=25")+COUNTIF($AE512,"=15")+COUNTIF($AF512,"=19")+COUNTIF($AG512,"=31")+COUNTIF($AH512,"=15")+COUNTIF($AI512,"=15")+COUNTIF($AJ512,"=17")+COUNTIF($AK512,"=17")</f>
        <v>9</v>
      </c>
      <c r="CJ512" s="59">
        <f>COUNTIF($AL512,"=11")+COUNTIF($AM512,"=11")+COUNTIF($AN512,"=19")+COUNTIF($AO512,"=23")+COUNTIF($AP512,"=15")+COUNTIF($AQ512,"=15")+COUNTIF($AR512,"=19")+COUNTIF($AS512,"=17")+COUNTIF($AV512,"=12")+COUNTIF($AW512,"=12")</f>
        <v>7</v>
      </c>
      <c r="CK512" s="59">
        <f>COUNTIF($AX512,"=11")+COUNTIF($AY512,"=9")+COUNTIF($AZ512,"=15")+COUNTIF($BA512,"=16")+COUNTIF($BB512,"=8")+COUNTIF($BC512,"=10")+COUNTIF($BD512,"=10")+COUNTIF($BE512,"=8")+COUNTIF($BF512,"=10")+COUNTIF($BG512,"=11")</f>
        <v>10</v>
      </c>
      <c r="CL512" s="59">
        <f>COUNTIF($BH512,"=12")+COUNTIF($BI512,"=21")+COUNTIF($BJ512,"=23")+COUNTIF($BK512,"=16")+COUNTIF($BL512,"=10")+COUNTIF($BM512,"=12")+COUNTIF($BN512,"=12")+COUNTIF($BO512,"=15")+COUNTIF($BP512,"=8")+COUNTIF($BQ512,"=12")+COUNTIF($BR512,"=24")+COUNTIF($BS512,"=20")+COUNTIF($BT512,"=13")</f>
        <v>10</v>
      </c>
      <c r="CM512" s="59">
        <f>COUNTIF($BU512,"=12")+COUNTIF($BV512,"=11")+COUNTIF($BW512,"=13")+COUNTIF($BX512,"=11")+COUNTIF($BY512,"=11")+COUNTIF($BZ512,"=12")+COUNTIF($CA512,"=11")</f>
        <v>6</v>
      </c>
      <c r="CN512" s="86"/>
      <c r="CO512" s="86"/>
      <c r="CP512" s="86"/>
      <c r="CQ512" s="86"/>
      <c r="CR512" s="86"/>
      <c r="CS512" s="86"/>
      <c r="CT512" s="86"/>
      <c r="CU512" s="86"/>
      <c r="CV512" s="86"/>
      <c r="CW512" s="86"/>
      <c r="CX512" s="86"/>
      <c r="CY512" s="86"/>
      <c r="CZ512" s="86"/>
      <c r="DA512" s="86"/>
      <c r="DB512" s="86"/>
      <c r="DC512" s="86"/>
      <c r="DD512" s="86"/>
      <c r="DE512" s="86"/>
      <c r="DF512" s="86"/>
      <c r="DG512" s="86"/>
      <c r="DH512" s="86"/>
      <c r="DI512" s="86"/>
      <c r="DJ512" s="86"/>
      <c r="DK512" s="86"/>
      <c r="DL512" s="86"/>
      <c r="DM512" s="86"/>
      <c r="DN512" s="86"/>
      <c r="DO512" s="86"/>
      <c r="DP512" s="86"/>
      <c r="DQ512" s="86"/>
      <c r="DR512" s="86"/>
      <c r="DS512" s="86"/>
      <c r="DT512" s="86"/>
      <c r="DU512" s="86"/>
      <c r="DV512" s="86"/>
      <c r="DW512" s="86"/>
      <c r="DX512" s="86"/>
      <c r="DY512" s="86"/>
      <c r="DZ512" s="86"/>
      <c r="EA512" s="85"/>
      <c r="EB512" s="85"/>
      <c r="EC512" s="85"/>
      <c r="ED512" s="85"/>
      <c r="EE512" s="85"/>
    </row>
    <row r="513" spans="1:135" s="1" customFormat="1" ht="15" customHeight="1" x14ac:dyDescent="0.25">
      <c r="A513" s="27" t="s">
        <v>987</v>
      </c>
      <c r="B513" s="86" t="s">
        <v>280</v>
      </c>
      <c r="C513" s="86" t="s">
        <v>2</v>
      </c>
      <c r="D513" s="139" t="s">
        <v>797</v>
      </c>
      <c r="E513" s="86" t="s">
        <v>43</v>
      </c>
      <c r="F513" s="86" t="s">
        <v>218</v>
      </c>
      <c r="G513" s="87">
        <v>42393.995138888888</v>
      </c>
      <c r="H513" s="88" t="s">
        <v>2</v>
      </c>
      <c r="I513" s="88" t="s">
        <v>779</v>
      </c>
      <c r="J513" s="87">
        <v>41277.888888888891</v>
      </c>
      <c r="K513" s="143">
        <f>+COUNTIF($Y513,"&gt;=18")+COUNTIF($AG513,"&gt;=31")+COUNTIF($AP513,"&lt;=15")+COUNTIF($AR513,"&gt;=19")+COUNTIF($BG513,"&gt;=11")+COUNTIF($BI513,"&lt;=21")+COUNTIF($BK513,"&gt;=17")+COUNTIF($BR513,"&gt;=24")+COUNTIF($CA513,"&lt;=11")</f>
        <v>5</v>
      </c>
      <c r="L513" s="140">
        <f>65-(+CH513+CI513+CJ513+CK513+CL513+CM513)</f>
        <v>15</v>
      </c>
      <c r="M513" s="68">
        <v>13</v>
      </c>
      <c r="N513" s="68">
        <v>25</v>
      </c>
      <c r="O513" s="68">
        <v>15</v>
      </c>
      <c r="P513" s="68">
        <v>11</v>
      </c>
      <c r="Q513" s="68">
        <v>13</v>
      </c>
      <c r="R513" s="68">
        <v>14</v>
      </c>
      <c r="S513" s="68">
        <v>12</v>
      </c>
      <c r="T513" s="68">
        <v>12</v>
      </c>
      <c r="U513" s="68">
        <v>10</v>
      </c>
      <c r="V513" s="68">
        <v>13</v>
      </c>
      <c r="W513" s="68">
        <v>13</v>
      </c>
      <c r="X513" s="68">
        <v>16</v>
      </c>
      <c r="Y513" s="68">
        <v>16</v>
      </c>
      <c r="Z513" s="100">
        <v>9</v>
      </c>
      <c r="AA513" s="100">
        <v>10</v>
      </c>
      <c r="AB513" s="68">
        <v>11</v>
      </c>
      <c r="AC513" s="68">
        <v>11</v>
      </c>
      <c r="AD513" s="68">
        <v>24</v>
      </c>
      <c r="AE513" s="68">
        <v>15</v>
      </c>
      <c r="AF513" s="68">
        <v>19</v>
      </c>
      <c r="AG513" s="68">
        <v>31</v>
      </c>
      <c r="AH513" s="68">
        <v>15</v>
      </c>
      <c r="AI513" s="68">
        <v>15</v>
      </c>
      <c r="AJ513" s="100">
        <v>17</v>
      </c>
      <c r="AK513" s="68">
        <v>17</v>
      </c>
      <c r="AL513" s="68">
        <v>11</v>
      </c>
      <c r="AM513" s="68">
        <v>11</v>
      </c>
      <c r="AN513" s="68">
        <v>19</v>
      </c>
      <c r="AO513" s="68">
        <v>23</v>
      </c>
      <c r="AP513" s="68">
        <v>15</v>
      </c>
      <c r="AQ513" s="68">
        <v>15</v>
      </c>
      <c r="AR513" s="68">
        <v>19</v>
      </c>
      <c r="AS513" s="68">
        <v>18</v>
      </c>
      <c r="AT513" s="68">
        <v>35</v>
      </c>
      <c r="AU513" s="68">
        <v>37</v>
      </c>
      <c r="AV513" s="68">
        <v>11</v>
      </c>
      <c r="AW513" s="68">
        <v>12</v>
      </c>
      <c r="AX513" s="68">
        <v>11</v>
      </c>
      <c r="AY513" s="68">
        <v>9</v>
      </c>
      <c r="AZ513" s="68">
        <v>15</v>
      </c>
      <c r="BA513" s="68">
        <v>16</v>
      </c>
      <c r="BB513" s="68">
        <v>8</v>
      </c>
      <c r="BC513" s="68">
        <v>10</v>
      </c>
      <c r="BD513" s="68">
        <v>10</v>
      </c>
      <c r="BE513" s="68">
        <v>8</v>
      </c>
      <c r="BF513" s="68">
        <v>12</v>
      </c>
      <c r="BG513" s="68">
        <v>10</v>
      </c>
      <c r="BH513" s="68">
        <v>12</v>
      </c>
      <c r="BI513" s="68">
        <v>22</v>
      </c>
      <c r="BJ513" s="68">
        <v>22</v>
      </c>
      <c r="BK513" s="68">
        <v>17</v>
      </c>
      <c r="BL513" s="68">
        <v>10</v>
      </c>
      <c r="BM513" s="68">
        <v>12</v>
      </c>
      <c r="BN513" s="68">
        <v>12</v>
      </c>
      <c r="BO513" s="68">
        <v>14</v>
      </c>
      <c r="BP513" s="68">
        <v>8</v>
      </c>
      <c r="BQ513" s="68">
        <v>12</v>
      </c>
      <c r="BR513" s="68">
        <v>24</v>
      </c>
      <c r="BS513" s="68">
        <v>20</v>
      </c>
      <c r="BT513" s="68">
        <v>13</v>
      </c>
      <c r="BU513" s="68">
        <v>12</v>
      </c>
      <c r="BV513" s="68">
        <v>11</v>
      </c>
      <c r="BW513" s="68">
        <v>13</v>
      </c>
      <c r="BX513" s="68">
        <v>11</v>
      </c>
      <c r="BY513" s="68">
        <v>11</v>
      </c>
      <c r="BZ513" s="68">
        <v>12</v>
      </c>
      <c r="CA513" s="68">
        <v>12</v>
      </c>
      <c r="CB513" s="149">
        <f>(2.71828^(-8.3291+4.4859*K513-2.1583*L513))/(1+(2.71828^(-8.3291+4.4859*K513-2.1583*L513)))</f>
        <v>1.1578826372581279E-8</v>
      </c>
      <c r="CC513" s="64" t="s">
        <v>781</v>
      </c>
      <c r="CD513" s="86" t="s">
        <v>69</v>
      </c>
      <c r="CE513" s="86" t="s">
        <v>2</v>
      </c>
      <c r="CF513" s="86" t="s">
        <v>224</v>
      </c>
      <c r="CG513" s="86"/>
      <c r="CH513" s="59">
        <f>COUNTIF($M513,"=13")+COUNTIF($N513,"=24")+COUNTIF($O513,"=14")+COUNTIF($P513,"=11")+COUNTIF($Q513,"=11")+COUNTIF($R513,"=14")+COUNTIF($S513,"=12")+COUNTIF($T513,"=12")+COUNTIF($U513,"=12")+COUNTIF($V513,"=13")+COUNTIF($W513,"=13")+COUNTIF($X513,"=16")</f>
        <v>8</v>
      </c>
      <c r="CI513" s="59">
        <f>COUNTIF($Y513,"=18")+COUNTIF($Z513,"=9")+COUNTIF($AA513,"=10")+COUNTIF($AB513,"=11")+COUNTIF($AC513,"=11")+COUNTIF($AD513,"=25")+COUNTIF($AE513,"=15")+COUNTIF($AF513,"=19")+COUNTIF($AG513,"=31")+COUNTIF($AH513,"=15")+COUNTIF($AI513,"=15")+COUNTIF($AJ513,"=17")+COUNTIF($AK513,"=17")</f>
        <v>11</v>
      </c>
      <c r="CJ513" s="59">
        <f>COUNTIF($AL513,"=11")+COUNTIF($AM513,"=11")+COUNTIF($AN513,"=19")+COUNTIF($AO513,"=23")+COUNTIF($AP513,"=15")+COUNTIF($AQ513,"=15")+COUNTIF($AR513,"=19")+COUNTIF($AS513,"=17")+COUNTIF($AV513,"=12")+COUNTIF($AW513,"=12")</f>
        <v>8</v>
      </c>
      <c r="CK513" s="59">
        <f>COUNTIF($AX513,"=11")+COUNTIF($AY513,"=9")+COUNTIF($AZ513,"=15")+COUNTIF($BA513,"=16")+COUNTIF($BB513,"=8")+COUNTIF($BC513,"=10")+COUNTIF($BD513,"=10")+COUNTIF($BE513,"=8")+COUNTIF($BF513,"=10")+COUNTIF($BG513,"=11")</f>
        <v>8</v>
      </c>
      <c r="CL513" s="59">
        <f>COUNTIF($BH513,"=12")+COUNTIF($BI513,"=21")+COUNTIF($BJ513,"=23")+COUNTIF($BK513,"=16")+COUNTIF($BL513,"=10")+COUNTIF($BM513,"=12")+COUNTIF($BN513,"=12")+COUNTIF($BO513,"=15")+COUNTIF($BP513,"=8")+COUNTIF($BQ513,"=12")+COUNTIF($BR513,"=24")+COUNTIF($BS513,"=20")+COUNTIF($BT513,"=13")</f>
        <v>9</v>
      </c>
      <c r="CM513" s="59">
        <f>COUNTIF($BU513,"=12")+COUNTIF($BV513,"=11")+COUNTIF($BW513,"=13")+COUNTIF($BX513,"=11")+COUNTIF($BY513,"=11")+COUNTIF($BZ513,"=12")+COUNTIF($CA513,"=11")</f>
        <v>6</v>
      </c>
      <c r="CN513" s="86"/>
      <c r="CO513" s="86"/>
      <c r="CP513" s="86"/>
      <c r="CQ513" s="86"/>
      <c r="CR513" s="86"/>
      <c r="CS513" s="86"/>
      <c r="CT513" s="86"/>
      <c r="CU513" s="86"/>
      <c r="CV513" s="86"/>
      <c r="CW513" s="86"/>
      <c r="CX513" s="86"/>
      <c r="CY513" s="86"/>
      <c r="CZ513" s="86"/>
      <c r="DA513" s="86"/>
      <c r="DB513" s="86"/>
      <c r="DC513" s="86"/>
      <c r="DD513" s="86"/>
      <c r="DE513" s="86"/>
      <c r="DF513" s="86"/>
      <c r="DG513" s="86"/>
      <c r="DH513" s="86"/>
      <c r="DI513" s="86"/>
      <c r="DJ513" s="86"/>
      <c r="DK513" s="86"/>
      <c r="DL513" s="86"/>
      <c r="DM513" s="86"/>
      <c r="DN513" s="86"/>
      <c r="DO513" s="86"/>
      <c r="DP513" s="86"/>
      <c r="DQ513" s="86"/>
      <c r="DR513" s="86"/>
      <c r="DS513" s="86"/>
      <c r="DT513" s="86"/>
      <c r="DU513" s="86"/>
      <c r="DV513" s="86"/>
      <c r="DW513" s="86"/>
      <c r="DX513" s="86"/>
      <c r="DY513" s="86"/>
      <c r="DZ513" s="86"/>
      <c r="EA513" s="85"/>
      <c r="EB513" s="85"/>
      <c r="EC513" s="85"/>
      <c r="ED513" s="85"/>
      <c r="EE513" s="85"/>
    </row>
    <row r="514" spans="1:135" s="1" customFormat="1" ht="15" customHeight="1" x14ac:dyDescent="0.25">
      <c r="A514" s="169" t="s">
        <v>954</v>
      </c>
      <c r="B514" s="3" t="s">
        <v>736</v>
      </c>
      <c r="C514" s="86" t="s">
        <v>2</v>
      </c>
      <c r="D514" s="139" t="s">
        <v>122</v>
      </c>
      <c r="E514" s="29" t="s">
        <v>23</v>
      </c>
      <c r="F514" s="3" t="s">
        <v>88</v>
      </c>
      <c r="G514" s="7">
        <v>41628</v>
      </c>
      <c r="H514" s="88" t="s">
        <v>2</v>
      </c>
      <c r="I514" s="88" t="s">
        <v>779</v>
      </c>
      <c r="J514" s="87">
        <v>41277.888888888891</v>
      </c>
      <c r="K514" s="143">
        <f>+COUNTIF($Y514,"&gt;=18")+COUNTIF($AG514,"&gt;=31")+COUNTIF($AP514,"&lt;=15")+COUNTIF($AR514,"&gt;=19")+COUNTIF($BG514,"&gt;=11")+COUNTIF($BI514,"&lt;=21")+COUNTIF($BK514,"&gt;=17")+COUNTIF($BR514,"&gt;=24")+COUNTIF($CA514,"&lt;=11")</f>
        <v>5</v>
      </c>
      <c r="L514" s="140">
        <f>65-(+CH514+CI514+CJ514+CK514+CL514+CM514)</f>
        <v>15</v>
      </c>
      <c r="M514" s="28">
        <v>13</v>
      </c>
      <c r="N514" s="6">
        <v>25</v>
      </c>
      <c r="O514" s="28">
        <v>14</v>
      </c>
      <c r="P514" s="6">
        <v>11</v>
      </c>
      <c r="Q514" s="28">
        <v>11</v>
      </c>
      <c r="R514" s="28">
        <v>13</v>
      </c>
      <c r="S514" s="28">
        <v>12</v>
      </c>
      <c r="T514" s="28">
        <v>12</v>
      </c>
      <c r="U514" s="28">
        <v>12</v>
      </c>
      <c r="V514" s="28">
        <v>13</v>
      </c>
      <c r="W514" s="28">
        <v>14</v>
      </c>
      <c r="X514" s="28">
        <v>16</v>
      </c>
      <c r="Y514" s="28">
        <v>17</v>
      </c>
      <c r="Z514" s="6">
        <v>9</v>
      </c>
      <c r="AA514" s="6">
        <v>10</v>
      </c>
      <c r="AB514" s="28">
        <v>11</v>
      </c>
      <c r="AC514" s="28">
        <v>11</v>
      </c>
      <c r="AD514" s="28">
        <v>25</v>
      </c>
      <c r="AE514" s="28">
        <v>15</v>
      </c>
      <c r="AF514" s="28">
        <v>18</v>
      </c>
      <c r="AG514" s="28">
        <v>31</v>
      </c>
      <c r="AH514" s="28">
        <v>15</v>
      </c>
      <c r="AI514" s="28">
        <v>16</v>
      </c>
      <c r="AJ514" s="6">
        <v>17</v>
      </c>
      <c r="AK514" s="28">
        <v>17</v>
      </c>
      <c r="AL514" s="28">
        <v>11</v>
      </c>
      <c r="AM514" s="28">
        <v>11</v>
      </c>
      <c r="AN514" s="6">
        <v>19</v>
      </c>
      <c r="AO514" s="6">
        <v>23</v>
      </c>
      <c r="AP514" s="6">
        <v>15</v>
      </c>
      <c r="AQ514" s="6">
        <v>16</v>
      </c>
      <c r="AR514" s="6">
        <v>19</v>
      </c>
      <c r="AS514" s="6">
        <v>17</v>
      </c>
      <c r="AT514" s="28">
        <v>39</v>
      </c>
      <c r="AU514" s="6">
        <v>40</v>
      </c>
      <c r="AV514" s="28">
        <v>12</v>
      </c>
      <c r="AW514" s="6">
        <v>12</v>
      </c>
      <c r="AX514" s="6">
        <v>11</v>
      </c>
      <c r="AY514" s="6">
        <v>9</v>
      </c>
      <c r="AZ514" s="6">
        <v>15</v>
      </c>
      <c r="BA514" s="6">
        <v>16</v>
      </c>
      <c r="BB514" s="28">
        <v>8</v>
      </c>
      <c r="BC514" s="28">
        <v>10</v>
      </c>
      <c r="BD514" s="28">
        <v>10</v>
      </c>
      <c r="BE514" s="28">
        <v>8</v>
      </c>
      <c r="BF514" s="28">
        <v>10</v>
      </c>
      <c r="BG514" s="28">
        <v>10</v>
      </c>
      <c r="BH514" s="28">
        <v>12</v>
      </c>
      <c r="BI514" s="28">
        <v>21</v>
      </c>
      <c r="BJ514" s="28">
        <v>21</v>
      </c>
      <c r="BK514" s="28">
        <v>16</v>
      </c>
      <c r="BL514" s="28">
        <v>10</v>
      </c>
      <c r="BM514" s="28">
        <v>12</v>
      </c>
      <c r="BN514" s="28">
        <v>12</v>
      </c>
      <c r="BO514" s="28">
        <v>16</v>
      </c>
      <c r="BP514" s="28">
        <v>8</v>
      </c>
      <c r="BQ514" s="28">
        <v>13</v>
      </c>
      <c r="BR514" s="28">
        <v>25</v>
      </c>
      <c r="BS514" s="28">
        <v>20</v>
      </c>
      <c r="BT514" s="28">
        <v>13</v>
      </c>
      <c r="BU514" s="28">
        <v>13</v>
      </c>
      <c r="BV514" s="28">
        <v>11</v>
      </c>
      <c r="BW514" s="28">
        <v>14</v>
      </c>
      <c r="BX514" s="28">
        <v>11</v>
      </c>
      <c r="BY514" s="28">
        <v>11</v>
      </c>
      <c r="BZ514" s="28">
        <v>12</v>
      </c>
      <c r="CA514" s="28">
        <v>12</v>
      </c>
      <c r="CB514" s="149">
        <f>(2.71828^(-8.3291+4.4859*K514-2.1583*L514))/(1+(2.71828^(-8.3291+4.4859*K514-2.1583*L514)))</f>
        <v>1.1578826372581279E-8</v>
      </c>
      <c r="CC514" s="64" t="s">
        <v>781</v>
      </c>
      <c r="CD514" s="86" t="s">
        <v>123</v>
      </c>
      <c r="CE514" s="10" t="s">
        <v>737</v>
      </c>
      <c r="CF514" s="86" t="s">
        <v>736</v>
      </c>
      <c r="CG514" s="11"/>
      <c r="CH514" s="59">
        <f>COUNTIF($M514,"=13")+COUNTIF($N514,"=24")+COUNTIF($O514,"=14")+COUNTIF($P514,"=11")+COUNTIF($Q514,"=11")+COUNTIF($R514,"=14")+COUNTIF($S514,"=12")+COUNTIF($T514,"=12")+COUNTIF($U514,"=12")+COUNTIF($V514,"=13")+COUNTIF($W514,"=13")+COUNTIF($X514,"=16")</f>
        <v>9</v>
      </c>
      <c r="CI514" s="59">
        <f>COUNTIF($Y514,"=18")+COUNTIF($Z514,"=9")+COUNTIF($AA514,"=10")+COUNTIF($AB514,"=11")+COUNTIF($AC514,"=11")+COUNTIF($AD514,"=25")+COUNTIF($AE514,"=15")+COUNTIF($AF514,"=19")+COUNTIF($AG514,"=31")+COUNTIF($AH514,"=15")+COUNTIF($AI514,"=15")+COUNTIF($AJ514,"=17")+COUNTIF($AK514,"=17")</f>
        <v>10</v>
      </c>
      <c r="CJ514" s="59">
        <f>COUNTIF($AL514,"=11")+COUNTIF($AM514,"=11")+COUNTIF($AN514,"=19")+COUNTIF($AO514,"=23")+COUNTIF($AP514,"=15")+COUNTIF($AQ514,"=15")+COUNTIF($AR514,"=19")+COUNTIF($AS514,"=17")+COUNTIF($AV514,"=12")+COUNTIF($AW514,"=12")</f>
        <v>9</v>
      </c>
      <c r="CK514" s="59">
        <f>COUNTIF($AX514,"=11")+COUNTIF($AY514,"=9")+COUNTIF($AZ514,"=15")+COUNTIF($BA514,"=16")+COUNTIF($BB514,"=8")+COUNTIF($BC514,"=10")+COUNTIF($BD514,"=10")+COUNTIF($BE514,"=8")+COUNTIF($BF514,"=10")+COUNTIF($BG514,"=11")</f>
        <v>9</v>
      </c>
      <c r="CL514" s="59">
        <f>COUNTIF($BH514,"=12")+COUNTIF($BI514,"=21")+COUNTIF($BJ514,"=23")+COUNTIF($BK514,"=16")+COUNTIF($BL514,"=10")+COUNTIF($BM514,"=12")+COUNTIF($BN514,"=12")+COUNTIF($BO514,"=15")+COUNTIF($BP514,"=8")+COUNTIF($BQ514,"=12")+COUNTIF($BR514,"=24")+COUNTIF($BS514,"=20")+COUNTIF($BT514,"=13")</f>
        <v>9</v>
      </c>
      <c r="CM514" s="59">
        <f>COUNTIF($BU514,"=12")+COUNTIF($BV514,"=11")+COUNTIF($BW514,"=13")+COUNTIF($BX514,"=11")+COUNTIF($BY514,"=11")+COUNTIF($BZ514,"=12")+COUNTIF($CA514,"=11")</f>
        <v>4</v>
      </c>
      <c r="CN514" s="86"/>
      <c r="CO514" s="86"/>
      <c r="CP514" s="86"/>
      <c r="CQ514" s="86"/>
      <c r="CR514" s="86"/>
      <c r="CS514" s="86"/>
      <c r="CT514" s="86"/>
      <c r="CU514" s="86"/>
      <c r="CV514" s="86"/>
      <c r="CW514" s="86"/>
      <c r="CX514" s="86"/>
      <c r="CY514" s="86"/>
      <c r="CZ514" s="86"/>
      <c r="DA514" s="86"/>
      <c r="DB514" s="86"/>
      <c r="DC514" s="86"/>
      <c r="DD514" s="86"/>
      <c r="DE514" s="86"/>
      <c r="DF514" s="86"/>
      <c r="DG514" s="86"/>
      <c r="DH514" s="86"/>
      <c r="DI514" s="86"/>
      <c r="DJ514" s="86"/>
      <c r="DK514" s="86"/>
      <c r="DL514" s="86"/>
      <c r="DM514" s="86"/>
      <c r="DN514" s="86"/>
      <c r="DO514" s="86"/>
      <c r="DP514" s="86"/>
      <c r="DQ514" s="86"/>
      <c r="DR514" s="86"/>
      <c r="DS514" s="86"/>
      <c r="DT514" s="86"/>
      <c r="DU514" s="86"/>
      <c r="DV514" s="86"/>
      <c r="DW514" s="86"/>
      <c r="DX514" s="86"/>
      <c r="DY514" s="86"/>
      <c r="DZ514" s="86"/>
      <c r="EA514" s="85"/>
      <c r="EB514" s="85"/>
      <c r="EC514" s="85"/>
      <c r="ED514" s="85"/>
      <c r="EE514" s="85"/>
    </row>
    <row r="515" spans="1:135" s="1" customFormat="1" ht="15" customHeight="1" x14ac:dyDescent="0.2">
      <c r="A515" s="27">
        <v>3947</v>
      </c>
      <c r="B515" s="49" t="s">
        <v>50</v>
      </c>
      <c r="C515" s="86" t="s">
        <v>2</v>
      </c>
      <c r="D515" s="138" t="s">
        <v>72</v>
      </c>
      <c r="E515" s="49" t="s">
        <v>9</v>
      </c>
      <c r="F515" s="86" t="s">
        <v>166</v>
      </c>
      <c r="G515" s="87">
        <v>42400.386111111111</v>
      </c>
      <c r="H515" s="88" t="s">
        <v>2</v>
      </c>
      <c r="I515" s="88" t="s">
        <v>779</v>
      </c>
      <c r="J515" s="87">
        <v>41277.888888888891</v>
      </c>
      <c r="K515" s="143">
        <f>+COUNTIF($Y515,"&gt;=18")+COUNTIF($AG515,"&gt;=31")+COUNTIF($AP515,"&lt;=15")+COUNTIF($AR515,"&gt;=19")+COUNTIF($BG515,"&gt;=11")+COUNTIF($BI515,"&lt;=21")+COUNTIF($BK515,"&gt;=17")+COUNTIF($BR515,"&gt;=24")+COUNTIF($CA515,"&lt;=11")</f>
        <v>5</v>
      </c>
      <c r="L515" s="140">
        <f>65-(+CH515+CI515+CJ515+CK515+CL515+CM515)</f>
        <v>15</v>
      </c>
      <c r="M515" s="68">
        <v>13</v>
      </c>
      <c r="N515" s="100">
        <v>26</v>
      </c>
      <c r="O515" s="68">
        <v>14</v>
      </c>
      <c r="P515" s="68">
        <v>11</v>
      </c>
      <c r="Q515" s="68">
        <v>12</v>
      </c>
      <c r="R515" s="68">
        <v>14</v>
      </c>
      <c r="S515" s="68">
        <v>12</v>
      </c>
      <c r="T515" s="68">
        <v>12</v>
      </c>
      <c r="U515" s="68">
        <v>11</v>
      </c>
      <c r="V515" s="68">
        <v>13</v>
      </c>
      <c r="W515" s="68">
        <v>13</v>
      </c>
      <c r="X515" s="68">
        <v>16</v>
      </c>
      <c r="Y515" s="68">
        <v>18</v>
      </c>
      <c r="Z515" s="100">
        <v>9</v>
      </c>
      <c r="AA515" s="100">
        <v>10</v>
      </c>
      <c r="AB515" s="68">
        <v>11</v>
      </c>
      <c r="AC515" s="68">
        <v>11</v>
      </c>
      <c r="AD515" s="68">
        <v>26</v>
      </c>
      <c r="AE515" s="68">
        <v>15</v>
      </c>
      <c r="AF515" s="68">
        <v>19</v>
      </c>
      <c r="AG515" s="68">
        <v>31</v>
      </c>
      <c r="AH515" s="68">
        <v>15</v>
      </c>
      <c r="AI515" s="68">
        <v>16</v>
      </c>
      <c r="AJ515" s="100">
        <v>16</v>
      </c>
      <c r="AK515" s="100">
        <v>17</v>
      </c>
      <c r="AL515" s="68">
        <v>12</v>
      </c>
      <c r="AM515" s="68">
        <v>10</v>
      </c>
      <c r="AN515" s="68">
        <v>19</v>
      </c>
      <c r="AO515" s="68">
        <v>23</v>
      </c>
      <c r="AP515" s="68">
        <v>15</v>
      </c>
      <c r="AQ515" s="68">
        <v>15</v>
      </c>
      <c r="AR515" s="68">
        <v>18</v>
      </c>
      <c r="AS515" s="68">
        <v>17</v>
      </c>
      <c r="AT515" s="100">
        <v>37</v>
      </c>
      <c r="AU515" s="68">
        <v>42</v>
      </c>
      <c r="AV515" s="68">
        <v>12</v>
      </c>
      <c r="AW515" s="68">
        <v>12</v>
      </c>
      <c r="AX515" s="68">
        <v>11</v>
      </c>
      <c r="AY515" s="68">
        <v>9</v>
      </c>
      <c r="AZ515" s="68">
        <v>15</v>
      </c>
      <c r="BA515" s="68">
        <v>16</v>
      </c>
      <c r="BB515" s="68">
        <v>8</v>
      </c>
      <c r="BC515" s="68">
        <v>10</v>
      </c>
      <c r="BD515" s="68">
        <v>10</v>
      </c>
      <c r="BE515" s="68">
        <v>8</v>
      </c>
      <c r="BF515" s="68">
        <v>11</v>
      </c>
      <c r="BG515" s="68">
        <v>10</v>
      </c>
      <c r="BH515" s="68">
        <v>12</v>
      </c>
      <c r="BI515" s="68">
        <v>21</v>
      </c>
      <c r="BJ515" s="68">
        <v>23</v>
      </c>
      <c r="BK515" s="68">
        <v>16</v>
      </c>
      <c r="BL515" s="68">
        <v>10</v>
      </c>
      <c r="BM515" s="68">
        <v>12</v>
      </c>
      <c r="BN515" s="68">
        <v>12</v>
      </c>
      <c r="BO515" s="68">
        <v>17</v>
      </c>
      <c r="BP515" s="68">
        <v>8</v>
      </c>
      <c r="BQ515" s="68">
        <v>12</v>
      </c>
      <c r="BR515" s="68">
        <v>24</v>
      </c>
      <c r="BS515" s="68">
        <v>20</v>
      </c>
      <c r="BT515" s="68">
        <v>14</v>
      </c>
      <c r="BU515" s="68">
        <v>12</v>
      </c>
      <c r="BV515" s="68">
        <v>11</v>
      </c>
      <c r="BW515" s="68">
        <v>14</v>
      </c>
      <c r="BX515" s="68">
        <v>11</v>
      </c>
      <c r="BY515" s="68">
        <v>11</v>
      </c>
      <c r="BZ515" s="68">
        <v>12</v>
      </c>
      <c r="CA515" s="68">
        <v>12</v>
      </c>
      <c r="CB515" s="149">
        <f>(2.71828^(-8.3291+4.4859*K515-2.1583*L515))/(1+(2.71828^(-8.3291+4.4859*K515-2.1583*L515)))</f>
        <v>1.1578826372581279E-8</v>
      </c>
      <c r="CC515" s="88" t="s">
        <v>781</v>
      </c>
      <c r="CD515" s="86" t="s">
        <v>70</v>
      </c>
      <c r="CE515" s="86" t="s">
        <v>2</v>
      </c>
      <c r="CF515" s="86" t="s">
        <v>50</v>
      </c>
      <c r="CG515" s="86"/>
      <c r="CH515" s="59">
        <f>COUNTIF($M515,"=13")+COUNTIF($N515,"=24")+COUNTIF($O515,"=14")+COUNTIF($P515,"=11")+COUNTIF($Q515,"=11")+COUNTIF($R515,"=14")+COUNTIF($S515,"=12")+COUNTIF($T515,"=12")+COUNTIF($U515,"=12")+COUNTIF($V515,"=13")+COUNTIF($W515,"=13")+COUNTIF($X515,"=16")</f>
        <v>9</v>
      </c>
      <c r="CI515" s="59">
        <f>COUNTIF($Y515,"=18")+COUNTIF($Z515,"=9")+COUNTIF($AA515,"=10")+COUNTIF($AB515,"=11")+COUNTIF($AC515,"=11")+COUNTIF($AD515,"=25")+COUNTIF($AE515,"=15")+COUNTIF($AF515,"=19")+COUNTIF($AG515,"=31")+COUNTIF($AH515,"=15")+COUNTIF($AI515,"=15")+COUNTIF($AJ515,"=17")+COUNTIF($AK515,"=17")</f>
        <v>10</v>
      </c>
      <c r="CJ515" s="59">
        <f>COUNTIF($AL515,"=11")+COUNTIF($AM515,"=11")+COUNTIF($AN515,"=19")+COUNTIF($AO515,"=23")+COUNTIF($AP515,"=15")+COUNTIF($AQ515,"=15")+COUNTIF($AR515,"=19")+COUNTIF($AS515,"=17")+COUNTIF($AV515,"=12")+COUNTIF($AW515,"=12")</f>
        <v>7</v>
      </c>
      <c r="CK515" s="59">
        <f>COUNTIF($AX515,"=11")+COUNTIF($AY515,"=9")+COUNTIF($AZ515,"=15")+COUNTIF($BA515,"=16")+COUNTIF($BB515,"=8")+COUNTIF($BC515,"=10")+COUNTIF($BD515,"=10")+COUNTIF($BE515,"=8")+COUNTIF($BF515,"=10")+COUNTIF($BG515,"=11")</f>
        <v>8</v>
      </c>
      <c r="CL515" s="59">
        <f>COUNTIF($BH515,"=12")+COUNTIF($BI515,"=21")+COUNTIF($BJ515,"=23")+COUNTIF($BK515,"=16")+COUNTIF($BL515,"=10")+COUNTIF($BM515,"=12")+COUNTIF($BN515,"=12")+COUNTIF($BO515,"=15")+COUNTIF($BP515,"=8")+COUNTIF($BQ515,"=12")+COUNTIF($BR515,"=24")+COUNTIF($BS515,"=20")+COUNTIF($BT515,"=13")</f>
        <v>11</v>
      </c>
      <c r="CM515" s="59">
        <f>COUNTIF($BU515,"=12")+COUNTIF($BV515,"=11")+COUNTIF($BW515,"=13")+COUNTIF($BX515,"=11")+COUNTIF($BY515,"=11")+COUNTIF($BZ515,"=12")+COUNTIF($CA515,"=11")</f>
        <v>5</v>
      </c>
      <c r="CN515" s="86"/>
      <c r="CO515" s="86"/>
      <c r="CP515" s="86"/>
      <c r="CQ515" s="86"/>
      <c r="CR515" s="86"/>
      <c r="CS515" s="86"/>
      <c r="CT515" s="86"/>
      <c r="CU515" s="86"/>
      <c r="CV515" s="86"/>
      <c r="CW515" s="86"/>
      <c r="CX515" s="86"/>
      <c r="CY515" s="86"/>
      <c r="CZ515" s="86"/>
      <c r="DA515" s="86"/>
      <c r="DB515" s="86"/>
      <c r="DC515" s="86"/>
      <c r="DD515" s="86"/>
      <c r="DE515" s="86"/>
      <c r="DF515" s="86"/>
      <c r="DG515" s="86"/>
      <c r="DH515" s="86"/>
      <c r="DI515" s="86"/>
      <c r="DJ515" s="86"/>
      <c r="DK515" s="86"/>
      <c r="DL515" s="86"/>
      <c r="DM515" s="86"/>
      <c r="DN515" s="86"/>
      <c r="DO515" s="86"/>
      <c r="DP515" s="86"/>
      <c r="DQ515" s="86"/>
      <c r="DR515" s="86"/>
      <c r="DS515" s="86"/>
      <c r="DT515" s="86"/>
      <c r="DU515" s="86"/>
      <c r="DV515" s="86"/>
      <c r="DW515" s="86"/>
      <c r="DX515" s="86"/>
      <c r="DY515" s="86"/>
      <c r="DZ515" s="86"/>
      <c r="EA515" s="86"/>
      <c r="EB515" s="86"/>
      <c r="EC515" s="86"/>
      <c r="ED515" s="86"/>
      <c r="EE515" s="86"/>
    </row>
    <row r="516" spans="1:135" s="1" customFormat="1" ht="15" customHeight="1" x14ac:dyDescent="0.2">
      <c r="A516" s="27">
        <v>7988</v>
      </c>
      <c r="B516" s="3" t="s">
        <v>458</v>
      </c>
      <c r="C516" s="86" t="s">
        <v>2</v>
      </c>
      <c r="D516" s="138" t="s">
        <v>78</v>
      </c>
      <c r="E516" s="3" t="s">
        <v>8</v>
      </c>
      <c r="F516" s="3" t="s">
        <v>458</v>
      </c>
      <c r="G516" s="7">
        <v>41634</v>
      </c>
      <c r="H516" s="88" t="s">
        <v>2</v>
      </c>
      <c r="I516" s="88" t="s">
        <v>779</v>
      </c>
      <c r="J516" s="87">
        <v>41277.888888888891</v>
      </c>
      <c r="K516" s="143">
        <f>+COUNTIF($Y516,"&gt;=18")+COUNTIF($AG516,"&gt;=31")+COUNTIF($AP516,"&lt;=15")+COUNTIF($AR516,"&gt;=19")+COUNTIF($BG516,"&gt;=11")+COUNTIF($BI516,"&lt;=21")+COUNTIF($BK516,"&gt;=17")+COUNTIF($BR516,"&gt;=24")+COUNTIF($CA516,"&lt;=11")</f>
        <v>5</v>
      </c>
      <c r="L516" s="140">
        <f>65-(+CH516+CI516+CJ516+CK516+CL516+CM516)</f>
        <v>15</v>
      </c>
      <c r="M516" s="100">
        <v>13</v>
      </c>
      <c r="N516" s="100">
        <v>24</v>
      </c>
      <c r="O516" s="100">
        <v>14</v>
      </c>
      <c r="P516" s="68">
        <v>11</v>
      </c>
      <c r="Q516" s="100">
        <v>12</v>
      </c>
      <c r="R516" s="100">
        <v>14</v>
      </c>
      <c r="S516" s="100">
        <v>12</v>
      </c>
      <c r="T516" s="100">
        <v>12</v>
      </c>
      <c r="U516" s="100">
        <v>12</v>
      </c>
      <c r="V516" s="100">
        <v>13</v>
      </c>
      <c r="W516" s="100">
        <v>14</v>
      </c>
      <c r="X516" s="100">
        <v>16</v>
      </c>
      <c r="Y516" s="100">
        <v>19</v>
      </c>
      <c r="Z516" s="100">
        <v>9</v>
      </c>
      <c r="AA516" s="100">
        <v>9</v>
      </c>
      <c r="AB516" s="100">
        <v>11</v>
      </c>
      <c r="AC516" s="100">
        <v>11</v>
      </c>
      <c r="AD516" s="100">
        <v>24</v>
      </c>
      <c r="AE516" s="100">
        <v>15</v>
      </c>
      <c r="AF516" s="100">
        <v>19</v>
      </c>
      <c r="AG516" s="100">
        <v>32</v>
      </c>
      <c r="AH516" s="68">
        <v>15</v>
      </c>
      <c r="AI516" s="68">
        <v>15</v>
      </c>
      <c r="AJ516" s="100">
        <v>16</v>
      </c>
      <c r="AK516" s="100">
        <v>18</v>
      </c>
      <c r="AL516" s="100">
        <v>11</v>
      </c>
      <c r="AM516" s="100">
        <v>11</v>
      </c>
      <c r="AN516" s="68">
        <v>19</v>
      </c>
      <c r="AO516" s="68">
        <v>23</v>
      </c>
      <c r="AP516" s="68">
        <v>15</v>
      </c>
      <c r="AQ516" s="68">
        <v>15</v>
      </c>
      <c r="AR516" s="68">
        <v>19</v>
      </c>
      <c r="AS516" s="68">
        <v>16</v>
      </c>
      <c r="AT516" s="100">
        <v>36</v>
      </c>
      <c r="AU516" s="100">
        <v>40</v>
      </c>
      <c r="AV516" s="68">
        <v>12</v>
      </c>
      <c r="AW516" s="68">
        <v>12</v>
      </c>
      <c r="AX516" s="68">
        <v>11</v>
      </c>
      <c r="AY516" s="68">
        <v>9</v>
      </c>
      <c r="AZ516" s="68">
        <v>15</v>
      </c>
      <c r="BA516" s="68">
        <v>16</v>
      </c>
      <c r="BB516" s="100">
        <v>8</v>
      </c>
      <c r="BC516" s="100">
        <v>10</v>
      </c>
      <c r="BD516" s="100">
        <v>10</v>
      </c>
      <c r="BE516" s="100">
        <v>8</v>
      </c>
      <c r="BF516" s="100">
        <v>10</v>
      </c>
      <c r="BG516" s="100">
        <v>10</v>
      </c>
      <c r="BH516" s="100">
        <v>12</v>
      </c>
      <c r="BI516" s="100">
        <v>21</v>
      </c>
      <c r="BJ516" s="100">
        <v>24</v>
      </c>
      <c r="BK516" s="100">
        <v>16</v>
      </c>
      <c r="BL516" s="100">
        <v>10</v>
      </c>
      <c r="BM516" s="100">
        <v>12</v>
      </c>
      <c r="BN516" s="100">
        <v>12</v>
      </c>
      <c r="BO516" s="100">
        <v>15</v>
      </c>
      <c r="BP516" s="100">
        <v>8</v>
      </c>
      <c r="BQ516" s="100">
        <v>11</v>
      </c>
      <c r="BR516" s="100">
        <v>22</v>
      </c>
      <c r="BS516" s="100">
        <v>20</v>
      </c>
      <c r="BT516" s="100">
        <v>13</v>
      </c>
      <c r="BU516" s="100">
        <v>13</v>
      </c>
      <c r="BV516" s="100">
        <v>11</v>
      </c>
      <c r="BW516" s="100">
        <v>13</v>
      </c>
      <c r="BX516" s="100">
        <v>11</v>
      </c>
      <c r="BY516" s="100">
        <v>11</v>
      </c>
      <c r="BZ516" s="100">
        <v>12</v>
      </c>
      <c r="CA516" s="100">
        <v>12</v>
      </c>
      <c r="CB516" s="149">
        <f>(2.71828^(-8.3291+4.4859*K516-2.1583*L516))/(1+(2.71828^(-8.3291+4.4859*K516-2.1583*L516)))</f>
        <v>1.1578826372581279E-8</v>
      </c>
      <c r="CC516" s="88" t="s">
        <v>781</v>
      </c>
      <c r="CD516" s="86" t="s">
        <v>53</v>
      </c>
      <c r="CE516" s="3" t="s">
        <v>687</v>
      </c>
      <c r="CF516" s="86" t="s">
        <v>50</v>
      </c>
      <c r="CG516" s="86"/>
      <c r="CH516" s="59">
        <f>COUNTIF($M516,"=13")+COUNTIF($N516,"=24")+COUNTIF($O516,"=14")+COUNTIF($P516,"=11")+COUNTIF($Q516,"=11")+COUNTIF($R516,"=14")+COUNTIF($S516,"=12")+COUNTIF($T516,"=12")+COUNTIF($U516,"=12")+COUNTIF($V516,"=13")+COUNTIF($W516,"=13")+COUNTIF($X516,"=16")</f>
        <v>10</v>
      </c>
      <c r="CI516" s="59">
        <f>COUNTIF($Y516,"=18")+COUNTIF($Z516,"=9")+COUNTIF($AA516,"=10")+COUNTIF($AB516,"=11")+COUNTIF($AC516,"=11")+COUNTIF($AD516,"=25")+COUNTIF($AE516,"=15")+COUNTIF($AF516,"=19")+COUNTIF($AG516,"=31")+COUNTIF($AH516,"=15")+COUNTIF($AI516,"=15")+COUNTIF($AJ516,"=17")+COUNTIF($AK516,"=17")</f>
        <v>7</v>
      </c>
      <c r="CJ516" s="59">
        <f>COUNTIF($AL516,"=11")+COUNTIF($AM516,"=11")+COUNTIF($AN516,"=19")+COUNTIF($AO516,"=23")+COUNTIF($AP516,"=15")+COUNTIF($AQ516,"=15")+COUNTIF($AR516,"=19")+COUNTIF($AS516,"=17")+COUNTIF($AV516,"=12")+COUNTIF($AW516,"=12")</f>
        <v>9</v>
      </c>
      <c r="CK516" s="59">
        <f>COUNTIF($AX516,"=11")+COUNTIF($AY516,"=9")+COUNTIF($AZ516,"=15")+COUNTIF($BA516,"=16")+COUNTIF($BB516,"=8")+COUNTIF($BC516,"=10")+COUNTIF($BD516,"=10")+COUNTIF($BE516,"=8")+COUNTIF($BF516,"=10")+COUNTIF($BG516,"=11")</f>
        <v>9</v>
      </c>
      <c r="CL516" s="59">
        <f>COUNTIF($BH516,"=12")+COUNTIF($BI516,"=21")+COUNTIF($BJ516,"=23")+COUNTIF($BK516,"=16")+COUNTIF($BL516,"=10")+COUNTIF($BM516,"=12")+COUNTIF($BN516,"=12")+COUNTIF($BO516,"=15")+COUNTIF($BP516,"=8")+COUNTIF($BQ516,"=12")+COUNTIF($BR516,"=24")+COUNTIF($BS516,"=20")+COUNTIF($BT516,"=13")</f>
        <v>10</v>
      </c>
      <c r="CM516" s="59">
        <f>COUNTIF($BU516,"=12")+COUNTIF($BV516,"=11")+COUNTIF($BW516,"=13")+COUNTIF($BX516,"=11")+COUNTIF($BY516,"=11")+COUNTIF($BZ516,"=12")+COUNTIF($CA516,"=11")</f>
        <v>5</v>
      </c>
      <c r="CN516" s="86"/>
      <c r="CO516" s="86"/>
      <c r="CP516" s="86"/>
      <c r="CQ516" s="86"/>
      <c r="CR516" s="86"/>
      <c r="CS516" s="86"/>
      <c r="CT516" s="86"/>
      <c r="CU516" s="86"/>
      <c r="CV516" s="86"/>
      <c r="CW516" s="86"/>
      <c r="CX516" s="86"/>
      <c r="CY516" s="86"/>
      <c r="CZ516" s="86"/>
      <c r="DA516" s="86"/>
      <c r="DB516" s="86"/>
      <c r="DC516" s="86"/>
      <c r="DD516" s="86"/>
      <c r="DE516" s="86"/>
      <c r="DF516" s="86"/>
      <c r="DG516" s="86"/>
      <c r="DH516" s="86"/>
      <c r="DI516" s="86"/>
      <c r="DJ516" s="86"/>
      <c r="DK516" s="86"/>
      <c r="DL516" s="86"/>
      <c r="DM516" s="86"/>
      <c r="DN516" s="86"/>
      <c r="DO516" s="86"/>
      <c r="DP516" s="86"/>
      <c r="DQ516" s="86"/>
      <c r="DR516" s="86"/>
      <c r="DS516" s="86"/>
      <c r="DT516" s="86"/>
      <c r="DU516" s="86"/>
      <c r="DV516" s="86"/>
      <c r="DW516" s="86"/>
      <c r="DX516" s="86"/>
      <c r="DY516" s="86"/>
      <c r="DZ516" s="86"/>
      <c r="EA516" s="88"/>
      <c r="EB516" s="88"/>
      <c r="EC516" s="88"/>
      <c r="ED516" s="88"/>
      <c r="EE516" s="88"/>
    </row>
    <row r="517" spans="1:135" s="1" customFormat="1" ht="15" customHeight="1" x14ac:dyDescent="0.2">
      <c r="A517" s="169">
        <v>12700</v>
      </c>
      <c r="B517" s="46" t="s">
        <v>372</v>
      </c>
      <c r="C517" s="86" t="s">
        <v>2</v>
      </c>
      <c r="D517" s="138" t="s">
        <v>792</v>
      </c>
      <c r="E517" s="29" t="s">
        <v>23</v>
      </c>
      <c r="F517" s="3" t="s">
        <v>372</v>
      </c>
      <c r="G517" s="7">
        <v>41634</v>
      </c>
      <c r="H517" s="88" t="s">
        <v>2</v>
      </c>
      <c r="I517" s="88" t="s">
        <v>779</v>
      </c>
      <c r="J517" s="87">
        <v>41277.888888888891</v>
      </c>
      <c r="K517" s="143">
        <f>+COUNTIF($Y517,"&gt;=18")+COUNTIF($AG517,"&gt;=31")+COUNTIF($AP517,"&lt;=15")+COUNTIF($AR517,"&gt;=19")+COUNTIF($BG517,"&gt;=11")+COUNTIF($BI517,"&lt;=21")+COUNTIF($BK517,"&gt;=17")+COUNTIF($BR517,"&gt;=24")+COUNTIF($CA517,"&lt;=11")</f>
        <v>5</v>
      </c>
      <c r="L517" s="140">
        <f>65-(+CH517+CI517+CJ517+CK517+CL517+CM517)</f>
        <v>15</v>
      </c>
      <c r="M517" s="28">
        <v>13</v>
      </c>
      <c r="N517" s="28">
        <v>23</v>
      </c>
      <c r="O517" s="28">
        <v>14</v>
      </c>
      <c r="P517" s="28">
        <v>10</v>
      </c>
      <c r="Q517" s="28">
        <v>11</v>
      </c>
      <c r="R517" s="28">
        <v>14</v>
      </c>
      <c r="S517" s="28">
        <v>12</v>
      </c>
      <c r="T517" s="28">
        <v>12</v>
      </c>
      <c r="U517" s="28">
        <v>11</v>
      </c>
      <c r="V517" s="28">
        <v>13</v>
      </c>
      <c r="W517" s="28">
        <v>13</v>
      </c>
      <c r="X517" s="28">
        <v>15</v>
      </c>
      <c r="Y517" s="28">
        <v>16</v>
      </c>
      <c r="Z517" s="6">
        <v>9</v>
      </c>
      <c r="AA517" s="6">
        <v>10</v>
      </c>
      <c r="AB517" s="28">
        <v>11</v>
      </c>
      <c r="AC517" s="28">
        <v>11</v>
      </c>
      <c r="AD517" s="28">
        <v>26</v>
      </c>
      <c r="AE517" s="28">
        <v>15</v>
      </c>
      <c r="AF517" s="28">
        <v>19</v>
      </c>
      <c r="AG517" s="28">
        <v>31</v>
      </c>
      <c r="AH517" s="28">
        <v>15</v>
      </c>
      <c r="AI517" s="28">
        <v>15</v>
      </c>
      <c r="AJ517" s="6">
        <v>15</v>
      </c>
      <c r="AK517" s="6">
        <v>17</v>
      </c>
      <c r="AL517" s="28">
        <v>11</v>
      </c>
      <c r="AM517" s="28">
        <v>11</v>
      </c>
      <c r="AN517" s="28">
        <v>19</v>
      </c>
      <c r="AO517" s="28">
        <v>23</v>
      </c>
      <c r="AP517" s="28">
        <v>16</v>
      </c>
      <c r="AQ517" s="28">
        <v>15</v>
      </c>
      <c r="AR517" s="28">
        <v>19</v>
      </c>
      <c r="AS517" s="28">
        <v>17</v>
      </c>
      <c r="AT517" s="6">
        <v>35</v>
      </c>
      <c r="AU517" s="28">
        <v>39</v>
      </c>
      <c r="AV517" s="28">
        <v>12</v>
      </c>
      <c r="AW517" s="28">
        <v>12</v>
      </c>
      <c r="AX517" s="28">
        <v>11</v>
      </c>
      <c r="AY517" s="28">
        <v>9</v>
      </c>
      <c r="AZ517" s="28">
        <v>15</v>
      </c>
      <c r="BA517" s="28">
        <v>16</v>
      </c>
      <c r="BB517" s="28">
        <v>8</v>
      </c>
      <c r="BC517" s="28">
        <v>10</v>
      </c>
      <c r="BD517" s="28">
        <v>10</v>
      </c>
      <c r="BE517" s="28">
        <v>8</v>
      </c>
      <c r="BF517" s="28">
        <v>11</v>
      </c>
      <c r="BG517" s="28">
        <v>10</v>
      </c>
      <c r="BH517" s="28">
        <v>12</v>
      </c>
      <c r="BI517" s="28">
        <v>21</v>
      </c>
      <c r="BJ517" s="28">
        <v>22</v>
      </c>
      <c r="BK517" s="28">
        <v>17</v>
      </c>
      <c r="BL517" s="28">
        <v>10</v>
      </c>
      <c r="BM517" s="28">
        <v>12</v>
      </c>
      <c r="BN517" s="28">
        <v>12</v>
      </c>
      <c r="BO517" s="28">
        <v>18</v>
      </c>
      <c r="BP517" s="28">
        <v>8</v>
      </c>
      <c r="BQ517" s="28">
        <v>12</v>
      </c>
      <c r="BR517" s="28">
        <v>22</v>
      </c>
      <c r="BS517" s="28">
        <v>20</v>
      </c>
      <c r="BT517" s="28">
        <v>13</v>
      </c>
      <c r="BU517" s="28">
        <v>13</v>
      </c>
      <c r="BV517" s="28">
        <v>11</v>
      </c>
      <c r="BW517" s="28">
        <v>13</v>
      </c>
      <c r="BX517" s="28">
        <v>11</v>
      </c>
      <c r="BY517" s="28">
        <v>11</v>
      </c>
      <c r="BZ517" s="28">
        <v>12</v>
      </c>
      <c r="CA517" s="28">
        <v>11</v>
      </c>
      <c r="CB517" s="149">
        <f>(2.71828^(-8.3291+4.4859*K517-2.1583*L517))/(1+(2.71828^(-8.3291+4.4859*K517-2.1583*L517)))</f>
        <v>1.1578826372581279E-8</v>
      </c>
      <c r="CC517" s="88" t="s">
        <v>781</v>
      </c>
      <c r="CD517" s="86" t="s">
        <v>189</v>
      </c>
      <c r="CE517" s="10" t="s">
        <v>519</v>
      </c>
      <c r="CF517" s="86" t="s">
        <v>372</v>
      </c>
      <c r="CG517" s="11"/>
      <c r="CH517" s="59">
        <f>COUNTIF($M517,"=13")+COUNTIF($N517,"=24")+COUNTIF($O517,"=14")+COUNTIF($P517,"=11")+COUNTIF($Q517,"=11")+COUNTIF($R517,"=14")+COUNTIF($S517,"=12")+COUNTIF($T517,"=12")+COUNTIF($U517,"=12")+COUNTIF($V517,"=13")+COUNTIF($W517,"=13")+COUNTIF($X517,"=16")</f>
        <v>8</v>
      </c>
      <c r="CI517" s="59">
        <f>COUNTIF($Y517,"=18")+COUNTIF($Z517,"=9")+COUNTIF($AA517,"=10")+COUNTIF($AB517,"=11")+COUNTIF($AC517,"=11")+COUNTIF($AD517,"=25")+COUNTIF($AE517,"=15")+COUNTIF($AF517,"=19")+COUNTIF($AG517,"=31")+COUNTIF($AH517,"=15")+COUNTIF($AI517,"=15")+COUNTIF($AJ517,"=17")+COUNTIF($AK517,"=17")</f>
        <v>10</v>
      </c>
      <c r="CJ517" s="59">
        <f>COUNTIF($AL517,"=11")+COUNTIF($AM517,"=11")+COUNTIF($AN517,"=19")+COUNTIF($AO517,"=23")+COUNTIF($AP517,"=15")+COUNTIF($AQ517,"=15")+COUNTIF($AR517,"=19")+COUNTIF($AS517,"=17")+COUNTIF($AV517,"=12")+COUNTIF($AW517,"=12")</f>
        <v>9</v>
      </c>
      <c r="CK517" s="59">
        <f>COUNTIF($AX517,"=11")+COUNTIF($AY517,"=9")+COUNTIF($AZ517,"=15")+COUNTIF($BA517,"=16")+COUNTIF($BB517,"=8")+COUNTIF($BC517,"=10")+COUNTIF($BD517,"=10")+COUNTIF($BE517,"=8")+COUNTIF($BF517,"=10")+COUNTIF($BG517,"=11")</f>
        <v>8</v>
      </c>
      <c r="CL517" s="59">
        <f>COUNTIF($BH517,"=12")+COUNTIF($BI517,"=21")+COUNTIF($BJ517,"=23")+COUNTIF($BK517,"=16")+COUNTIF($BL517,"=10")+COUNTIF($BM517,"=12")+COUNTIF($BN517,"=12")+COUNTIF($BO517,"=15")+COUNTIF($BP517,"=8")+COUNTIF($BQ517,"=12")+COUNTIF($BR517,"=24")+COUNTIF($BS517,"=20")+COUNTIF($BT517,"=13")</f>
        <v>9</v>
      </c>
      <c r="CM517" s="59">
        <f>COUNTIF($BU517,"=12")+COUNTIF($BV517,"=11")+COUNTIF($BW517,"=13")+COUNTIF($BX517,"=11")+COUNTIF($BY517,"=11")+COUNTIF($BZ517,"=12")+COUNTIF($CA517,"=11")</f>
        <v>6</v>
      </c>
      <c r="CN517" s="86"/>
      <c r="CO517" s="86"/>
      <c r="CP517" s="86"/>
      <c r="CQ517" s="86"/>
      <c r="CR517" s="86"/>
      <c r="CS517" s="86"/>
      <c r="CT517" s="86"/>
      <c r="CU517" s="86"/>
      <c r="CV517" s="86"/>
      <c r="CW517" s="86"/>
      <c r="CX517" s="86"/>
      <c r="CY517" s="86"/>
      <c r="CZ517" s="86"/>
      <c r="DA517" s="86"/>
      <c r="DB517" s="86"/>
      <c r="DC517" s="86"/>
      <c r="DD517" s="86"/>
      <c r="DE517" s="86"/>
      <c r="DF517" s="86"/>
      <c r="DG517" s="86"/>
      <c r="DH517" s="86"/>
      <c r="DI517" s="86"/>
      <c r="DJ517" s="86"/>
      <c r="DK517" s="86"/>
      <c r="DL517" s="86"/>
      <c r="DM517" s="86"/>
      <c r="DN517" s="86"/>
      <c r="DO517" s="86"/>
      <c r="DP517" s="86"/>
      <c r="DQ517" s="86"/>
      <c r="DR517" s="86"/>
      <c r="DS517" s="86"/>
      <c r="DT517" s="86"/>
      <c r="DU517" s="86"/>
      <c r="DV517" s="86"/>
      <c r="DW517" s="86"/>
      <c r="DX517" s="86"/>
      <c r="DY517" s="86"/>
      <c r="DZ517" s="86"/>
      <c r="EA517" s="86"/>
      <c r="EB517" s="86"/>
      <c r="EC517" s="86"/>
      <c r="ED517" s="86"/>
      <c r="EE517" s="86"/>
    </row>
    <row r="518" spans="1:135" s="1" customFormat="1" ht="15" customHeight="1" x14ac:dyDescent="0.2">
      <c r="A518" s="170">
        <v>13619</v>
      </c>
      <c r="B518" s="46" t="s">
        <v>27</v>
      </c>
      <c r="C518" s="86" t="s">
        <v>2</v>
      </c>
      <c r="D518" s="138" t="s">
        <v>78</v>
      </c>
      <c r="E518" s="29" t="s">
        <v>9</v>
      </c>
      <c r="F518" s="3" t="s">
        <v>27</v>
      </c>
      <c r="G518" s="16">
        <v>41627</v>
      </c>
      <c r="H518" s="88" t="s">
        <v>2</v>
      </c>
      <c r="I518" s="88" t="s">
        <v>779</v>
      </c>
      <c r="J518" s="87">
        <v>41277.888888888891</v>
      </c>
      <c r="K518" s="143">
        <f>+COUNTIF($Y518,"&gt;=18")+COUNTIF($AG518,"&gt;=31")+COUNTIF($AP518,"&lt;=15")+COUNTIF($AR518,"&gt;=19")+COUNTIF($BG518,"&gt;=11")+COUNTIF($BI518,"&lt;=21")+COUNTIF($BK518,"&gt;=17")+COUNTIF($BR518,"&gt;=24")+COUNTIF($CA518,"&lt;=11")</f>
        <v>5</v>
      </c>
      <c r="L518" s="140">
        <f>65-(+CH518+CI518+CJ518+CK518+CL518+CM518)</f>
        <v>15</v>
      </c>
      <c r="M518" s="28">
        <v>13</v>
      </c>
      <c r="N518" s="28">
        <v>24</v>
      </c>
      <c r="O518" s="28">
        <v>14</v>
      </c>
      <c r="P518" s="6">
        <v>11</v>
      </c>
      <c r="Q518" s="28">
        <v>11</v>
      </c>
      <c r="R518" s="28">
        <v>14</v>
      </c>
      <c r="S518" s="28">
        <v>12</v>
      </c>
      <c r="T518" s="28">
        <v>12</v>
      </c>
      <c r="U518" s="28">
        <v>12</v>
      </c>
      <c r="V518" s="28">
        <v>13</v>
      </c>
      <c r="W518" s="28">
        <v>15</v>
      </c>
      <c r="X518" s="28">
        <v>17</v>
      </c>
      <c r="Y518" s="28">
        <v>18</v>
      </c>
      <c r="Z518" s="6">
        <v>9</v>
      </c>
      <c r="AA518" s="6">
        <v>10</v>
      </c>
      <c r="AB518" s="28">
        <v>11</v>
      </c>
      <c r="AC518" s="28">
        <v>11</v>
      </c>
      <c r="AD518" s="28">
        <v>25</v>
      </c>
      <c r="AE518" s="28">
        <v>15</v>
      </c>
      <c r="AF518" s="28">
        <v>18</v>
      </c>
      <c r="AG518" s="28">
        <v>29</v>
      </c>
      <c r="AH518" s="6">
        <v>15</v>
      </c>
      <c r="AI518" s="6">
        <v>16</v>
      </c>
      <c r="AJ518" s="6">
        <v>16</v>
      </c>
      <c r="AK518" s="6">
        <v>17</v>
      </c>
      <c r="AL518" s="28">
        <v>11</v>
      </c>
      <c r="AM518" s="28">
        <v>11</v>
      </c>
      <c r="AN518" s="6">
        <v>19</v>
      </c>
      <c r="AO518" s="6">
        <v>23</v>
      </c>
      <c r="AP518" s="6">
        <v>15</v>
      </c>
      <c r="AQ518" s="6">
        <v>14</v>
      </c>
      <c r="AR518" s="6">
        <v>19</v>
      </c>
      <c r="AS518" s="6">
        <v>17</v>
      </c>
      <c r="AT518" s="28">
        <v>37</v>
      </c>
      <c r="AU518" s="28">
        <v>38</v>
      </c>
      <c r="AV518" s="28">
        <v>12</v>
      </c>
      <c r="AW518" s="6">
        <v>12</v>
      </c>
      <c r="AX518" s="6">
        <v>11</v>
      </c>
      <c r="AY518" s="6">
        <v>9</v>
      </c>
      <c r="AZ518" s="6">
        <v>15</v>
      </c>
      <c r="BA518" s="6">
        <v>16</v>
      </c>
      <c r="BB518" s="28">
        <v>8</v>
      </c>
      <c r="BC518" s="28">
        <v>10</v>
      </c>
      <c r="BD518" s="28">
        <v>10</v>
      </c>
      <c r="BE518" s="28">
        <v>8</v>
      </c>
      <c r="BF518" s="28">
        <v>10</v>
      </c>
      <c r="BG518" s="28">
        <v>10</v>
      </c>
      <c r="BH518" s="28">
        <v>12</v>
      </c>
      <c r="BI518" s="28">
        <v>21</v>
      </c>
      <c r="BJ518" s="28">
        <v>22</v>
      </c>
      <c r="BK518" s="28">
        <v>17</v>
      </c>
      <c r="BL518" s="28">
        <v>10</v>
      </c>
      <c r="BM518" s="28">
        <v>12</v>
      </c>
      <c r="BN518" s="28">
        <v>12</v>
      </c>
      <c r="BO518" s="28">
        <v>16</v>
      </c>
      <c r="BP518" s="28">
        <v>8</v>
      </c>
      <c r="BQ518" s="28">
        <v>13</v>
      </c>
      <c r="BR518" s="28">
        <v>22</v>
      </c>
      <c r="BS518" s="28">
        <v>21</v>
      </c>
      <c r="BT518" s="28">
        <v>13</v>
      </c>
      <c r="BU518" s="28">
        <v>12</v>
      </c>
      <c r="BV518" s="28">
        <v>11</v>
      </c>
      <c r="BW518" s="28">
        <v>13</v>
      </c>
      <c r="BX518" s="28">
        <v>11</v>
      </c>
      <c r="BY518" s="28">
        <v>11</v>
      </c>
      <c r="BZ518" s="28">
        <v>12</v>
      </c>
      <c r="CA518" s="28">
        <v>12</v>
      </c>
      <c r="CB518" s="149">
        <f>(2.71828^(-8.3291+4.4859*K518-2.1583*L518))/(1+(2.71828^(-8.3291+4.4859*K518-2.1583*L518)))</f>
        <v>1.1578826372581279E-8</v>
      </c>
      <c r="CC518" s="88" t="s">
        <v>781</v>
      </c>
      <c r="CD518" s="86" t="s">
        <v>53</v>
      </c>
      <c r="CE518" s="14" t="s">
        <v>2</v>
      </c>
      <c r="CF518" s="86" t="s">
        <v>27</v>
      </c>
      <c r="CG518" s="11"/>
      <c r="CH518" s="59">
        <f>COUNTIF($M518,"=13")+COUNTIF($N518,"=24")+COUNTIF($O518,"=14")+COUNTIF($P518,"=11")+COUNTIF($Q518,"=11")+COUNTIF($R518,"=14")+COUNTIF($S518,"=12")+COUNTIF($T518,"=12")+COUNTIF($U518,"=12")+COUNTIF($V518,"=13")+COUNTIF($W518,"=13")+COUNTIF($X518,"=16")</f>
        <v>10</v>
      </c>
      <c r="CI518" s="59">
        <f>COUNTIF($Y518,"=18")+COUNTIF($Z518,"=9")+COUNTIF($AA518,"=10")+COUNTIF($AB518,"=11")+COUNTIF($AC518,"=11")+COUNTIF($AD518,"=25")+COUNTIF($AE518,"=15")+COUNTIF($AF518,"=19")+COUNTIF($AG518,"=31")+COUNTIF($AH518,"=15")+COUNTIF($AI518,"=15")+COUNTIF($AJ518,"=17")+COUNTIF($AK518,"=17")</f>
        <v>9</v>
      </c>
      <c r="CJ518" s="59">
        <f>COUNTIF($AL518,"=11")+COUNTIF($AM518,"=11")+COUNTIF($AN518,"=19")+COUNTIF($AO518,"=23")+COUNTIF($AP518,"=15")+COUNTIF($AQ518,"=15")+COUNTIF($AR518,"=19")+COUNTIF($AS518,"=17")+COUNTIF($AV518,"=12")+COUNTIF($AW518,"=12")</f>
        <v>9</v>
      </c>
      <c r="CK518" s="59">
        <f>COUNTIF($AX518,"=11")+COUNTIF($AY518,"=9")+COUNTIF($AZ518,"=15")+COUNTIF($BA518,"=16")+COUNTIF($BB518,"=8")+COUNTIF($BC518,"=10")+COUNTIF($BD518,"=10")+COUNTIF($BE518,"=8")+COUNTIF($BF518,"=10")+COUNTIF($BG518,"=11")</f>
        <v>9</v>
      </c>
      <c r="CL518" s="59">
        <f>COUNTIF($BH518,"=12")+COUNTIF($BI518,"=21")+COUNTIF($BJ518,"=23")+COUNTIF($BK518,"=16")+COUNTIF($BL518,"=10")+COUNTIF($BM518,"=12")+COUNTIF($BN518,"=12")+COUNTIF($BO518,"=15")+COUNTIF($BP518,"=8")+COUNTIF($BQ518,"=12")+COUNTIF($BR518,"=24")+COUNTIF($BS518,"=20")+COUNTIF($BT518,"=13")</f>
        <v>7</v>
      </c>
      <c r="CM518" s="59">
        <f>COUNTIF($BU518,"=12")+COUNTIF($BV518,"=11")+COUNTIF($BW518,"=13")+COUNTIF($BX518,"=11")+COUNTIF($BY518,"=11")+COUNTIF($BZ518,"=12")+COUNTIF($CA518,"=11")</f>
        <v>6</v>
      </c>
      <c r="CN518" s="86"/>
      <c r="CO518" s="86"/>
      <c r="CP518" s="86"/>
      <c r="CQ518" s="86"/>
      <c r="CR518" s="86"/>
      <c r="CS518" s="86"/>
      <c r="CT518" s="86"/>
      <c r="CU518" s="86"/>
      <c r="CV518" s="86"/>
      <c r="CW518" s="86"/>
      <c r="CX518" s="86"/>
      <c r="CY518" s="86"/>
      <c r="CZ518" s="86"/>
      <c r="DA518" s="86"/>
      <c r="DB518" s="86"/>
      <c r="DC518" s="86"/>
      <c r="DD518" s="86"/>
      <c r="DE518" s="86"/>
      <c r="DF518" s="86"/>
      <c r="DG518" s="86"/>
      <c r="DH518" s="86"/>
      <c r="DI518" s="86"/>
      <c r="DJ518" s="86"/>
      <c r="DK518" s="86"/>
      <c r="DL518" s="86"/>
      <c r="DM518" s="86"/>
      <c r="DN518" s="86"/>
      <c r="DO518" s="86"/>
      <c r="DP518" s="86"/>
      <c r="DQ518" s="86"/>
      <c r="DR518" s="86"/>
      <c r="DS518" s="86"/>
      <c r="DT518" s="86"/>
      <c r="DU518" s="86"/>
      <c r="DV518" s="86"/>
      <c r="DW518" s="86"/>
      <c r="DX518" s="86"/>
      <c r="DY518" s="86"/>
      <c r="DZ518" s="86"/>
      <c r="EA518" s="86"/>
      <c r="EB518" s="86"/>
      <c r="EC518" s="86"/>
      <c r="ED518" s="86"/>
      <c r="EE518" s="86"/>
    </row>
    <row r="519" spans="1:135" s="1" customFormat="1" ht="15" customHeight="1" x14ac:dyDescent="0.2">
      <c r="A519" s="164">
        <v>19284</v>
      </c>
      <c r="B519" s="3" t="s">
        <v>575</v>
      </c>
      <c r="C519" s="86" t="s">
        <v>2</v>
      </c>
      <c r="D519" s="138" t="s">
        <v>78</v>
      </c>
      <c r="E519" s="3" t="s">
        <v>8</v>
      </c>
      <c r="F519" s="3" t="s">
        <v>251</v>
      </c>
      <c r="G519" s="7">
        <v>41628</v>
      </c>
      <c r="H519" s="88" t="s">
        <v>2</v>
      </c>
      <c r="I519" s="88" t="s">
        <v>779</v>
      </c>
      <c r="J519" s="87">
        <v>41277.888888888891</v>
      </c>
      <c r="K519" s="143">
        <f>+COUNTIF($Y519,"&gt;=18")+COUNTIF($AG519,"&gt;=31")+COUNTIF($AP519,"&lt;=15")+COUNTIF($AR519,"&gt;=19")+COUNTIF($BG519,"&gt;=11")+COUNTIF($BI519,"&lt;=21")+COUNTIF($BK519,"&gt;=17")+COUNTIF($BR519,"&gt;=24")+COUNTIF($CA519,"&lt;=11")</f>
        <v>5</v>
      </c>
      <c r="L519" s="140">
        <f>65-(+CH519+CI519+CJ519+CK519+CL519+CM519)</f>
        <v>15</v>
      </c>
      <c r="M519" s="68">
        <v>13</v>
      </c>
      <c r="N519" s="100">
        <v>24</v>
      </c>
      <c r="O519" s="68">
        <v>14</v>
      </c>
      <c r="P519" s="68">
        <v>11</v>
      </c>
      <c r="Q519" s="68">
        <v>10</v>
      </c>
      <c r="R519" s="68">
        <v>15</v>
      </c>
      <c r="S519" s="68">
        <v>12</v>
      </c>
      <c r="T519" s="68">
        <v>12</v>
      </c>
      <c r="U519" s="100">
        <v>13</v>
      </c>
      <c r="V519" s="68">
        <v>13</v>
      </c>
      <c r="W519" s="68">
        <v>13</v>
      </c>
      <c r="X519" s="68">
        <v>16</v>
      </c>
      <c r="Y519" s="68">
        <v>17</v>
      </c>
      <c r="Z519" s="100">
        <v>9</v>
      </c>
      <c r="AA519" s="100">
        <v>10</v>
      </c>
      <c r="AB519" s="68">
        <v>11</v>
      </c>
      <c r="AC519" s="68">
        <v>12</v>
      </c>
      <c r="AD519" s="100">
        <v>25</v>
      </c>
      <c r="AE519" s="68">
        <v>15</v>
      </c>
      <c r="AF519" s="68">
        <v>19</v>
      </c>
      <c r="AG519" s="68">
        <v>31</v>
      </c>
      <c r="AH519" s="68">
        <v>14</v>
      </c>
      <c r="AI519" s="68">
        <v>15</v>
      </c>
      <c r="AJ519" s="100">
        <v>16</v>
      </c>
      <c r="AK519" s="100">
        <v>17</v>
      </c>
      <c r="AL519" s="68">
        <v>11</v>
      </c>
      <c r="AM519" s="68">
        <v>11</v>
      </c>
      <c r="AN519" s="68">
        <v>19</v>
      </c>
      <c r="AO519" s="68">
        <v>23</v>
      </c>
      <c r="AP519" s="68">
        <v>15</v>
      </c>
      <c r="AQ519" s="68">
        <v>15</v>
      </c>
      <c r="AR519" s="68">
        <v>19</v>
      </c>
      <c r="AS519" s="68">
        <v>16</v>
      </c>
      <c r="AT519" s="100">
        <v>36</v>
      </c>
      <c r="AU519" s="68">
        <v>38</v>
      </c>
      <c r="AV519" s="68">
        <v>12</v>
      </c>
      <c r="AW519" s="68">
        <v>12</v>
      </c>
      <c r="AX519" s="68">
        <v>11</v>
      </c>
      <c r="AY519" s="68">
        <v>9</v>
      </c>
      <c r="AZ519" s="68">
        <v>15</v>
      </c>
      <c r="BA519" s="68">
        <v>16</v>
      </c>
      <c r="BB519" s="68">
        <v>8</v>
      </c>
      <c r="BC519" s="68">
        <v>10</v>
      </c>
      <c r="BD519" s="68">
        <v>10</v>
      </c>
      <c r="BE519" s="68">
        <v>8</v>
      </c>
      <c r="BF519" s="68">
        <v>11</v>
      </c>
      <c r="BG519" s="68">
        <v>10</v>
      </c>
      <c r="BH519" s="68">
        <v>12</v>
      </c>
      <c r="BI519" s="68">
        <v>21</v>
      </c>
      <c r="BJ519" s="68">
        <v>23</v>
      </c>
      <c r="BK519" s="68">
        <v>16</v>
      </c>
      <c r="BL519" s="68">
        <v>10</v>
      </c>
      <c r="BM519" s="68">
        <v>12</v>
      </c>
      <c r="BN519" s="68">
        <v>12</v>
      </c>
      <c r="BO519" s="68">
        <v>16</v>
      </c>
      <c r="BP519" s="68">
        <v>8</v>
      </c>
      <c r="BQ519" s="100">
        <v>12</v>
      </c>
      <c r="BR519" s="68">
        <v>23</v>
      </c>
      <c r="BS519" s="68">
        <v>20</v>
      </c>
      <c r="BT519" s="68">
        <v>14</v>
      </c>
      <c r="BU519" s="68">
        <v>12</v>
      </c>
      <c r="BV519" s="68">
        <v>11</v>
      </c>
      <c r="BW519" s="68">
        <v>13</v>
      </c>
      <c r="BX519" s="68">
        <v>11</v>
      </c>
      <c r="BY519" s="68">
        <v>11</v>
      </c>
      <c r="BZ519" s="68">
        <v>13</v>
      </c>
      <c r="CA519" s="68">
        <v>10</v>
      </c>
      <c r="CB519" s="149">
        <f>(2.71828^(-8.3291+4.4859*K519-2.1583*L519))/(1+(2.71828^(-8.3291+4.4859*K519-2.1583*L519)))</f>
        <v>1.1578826372581279E-8</v>
      </c>
      <c r="CC519" s="64" t="s">
        <v>781</v>
      </c>
      <c r="CD519" s="86" t="s">
        <v>53</v>
      </c>
      <c r="CE519" s="3" t="s">
        <v>576</v>
      </c>
      <c r="CF519" s="86" t="s">
        <v>50</v>
      </c>
      <c r="CG519" s="86"/>
      <c r="CH519" s="59">
        <f>COUNTIF($M519,"=13")+COUNTIF($N519,"=24")+COUNTIF($O519,"=14")+COUNTIF($P519,"=11")+COUNTIF($Q519,"=11")+COUNTIF($R519,"=14")+COUNTIF($S519,"=12")+COUNTIF($T519,"=12")+COUNTIF($U519,"=12")+COUNTIF($V519,"=13")+COUNTIF($W519,"=13")+COUNTIF($X519,"=16")</f>
        <v>9</v>
      </c>
      <c r="CI519" s="59">
        <f>COUNTIF($Y519,"=18")+COUNTIF($Z519,"=9")+COUNTIF($AA519,"=10")+COUNTIF($AB519,"=11")+COUNTIF($AC519,"=11")+COUNTIF($AD519,"=25")+COUNTIF($AE519,"=15")+COUNTIF($AF519,"=19")+COUNTIF($AG519,"=31")+COUNTIF($AH519,"=15")+COUNTIF($AI519,"=15")+COUNTIF($AJ519,"=17")+COUNTIF($AK519,"=17")</f>
        <v>9</v>
      </c>
      <c r="CJ519" s="59">
        <f>COUNTIF($AL519,"=11")+COUNTIF($AM519,"=11")+COUNTIF($AN519,"=19")+COUNTIF($AO519,"=23")+COUNTIF($AP519,"=15")+COUNTIF($AQ519,"=15")+COUNTIF($AR519,"=19")+COUNTIF($AS519,"=17")+COUNTIF($AV519,"=12")+COUNTIF($AW519,"=12")</f>
        <v>9</v>
      </c>
      <c r="CK519" s="59">
        <f>COUNTIF($AX519,"=11")+COUNTIF($AY519,"=9")+COUNTIF($AZ519,"=15")+COUNTIF($BA519,"=16")+COUNTIF($BB519,"=8")+COUNTIF($BC519,"=10")+COUNTIF($BD519,"=10")+COUNTIF($BE519,"=8")+COUNTIF($BF519,"=10")+COUNTIF($BG519,"=11")</f>
        <v>8</v>
      </c>
      <c r="CL519" s="59">
        <f>COUNTIF($BH519,"=12")+COUNTIF($BI519,"=21")+COUNTIF($BJ519,"=23")+COUNTIF($BK519,"=16")+COUNTIF($BL519,"=10")+COUNTIF($BM519,"=12")+COUNTIF($BN519,"=12")+COUNTIF($BO519,"=15")+COUNTIF($BP519,"=8")+COUNTIF($BQ519,"=12")+COUNTIF($BR519,"=24")+COUNTIF($BS519,"=20")+COUNTIF($BT519,"=13")</f>
        <v>10</v>
      </c>
      <c r="CM519" s="59">
        <f>COUNTIF($BU519,"=12")+COUNTIF($BV519,"=11")+COUNTIF($BW519,"=13")+COUNTIF($BX519,"=11")+COUNTIF($BY519,"=11")+COUNTIF($BZ519,"=12")+COUNTIF($CA519,"=11")</f>
        <v>5</v>
      </c>
      <c r="CN519" s="86"/>
      <c r="CO519" s="86"/>
      <c r="CP519" s="86"/>
      <c r="CQ519" s="86"/>
      <c r="CR519" s="86"/>
      <c r="CS519" s="86"/>
      <c r="CT519" s="86"/>
      <c r="CU519" s="86"/>
      <c r="CV519" s="86"/>
      <c r="CW519" s="86"/>
      <c r="CX519" s="86"/>
      <c r="CY519" s="86"/>
      <c r="CZ519" s="86"/>
      <c r="DA519" s="86"/>
      <c r="DB519" s="86"/>
      <c r="DC519" s="86"/>
      <c r="DD519" s="86"/>
      <c r="DE519" s="86"/>
      <c r="DF519" s="86"/>
      <c r="DG519" s="86"/>
      <c r="DH519" s="86"/>
      <c r="DI519" s="86"/>
      <c r="DJ519" s="86"/>
      <c r="DK519" s="86"/>
      <c r="DL519" s="86"/>
      <c r="DM519" s="86"/>
      <c r="DN519" s="86"/>
      <c r="DO519" s="86"/>
      <c r="DP519" s="86"/>
      <c r="DQ519" s="86"/>
      <c r="DR519" s="86"/>
      <c r="DS519" s="86"/>
      <c r="DT519" s="86"/>
      <c r="DU519" s="86"/>
      <c r="DV519" s="86"/>
      <c r="DW519" s="86"/>
      <c r="DX519" s="86"/>
      <c r="DY519" s="86"/>
      <c r="DZ519" s="86"/>
      <c r="EA519" s="86"/>
      <c r="EB519" s="86"/>
      <c r="EC519" s="86"/>
      <c r="ED519" s="86"/>
      <c r="EE519" s="86"/>
    </row>
    <row r="520" spans="1:135" s="1" customFormat="1" ht="15" customHeight="1" x14ac:dyDescent="0.2">
      <c r="A520" s="22">
        <v>26075</v>
      </c>
      <c r="B520" s="91" t="s">
        <v>306</v>
      </c>
      <c r="C520" s="86" t="s">
        <v>2</v>
      </c>
      <c r="D520" s="138" t="s">
        <v>78</v>
      </c>
      <c r="E520" s="8" t="s">
        <v>8</v>
      </c>
      <c r="F520" s="8" t="s">
        <v>306</v>
      </c>
      <c r="G520" s="16">
        <v>41627</v>
      </c>
      <c r="H520" s="88" t="s">
        <v>2</v>
      </c>
      <c r="I520" s="88" t="s">
        <v>779</v>
      </c>
      <c r="J520" s="87">
        <v>41277.888888888891</v>
      </c>
      <c r="K520" s="143">
        <f>+COUNTIF($Y520,"&gt;=18")+COUNTIF($AG520,"&gt;=31")+COUNTIF($AP520,"&lt;=15")+COUNTIF($AR520,"&gt;=19")+COUNTIF($BG520,"&gt;=11")+COUNTIF($BI520,"&lt;=21")+COUNTIF($BK520,"&gt;=17")+COUNTIF($BR520,"&gt;=24")+COUNTIF($CA520,"&lt;=11")</f>
        <v>5</v>
      </c>
      <c r="L520" s="140">
        <f>65-(+CH520+CI520+CJ520+CK520+CL520+CM520)</f>
        <v>15</v>
      </c>
      <c r="M520" s="114">
        <v>13</v>
      </c>
      <c r="N520" s="114">
        <v>25</v>
      </c>
      <c r="O520" s="114">
        <v>14</v>
      </c>
      <c r="P520" s="114">
        <v>11</v>
      </c>
      <c r="Q520" s="114">
        <v>11</v>
      </c>
      <c r="R520" s="114">
        <v>15</v>
      </c>
      <c r="S520" s="114">
        <v>12</v>
      </c>
      <c r="T520" s="114">
        <v>12</v>
      </c>
      <c r="U520" s="114">
        <v>12</v>
      </c>
      <c r="V520" s="114">
        <v>13</v>
      </c>
      <c r="W520" s="114">
        <v>12</v>
      </c>
      <c r="X520" s="114">
        <v>17</v>
      </c>
      <c r="Y520" s="114">
        <v>19</v>
      </c>
      <c r="Z520" s="62">
        <v>9</v>
      </c>
      <c r="AA520" s="62">
        <v>10</v>
      </c>
      <c r="AB520" s="114">
        <v>11</v>
      </c>
      <c r="AC520" s="114">
        <v>11</v>
      </c>
      <c r="AD520" s="114">
        <v>25</v>
      </c>
      <c r="AE520" s="114">
        <v>15</v>
      </c>
      <c r="AF520" s="114">
        <v>18</v>
      </c>
      <c r="AG520" s="114">
        <v>29</v>
      </c>
      <c r="AH520" s="62">
        <v>15</v>
      </c>
      <c r="AI520" s="62">
        <v>15</v>
      </c>
      <c r="AJ520" s="62">
        <v>17</v>
      </c>
      <c r="AK520" s="62">
        <v>17</v>
      </c>
      <c r="AL520" s="114">
        <v>11</v>
      </c>
      <c r="AM520" s="62">
        <v>11</v>
      </c>
      <c r="AN520" s="114">
        <v>17</v>
      </c>
      <c r="AO520" s="114">
        <v>23</v>
      </c>
      <c r="AP520" s="114">
        <v>15</v>
      </c>
      <c r="AQ520" s="114">
        <v>14</v>
      </c>
      <c r="AR520" s="114">
        <v>17</v>
      </c>
      <c r="AS520" s="114">
        <v>16</v>
      </c>
      <c r="AT520" s="114">
        <v>35</v>
      </c>
      <c r="AU520" s="114">
        <v>39</v>
      </c>
      <c r="AV520" s="114">
        <v>13</v>
      </c>
      <c r="AW520" s="114">
        <v>12</v>
      </c>
      <c r="AX520" s="114">
        <v>11</v>
      </c>
      <c r="AY520" s="114">
        <v>9</v>
      </c>
      <c r="AZ520" s="114">
        <v>15</v>
      </c>
      <c r="BA520" s="114">
        <v>16</v>
      </c>
      <c r="BB520" s="114">
        <v>8</v>
      </c>
      <c r="BC520" s="114">
        <v>10</v>
      </c>
      <c r="BD520" s="114">
        <v>10</v>
      </c>
      <c r="BE520" s="114">
        <v>8</v>
      </c>
      <c r="BF520" s="114">
        <v>10</v>
      </c>
      <c r="BG520" s="114">
        <v>11</v>
      </c>
      <c r="BH520" s="114">
        <v>12</v>
      </c>
      <c r="BI520" s="114">
        <v>21</v>
      </c>
      <c r="BJ520" s="114">
        <v>23</v>
      </c>
      <c r="BK520" s="114">
        <v>16</v>
      </c>
      <c r="BL520" s="114">
        <v>10</v>
      </c>
      <c r="BM520" s="114">
        <v>12</v>
      </c>
      <c r="BN520" s="114">
        <v>12</v>
      </c>
      <c r="BO520" s="114">
        <v>15</v>
      </c>
      <c r="BP520" s="114">
        <v>8</v>
      </c>
      <c r="BQ520" s="114">
        <v>12</v>
      </c>
      <c r="BR520" s="114">
        <v>25</v>
      </c>
      <c r="BS520" s="114">
        <v>20</v>
      </c>
      <c r="BT520" s="114">
        <v>12</v>
      </c>
      <c r="BU520" s="114">
        <v>12</v>
      </c>
      <c r="BV520" s="114">
        <v>11</v>
      </c>
      <c r="BW520" s="114">
        <v>13</v>
      </c>
      <c r="BX520" s="114">
        <v>11</v>
      </c>
      <c r="BY520" s="114">
        <v>11</v>
      </c>
      <c r="BZ520" s="114">
        <v>12</v>
      </c>
      <c r="CA520" s="114">
        <v>12</v>
      </c>
      <c r="CB520" s="149">
        <f>(2.71828^(-8.3291+4.4859*K520-2.1583*L520))/(1+(2.71828^(-8.3291+4.4859*K520-2.1583*L520)))</f>
        <v>1.1578826372581279E-8</v>
      </c>
      <c r="CC520" s="88" t="s">
        <v>781</v>
      </c>
      <c r="CD520" s="9" t="s">
        <v>58</v>
      </c>
      <c r="CE520" s="91" t="s">
        <v>619</v>
      </c>
      <c r="CF520" s="9" t="s">
        <v>306</v>
      </c>
      <c r="CG520" s="9"/>
      <c r="CH520" s="59">
        <f>COUNTIF($M520,"=13")+COUNTIF($N520,"=24")+COUNTIF($O520,"=14")+COUNTIF($P520,"=11")+COUNTIF($Q520,"=11")+COUNTIF($R520,"=14")+COUNTIF($S520,"=12")+COUNTIF($T520,"=12")+COUNTIF($U520,"=12")+COUNTIF($V520,"=13")+COUNTIF($W520,"=13")+COUNTIF($X520,"=16")</f>
        <v>8</v>
      </c>
      <c r="CI520" s="59">
        <f>COUNTIF($Y520,"=18")+COUNTIF($Z520,"=9")+COUNTIF($AA520,"=10")+COUNTIF($AB520,"=11")+COUNTIF($AC520,"=11")+COUNTIF($AD520,"=25")+COUNTIF($AE520,"=15")+COUNTIF($AF520,"=19")+COUNTIF($AG520,"=31")+COUNTIF($AH520,"=15")+COUNTIF($AI520,"=15")+COUNTIF($AJ520,"=17")+COUNTIF($AK520,"=17")</f>
        <v>10</v>
      </c>
      <c r="CJ520" s="59">
        <f>COUNTIF($AL520,"=11")+COUNTIF($AM520,"=11")+COUNTIF($AN520,"=19")+COUNTIF($AO520,"=23")+COUNTIF($AP520,"=15")+COUNTIF($AQ520,"=15")+COUNTIF($AR520,"=19")+COUNTIF($AS520,"=17")+COUNTIF($AV520,"=12")+COUNTIF($AW520,"=12")</f>
        <v>5</v>
      </c>
      <c r="CK520" s="59">
        <f>COUNTIF($AX520,"=11")+COUNTIF($AY520,"=9")+COUNTIF($AZ520,"=15")+COUNTIF($BA520,"=16")+COUNTIF($BB520,"=8")+COUNTIF($BC520,"=10")+COUNTIF($BD520,"=10")+COUNTIF($BE520,"=8")+COUNTIF($BF520,"=10")+COUNTIF($BG520,"=11")</f>
        <v>10</v>
      </c>
      <c r="CL520" s="59">
        <f>COUNTIF($BH520,"=12")+COUNTIF($BI520,"=21")+COUNTIF($BJ520,"=23")+COUNTIF($BK520,"=16")+COUNTIF($BL520,"=10")+COUNTIF($BM520,"=12")+COUNTIF($BN520,"=12")+COUNTIF($BO520,"=15")+COUNTIF($BP520,"=8")+COUNTIF($BQ520,"=12")+COUNTIF($BR520,"=24")+COUNTIF($BS520,"=20")+COUNTIF($BT520,"=13")</f>
        <v>11</v>
      </c>
      <c r="CM520" s="59">
        <f>COUNTIF($BU520,"=12")+COUNTIF($BV520,"=11")+COUNTIF($BW520,"=13")+COUNTIF($BX520,"=11")+COUNTIF($BY520,"=11")+COUNTIF($BZ520,"=12")+COUNTIF($CA520,"=11")</f>
        <v>6</v>
      </c>
      <c r="CN520" s="86"/>
      <c r="CO520" s="86"/>
      <c r="CP520" s="86"/>
      <c r="CQ520" s="86"/>
      <c r="CR520" s="86"/>
      <c r="CS520" s="86"/>
      <c r="CT520" s="86"/>
      <c r="CU520" s="86"/>
      <c r="CV520" s="86"/>
      <c r="CW520" s="86"/>
      <c r="CX520" s="86"/>
      <c r="CY520" s="86"/>
      <c r="CZ520" s="86"/>
      <c r="DA520" s="86"/>
      <c r="DB520" s="86"/>
      <c r="DC520" s="86"/>
      <c r="DD520" s="86"/>
      <c r="DE520" s="86"/>
      <c r="DF520" s="86"/>
      <c r="DG520" s="86"/>
      <c r="DH520" s="86"/>
      <c r="DI520" s="86"/>
      <c r="DJ520" s="86"/>
      <c r="DK520" s="86"/>
      <c r="DL520" s="86"/>
      <c r="DM520" s="86"/>
      <c r="DN520" s="86"/>
      <c r="DO520" s="86"/>
      <c r="DP520" s="86"/>
      <c r="DQ520" s="86"/>
      <c r="DR520" s="86"/>
      <c r="DS520" s="86"/>
      <c r="DT520" s="86"/>
      <c r="DU520" s="86"/>
      <c r="DV520" s="86"/>
      <c r="DW520" s="86"/>
      <c r="DX520" s="86"/>
      <c r="DY520" s="86"/>
      <c r="DZ520" s="86"/>
      <c r="EA520" s="86"/>
      <c r="EB520" s="86"/>
      <c r="EC520" s="86"/>
      <c r="ED520" s="86"/>
      <c r="EE520" s="86"/>
    </row>
    <row r="521" spans="1:135" s="1" customFormat="1" ht="15" customHeight="1" x14ac:dyDescent="0.2">
      <c r="A521" s="201">
        <v>33333</v>
      </c>
      <c r="B521" s="46" t="s">
        <v>332</v>
      </c>
      <c r="C521" s="86" t="s">
        <v>2</v>
      </c>
      <c r="D521" s="138" t="s">
        <v>75</v>
      </c>
      <c r="E521" s="13" t="s">
        <v>314</v>
      </c>
      <c r="F521" s="3" t="s">
        <v>493</v>
      </c>
      <c r="G521" s="7">
        <v>41504.952777777777</v>
      </c>
      <c r="H521" s="88" t="s">
        <v>2</v>
      </c>
      <c r="I521" s="88" t="s">
        <v>779</v>
      </c>
      <c r="J521" s="87">
        <v>41277.888888888891</v>
      </c>
      <c r="K521" s="143">
        <f>+COUNTIF($Y521,"&gt;=18")+COUNTIF($AG521,"&gt;=31")+COUNTIF($AP521,"&lt;=15")+COUNTIF($AR521,"&gt;=19")+COUNTIF($BG521,"&gt;=11")+COUNTIF($BI521,"&lt;=21")+COUNTIF($BK521,"&gt;=17")+COUNTIF($BR521,"&gt;=24")+COUNTIF($CA521,"&lt;=11")</f>
        <v>5</v>
      </c>
      <c r="L521" s="140">
        <f>65-(+CH521+CI521+CJ521+CK521+CL521+CM521)</f>
        <v>15</v>
      </c>
      <c r="M521" s="6">
        <v>13</v>
      </c>
      <c r="N521" s="6">
        <v>24</v>
      </c>
      <c r="O521" s="6">
        <v>14</v>
      </c>
      <c r="P521" s="28">
        <v>12</v>
      </c>
      <c r="Q521" s="6">
        <v>11</v>
      </c>
      <c r="R521" s="6">
        <v>14</v>
      </c>
      <c r="S521" s="6">
        <v>12</v>
      </c>
      <c r="T521" s="6">
        <v>12</v>
      </c>
      <c r="U521" s="6">
        <v>11</v>
      </c>
      <c r="V521" s="6">
        <v>14</v>
      </c>
      <c r="W521" s="6">
        <v>14</v>
      </c>
      <c r="X521" s="6">
        <v>16</v>
      </c>
      <c r="Y521" s="6">
        <v>17</v>
      </c>
      <c r="Z521" s="6">
        <v>9</v>
      </c>
      <c r="AA521" s="6">
        <v>10</v>
      </c>
      <c r="AB521" s="6">
        <v>11</v>
      </c>
      <c r="AC521" s="6">
        <v>11</v>
      </c>
      <c r="AD521" s="6">
        <v>25</v>
      </c>
      <c r="AE521" s="6">
        <v>15</v>
      </c>
      <c r="AF521" s="6">
        <v>19</v>
      </c>
      <c r="AG521" s="6">
        <v>30</v>
      </c>
      <c r="AH521" s="28">
        <v>15</v>
      </c>
      <c r="AI521" s="28">
        <v>15</v>
      </c>
      <c r="AJ521" s="6">
        <v>16</v>
      </c>
      <c r="AK521" s="6">
        <v>17</v>
      </c>
      <c r="AL521" s="6">
        <v>11</v>
      </c>
      <c r="AM521" s="6">
        <v>11</v>
      </c>
      <c r="AN521" s="28">
        <v>19</v>
      </c>
      <c r="AO521" s="28">
        <v>23</v>
      </c>
      <c r="AP521" s="28">
        <v>17</v>
      </c>
      <c r="AQ521" s="28">
        <v>14</v>
      </c>
      <c r="AR521" s="28">
        <v>20</v>
      </c>
      <c r="AS521" s="28">
        <v>18</v>
      </c>
      <c r="AT521" s="6">
        <v>37</v>
      </c>
      <c r="AU521" s="6">
        <v>39</v>
      </c>
      <c r="AV521" s="6">
        <v>12</v>
      </c>
      <c r="AW521" s="28">
        <v>12</v>
      </c>
      <c r="AX521" s="28">
        <v>11</v>
      </c>
      <c r="AY521" s="28">
        <v>9</v>
      </c>
      <c r="AZ521" s="28">
        <v>15</v>
      </c>
      <c r="BA521" s="28">
        <v>16</v>
      </c>
      <c r="BB521" s="6">
        <v>8</v>
      </c>
      <c r="BC521" s="6">
        <v>10</v>
      </c>
      <c r="BD521" s="6">
        <v>11</v>
      </c>
      <c r="BE521" s="6">
        <v>8</v>
      </c>
      <c r="BF521" s="6">
        <v>10</v>
      </c>
      <c r="BG521" s="6">
        <v>11</v>
      </c>
      <c r="BH521" s="6">
        <v>12</v>
      </c>
      <c r="BI521" s="6">
        <v>21</v>
      </c>
      <c r="BJ521" s="6">
        <v>23</v>
      </c>
      <c r="BK521" s="6">
        <v>17</v>
      </c>
      <c r="BL521" s="6">
        <v>10</v>
      </c>
      <c r="BM521" s="6">
        <v>12</v>
      </c>
      <c r="BN521" s="6">
        <v>12</v>
      </c>
      <c r="BO521" s="6">
        <v>15</v>
      </c>
      <c r="BP521" s="6">
        <v>8</v>
      </c>
      <c r="BQ521" s="6">
        <v>12</v>
      </c>
      <c r="BR521" s="6">
        <v>25</v>
      </c>
      <c r="BS521" s="6">
        <v>20</v>
      </c>
      <c r="BT521" s="6">
        <v>13</v>
      </c>
      <c r="BU521" s="6">
        <v>12</v>
      </c>
      <c r="BV521" s="6">
        <v>11</v>
      </c>
      <c r="BW521" s="6">
        <v>13</v>
      </c>
      <c r="BX521" s="6">
        <v>11</v>
      </c>
      <c r="BY521" s="6">
        <v>11</v>
      </c>
      <c r="BZ521" s="6">
        <v>12</v>
      </c>
      <c r="CA521" s="6">
        <v>12</v>
      </c>
      <c r="CB521" s="149">
        <f>(2.71828^(-8.3291+4.4859*K521-2.1583*L521))/(1+(2.71828^(-8.3291+4.4859*K521-2.1583*L521)))</f>
        <v>1.1578826372581279E-8</v>
      </c>
      <c r="CC521" s="88" t="s">
        <v>781</v>
      </c>
      <c r="CD521" s="86" t="s">
        <v>67</v>
      </c>
      <c r="CE521" s="10" t="s">
        <v>640</v>
      </c>
      <c r="CF521" s="86" t="s">
        <v>50</v>
      </c>
      <c r="CG521" s="11"/>
      <c r="CH521" s="59">
        <f>COUNTIF($M521,"=13")+COUNTIF($N521,"=24")+COUNTIF($O521,"=14")+COUNTIF($P521,"=11")+COUNTIF($Q521,"=11")+COUNTIF($R521,"=14")+COUNTIF($S521,"=12")+COUNTIF($T521,"=12")+COUNTIF($U521,"=12")+COUNTIF($V521,"=13")+COUNTIF($W521,"=13")+COUNTIF($X521,"=16")</f>
        <v>8</v>
      </c>
      <c r="CI521" s="59">
        <f>COUNTIF($Y521,"=18")+COUNTIF($Z521,"=9")+COUNTIF($AA521,"=10")+COUNTIF($AB521,"=11")+COUNTIF($AC521,"=11")+COUNTIF($AD521,"=25")+COUNTIF($AE521,"=15")+COUNTIF($AF521,"=19")+COUNTIF($AG521,"=31")+COUNTIF($AH521,"=15")+COUNTIF($AI521,"=15")+COUNTIF($AJ521,"=17")+COUNTIF($AK521,"=17")</f>
        <v>10</v>
      </c>
      <c r="CJ521" s="59">
        <f>COUNTIF($AL521,"=11")+COUNTIF($AM521,"=11")+COUNTIF($AN521,"=19")+COUNTIF($AO521,"=23")+COUNTIF($AP521,"=15")+COUNTIF($AQ521,"=15")+COUNTIF($AR521,"=19")+COUNTIF($AS521,"=17")+COUNTIF($AV521,"=12")+COUNTIF($AW521,"=12")</f>
        <v>6</v>
      </c>
      <c r="CK521" s="59">
        <f>COUNTIF($AX521,"=11")+COUNTIF($AY521,"=9")+COUNTIF($AZ521,"=15")+COUNTIF($BA521,"=16")+COUNTIF($BB521,"=8")+COUNTIF($BC521,"=10")+COUNTIF($BD521,"=10")+COUNTIF($BE521,"=8")+COUNTIF($BF521,"=10")+COUNTIF($BG521,"=11")</f>
        <v>9</v>
      </c>
      <c r="CL521" s="59">
        <f>COUNTIF($BH521,"=12")+COUNTIF($BI521,"=21")+COUNTIF($BJ521,"=23")+COUNTIF($BK521,"=16")+COUNTIF($BL521,"=10")+COUNTIF($BM521,"=12")+COUNTIF($BN521,"=12")+COUNTIF($BO521,"=15")+COUNTIF($BP521,"=8")+COUNTIF($BQ521,"=12")+COUNTIF($BR521,"=24")+COUNTIF($BS521,"=20")+COUNTIF($BT521,"=13")</f>
        <v>11</v>
      </c>
      <c r="CM521" s="59">
        <f>COUNTIF($BU521,"=12")+COUNTIF($BV521,"=11")+COUNTIF($BW521,"=13")+COUNTIF($BX521,"=11")+COUNTIF($BY521,"=11")+COUNTIF($BZ521,"=12")+COUNTIF($CA521,"=11")</f>
        <v>6</v>
      </c>
      <c r="EA521" s="86"/>
      <c r="EB521" s="86"/>
      <c r="EC521" s="86"/>
      <c r="ED521" s="86"/>
      <c r="EE521" s="86"/>
    </row>
    <row r="522" spans="1:135" s="1" customFormat="1" ht="15" customHeight="1" x14ac:dyDescent="0.2">
      <c r="A522" s="27">
        <v>39142</v>
      </c>
      <c r="B522" s="3" t="s">
        <v>475</v>
      </c>
      <c r="C522" s="86" t="s">
        <v>2</v>
      </c>
      <c r="D522" s="138" t="s">
        <v>78</v>
      </c>
      <c r="E522" s="38" t="s">
        <v>8</v>
      </c>
      <c r="F522" s="3" t="s">
        <v>329</v>
      </c>
      <c r="G522" s="74">
        <v>41628</v>
      </c>
      <c r="H522" s="88" t="s">
        <v>2</v>
      </c>
      <c r="I522" s="88" t="s">
        <v>779</v>
      </c>
      <c r="J522" s="75">
        <v>41277.888888888891</v>
      </c>
      <c r="K522" s="143">
        <f>+COUNTIF($Y522,"&gt;=18")+COUNTIF($AG522,"&gt;=31")+COUNTIF($AP522,"&lt;=15")+COUNTIF($AR522,"&gt;=19")+COUNTIF($BG522,"&gt;=11")+COUNTIF($BI522,"&lt;=21")+COUNTIF($BK522,"&gt;=17")+COUNTIF($BR522,"&gt;=24")+COUNTIF($CA522,"&lt;=11")</f>
        <v>5</v>
      </c>
      <c r="L522" s="140">
        <f>65-(+CH522+CI522+CJ522+CK522+CL522+CM522)</f>
        <v>15</v>
      </c>
      <c r="M522" s="100">
        <v>13</v>
      </c>
      <c r="N522" s="68">
        <v>24</v>
      </c>
      <c r="O522" s="100">
        <v>14</v>
      </c>
      <c r="P522" s="100">
        <v>11</v>
      </c>
      <c r="Q522" s="100">
        <v>11</v>
      </c>
      <c r="R522" s="100">
        <v>14</v>
      </c>
      <c r="S522" s="100">
        <v>12</v>
      </c>
      <c r="T522" s="100">
        <v>12</v>
      </c>
      <c r="U522" s="68">
        <v>12</v>
      </c>
      <c r="V522" s="68">
        <v>13</v>
      </c>
      <c r="W522" s="100">
        <v>13</v>
      </c>
      <c r="X522" s="100">
        <v>16</v>
      </c>
      <c r="Y522" s="100">
        <v>17</v>
      </c>
      <c r="Z522" s="100">
        <v>8</v>
      </c>
      <c r="AA522" s="100">
        <v>10</v>
      </c>
      <c r="AB522" s="100">
        <v>11</v>
      </c>
      <c r="AC522" s="100">
        <v>11</v>
      </c>
      <c r="AD522" s="68">
        <v>26</v>
      </c>
      <c r="AE522" s="100">
        <v>15</v>
      </c>
      <c r="AF522" s="100">
        <v>19</v>
      </c>
      <c r="AG522" s="100">
        <v>32</v>
      </c>
      <c r="AH522" s="100">
        <v>15</v>
      </c>
      <c r="AI522" s="100">
        <v>15</v>
      </c>
      <c r="AJ522" s="100">
        <v>15</v>
      </c>
      <c r="AK522" s="100">
        <v>16</v>
      </c>
      <c r="AL522" s="68">
        <v>10</v>
      </c>
      <c r="AM522" s="100">
        <v>12</v>
      </c>
      <c r="AN522" s="100">
        <v>19</v>
      </c>
      <c r="AO522" s="100">
        <v>23</v>
      </c>
      <c r="AP522" s="68">
        <v>15</v>
      </c>
      <c r="AQ522" s="68">
        <v>15</v>
      </c>
      <c r="AR522" s="68">
        <v>17</v>
      </c>
      <c r="AS522" s="68">
        <v>16</v>
      </c>
      <c r="AT522" s="100">
        <v>33</v>
      </c>
      <c r="AU522" s="100">
        <v>35</v>
      </c>
      <c r="AV522" s="100">
        <v>12</v>
      </c>
      <c r="AW522" s="100">
        <v>12</v>
      </c>
      <c r="AX522" s="100">
        <v>11</v>
      </c>
      <c r="AY522" s="100">
        <v>9</v>
      </c>
      <c r="AZ522" s="100">
        <v>15</v>
      </c>
      <c r="BA522" s="100">
        <v>16</v>
      </c>
      <c r="BB522" s="100">
        <v>8</v>
      </c>
      <c r="BC522" s="100">
        <v>10</v>
      </c>
      <c r="BD522" s="100">
        <v>10</v>
      </c>
      <c r="BE522" s="100">
        <v>8</v>
      </c>
      <c r="BF522" s="100">
        <v>10</v>
      </c>
      <c r="BG522" s="100">
        <v>10</v>
      </c>
      <c r="BH522" s="100">
        <v>12</v>
      </c>
      <c r="BI522" s="100">
        <v>21</v>
      </c>
      <c r="BJ522" s="100">
        <v>23</v>
      </c>
      <c r="BK522" s="100">
        <v>17</v>
      </c>
      <c r="BL522" s="100">
        <v>10</v>
      </c>
      <c r="BM522" s="100">
        <v>12</v>
      </c>
      <c r="BN522" s="100">
        <v>12</v>
      </c>
      <c r="BO522" s="68">
        <v>15</v>
      </c>
      <c r="BP522" s="100">
        <v>8</v>
      </c>
      <c r="BQ522" s="68">
        <v>13</v>
      </c>
      <c r="BR522" s="100">
        <v>22</v>
      </c>
      <c r="BS522" s="100">
        <v>20</v>
      </c>
      <c r="BT522" s="100">
        <v>13</v>
      </c>
      <c r="BU522" s="100">
        <v>12</v>
      </c>
      <c r="BV522" s="100">
        <v>11</v>
      </c>
      <c r="BW522" s="100">
        <v>15</v>
      </c>
      <c r="BX522" s="100">
        <v>11</v>
      </c>
      <c r="BY522" s="100">
        <v>11</v>
      </c>
      <c r="BZ522" s="100">
        <v>12</v>
      </c>
      <c r="CA522" s="100">
        <v>11</v>
      </c>
      <c r="CB522" s="149">
        <f>(2.71828^(-8.3291+4.4859*K522-2.1583*L522))/(1+(2.71828^(-8.3291+4.4859*K522-2.1583*L522)))</f>
        <v>1.1578826372581279E-8</v>
      </c>
      <c r="CC522" s="64" t="s">
        <v>781</v>
      </c>
      <c r="CD522" s="49" t="s">
        <v>53</v>
      </c>
      <c r="CE522" s="38" t="s">
        <v>645</v>
      </c>
      <c r="CF522" s="49" t="s">
        <v>50</v>
      </c>
      <c r="CG522" s="49"/>
      <c r="CH522" s="59">
        <f>COUNTIF($M522,"=13")+COUNTIF($N522,"=24")+COUNTIF($O522,"=14")+COUNTIF($P522,"=11")+COUNTIF($Q522,"=11")+COUNTIF($R522,"=14")+COUNTIF($S522,"=12")+COUNTIF($T522,"=12")+COUNTIF($U522,"=12")+COUNTIF($V522,"=13")+COUNTIF($W522,"=13")+COUNTIF($X522,"=16")</f>
        <v>12</v>
      </c>
      <c r="CI522" s="59">
        <f>COUNTIF($Y522,"=18")+COUNTIF($Z522,"=9")+COUNTIF($AA522,"=10")+COUNTIF($AB522,"=11")+COUNTIF($AC522,"=11")+COUNTIF($AD522,"=25")+COUNTIF($AE522,"=15")+COUNTIF($AF522,"=19")+COUNTIF($AG522,"=31")+COUNTIF($AH522,"=15")+COUNTIF($AI522,"=15")+COUNTIF($AJ522,"=17")+COUNTIF($AK522,"=17")</f>
        <v>7</v>
      </c>
      <c r="CJ522" s="59">
        <f>COUNTIF($AL522,"=11")+COUNTIF($AM522,"=11")+COUNTIF($AN522,"=19")+COUNTIF($AO522,"=23")+COUNTIF($AP522,"=15")+COUNTIF($AQ522,"=15")+COUNTIF($AR522,"=19")+COUNTIF($AS522,"=17")+COUNTIF($AV522,"=12")+COUNTIF($AW522,"=12")</f>
        <v>6</v>
      </c>
      <c r="CK522" s="59">
        <f>COUNTIF($AX522,"=11")+COUNTIF($AY522,"=9")+COUNTIF($AZ522,"=15")+COUNTIF($BA522,"=16")+COUNTIF($BB522,"=8")+COUNTIF($BC522,"=10")+COUNTIF($BD522,"=10")+COUNTIF($BE522,"=8")+COUNTIF($BF522,"=10")+COUNTIF($BG522,"=11")</f>
        <v>9</v>
      </c>
      <c r="CL522" s="59">
        <f>COUNTIF($BH522,"=12")+COUNTIF($BI522,"=21")+COUNTIF($BJ522,"=23")+COUNTIF($BK522,"=16")+COUNTIF($BL522,"=10")+COUNTIF($BM522,"=12")+COUNTIF($BN522,"=12")+COUNTIF($BO522,"=15")+COUNTIF($BP522,"=8")+COUNTIF($BQ522,"=12")+COUNTIF($BR522,"=24")+COUNTIF($BS522,"=20")+COUNTIF($BT522,"=13")</f>
        <v>10</v>
      </c>
      <c r="CM522" s="59">
        <f>COUNTIF($BU522,"=12")+COUNTIF($BV522,"=11")+COUNTIF($BW522,"=13")+COUNTIF($BX522,"=11")+COUNTIF($BY522,"=11")+COUNTIF($BZ522,"=12")+COUNTIF($CA522,"=11")</f>
        <v>6</v>
      </c>
      <c r="CN522" s="86"/>
      <c r="CO522" s="86"/>
      <c r="CP522" s="86"/>
      <c r="CQ522" s="86"/>
      <c r="CR522" s="86"/>
      <c r="CS522" s="86"/>
      <c r="CT522" s="86"/>
      <c r="CU522" s="86"/>
      <c r="CV522" s="86"/>
      <c r="CW522" s="86"/>
      <c r="CX522" s="86"/>
      <c r="CY522" s="86"/>
      <c r="CZ522" s="86"/>
      <c r="DA522" s="86"/>
      <c r="DB522" s="86"/>
      <c r="DC522" s="86"/>
      <c r="DD522" s="86"/>
      <c r="DE522" s="86"/>
      <c r="DF522" s="86"/>
      <c r="DG522" s="86"/>
      <c r="DH522" s="86"/>
      <c r="DI522" s="86"/>
      <c r="DJ522" s="86"/>
      <c r="DK522" s="86"/>
      <c r="DL522" s="86"/>
      <c r="DM522" s="86"/>
      <c r="DN522" s="86"/>
      <c r="DO522" s="86"/>
      <c r="DP522" s="86"/>
      <c r="DQ522" s="86"/>
      <c r="DR522" s="86"/>
      <c r="DS522" s="86"/>
      <c r="DT522" s="86"/>
      <c r="DU522" s="86"/>
      <c r="DV522" s="86"/>
      <c r="DW522" s="86"/>
      <c r="DX522" s="86"/>
      <c r="DY522" s="86"/>
      <c r="DZ522" s="86"/>
      <c r="EA522" s="86"/>
      <c r="EB522" s="86"/>
      <c r="EC522" s="86"/>
      <c r="ED522" s="86"/>
      <c r="EE522" s="86"/>
    </row>
    <row r="523" spans="1:135" s="1" customFormat="1" ht="15" customHeight="1" x14ac:dyDescent="0.2">
      <c r="A523" s="70">
        <v>48439</v>
      </c>
      <c r="B523" s="8" t="s">
        <v>31</v>
      </c>
      <c r="C523" s="86" t="s">
        <v>2</v>
      </c>
      <c r="D523" s="138" t="s">
        <v>78</v>
      </c>
      <c r="E523" s="91" t="s">
        <v>314</v>
      </c>
      <c r="F523" s="91" t="s">
        <v>31</v>
      </c>
      <c r="G523" s="16">
        <v>41616</v>
      </c>
      <c r="H523" s="88" t="s">
        <v>2</v>
      </c>
      <c r="I523" s="88" t="s">
        <v>779</v>
      </c>
      <c r="J523" s="87">
        <v>41277.888888888891</v>
      </c>
      <c r="K523" s="143">
        <f>+COUNTIF($Y523,"&gt;=18")+COUNTIF($AG523,"&gt;=31")+COUNTIF($AP523,"&lt;=15")+COUNTIF($AR523,"&gt;=19")+COUNTIF($BG523,"&gt;=11")+COUNTIF($BI523,"&lt;=21")+COUNTIF($BK523,"&gt;=17")+COUNTIF($BR523,"&gt;=24")+COUNTIF($CA523,"&lt;=11")</f>
        <v>5</v>
      </c>
      <c r="L523" s="140">
        <f>65-(+CH523+CI523+CJ523+CK523+CL523+CM523)</f>
        <v>15</v>
      </c>
      <c r="M523" s="62">
        <v>12</v>
      </c>
      <c r="N523" s="114">
        <v>24</v>
      </c>
      <c r="O523" s="62">
        <v>14</v>
      </c>
      <c r="P523" s="62">
        <v>10</v>
      </c>
      <c r="Q523" s="62">
        <v>11</v>
      </c>
      <c r="R523" s="62">
        <v>14</v>
      </c>
      <c r="S523" s="62">
        <v>12</v>
      </c>
      <c r="T523" s="62">
        <v>12</v>
      </c>
      <c r="U523" s="114">
        <v>14</v>
      </c>
      <c r="V523" s="62">
        <v>13</v>
      </c>
      <c r="W523" s="62">
        <v>13</v>
      </c>
      <c r="X523" s="62">
        <v>16</v>
      </c>
      <c r="Y523" s="62">
        <v>17</v>
      </c>
      <c r="Z523" s="114">
        <v>9</v>
      </c>
      <c r="AA523" s="114">
        <v>11</v>
      </c>
      <c r="AB523" s="62">
        <v>11</v>
      </c>
      <c r="AC523" s="62">
        <v>11</v>
      </c>
      <c r="AD523" s="114">
        <v>25</v>
      </c>
      <c r="AE523" s="62">
        <v>15</v>
      </c>
      <c r="AF523" s="62">
        <v>19</v>
      </c>
      <c r="AG523" s="62">
        <v>31</v>
      </c>
      <c r="AH523" s="114">
        <v>14</v>
      </c>
      <c r="AI523" s="114">
        <v>15</v>
      </c>
      <c r="AJ523" s="114">
        <v>17</v>
      </c>
      <c r="AK523" s="114">
        <v>17</v>
      </c>
      <c r="AL523" s="62">
        <v>10</v>
      </c>
      <c r="AM523" s="62">
        <v>11</v>
      </c>
      <c r="AN523" s="62">
        <v>19</v>
      </c>
      <c r="AO523" s="62">
        <v>23</v>
      </c>
      <c r="AP523" s="62">
        <v>15</v>
      </c>
      <c r="AQ523" s="62">
        <v>18</v>
      </c>
      <c r="AR523" s="62">
        <v>19</v>
      </c>
      <c r="AS523" s="62">
        <v>17</v>
      </c>
      <c r="AT523" s="114">
        <v>35</v>
      </c>
      <c r="AU523" s="114">
        <v>37</v>
      </c>
      <c r="AV523" s="62">
        <v>12</v>
      </c>
      <c r="AW523" s="62">
        <v>12</v>
      </c>
      <c r="AX523" s="62">
        <v>12</v>
      </c>
      <c r="AY523" s="62">
        <v>9</v>
      </c>
      <c r="AZ523" s="62">
        <v>15</v>
      </c>
      <c r="BA523" s="62">
        <v>16</v>
      </c>
      <c r="BB523" s="62">
        <v>8</v>
      </c>
      <c r="BC523" s="62">
        <v>10</v>
      </c>
      <c r="BD523" s="62">
        <v>10</v>
      </c>
      <c r="BE523" s="62">
        <v>8</v>
      </c>
      <c r="BF523" s="62">
        <v>10</v>
      </c>
      <c r="BG523" s="62">
        <v>12</v>
      </c>
      <c r="BH523" s="62">
        <v>12</v>
      </c>
      <c r="BI523" s="62">
        <v>20</v>
      </c>
      <c r="BJ523" s="62">
        <v>23</v>
      </c>
      <c r="BK523" s="62">
        <v>16</v>
      </c>
      <c r="BL523" s="62">
        <v>10</v>
      </c>
      <c r="BM523" s="62">
        <v>12</v>
      </c>
      <c r="BN523" s="62">
        <v>12</v>
      </c>
      <c r="BO523" s="62">
        <v>15</v>
      </c>
      <c r="BP523" s="62">
        <v>8</v>
      </c>
      <c r="BQ523" s="114">
        <v>12</v>
      </c>
      <c r="BR523" s="62">
        <v>22</v>
      </c>
      <c r="BS523" s="62">
        <v>21</v>
      </c>
      <c r="BT523" s="62">
        <v>13</v>
      </c>
      <c r="BU523" s="62">
        <v>12</v>
      </c>
      <c r="BV523" s="62">
        <v>11</v>
      </c>
      <c r="BW523" s="62">
        <v>13</v>
      </c>
      <c r="BX523" s="62">
        <v>11</v>
      </c>
      <c r="BY523" s="62">
        <v>12</v>
      </c>
      <c r="BZ523" s="62">
        <v>12</v>
      </c>
      <c r="CA523" s="62">
        <v>12</v>
      </c>
      <c r="CB523" s="149">
        <f>(2.71828^(-8.3291+4.4859*K523-2.1583*L523))/(1+(2.71828^(-8.3291+4.4859*K523-2.1583*L523)))</f>
        <v>1.1578826372581279E-8</v>
      </c>
      <c r="CC523" s="64" t="s">
        <v>781</v>
      </c>
      <c r="CD523" s="55" t="s">
        <v>58</v>
      </c>
      <c r="CE523" s="8" t="s">
        <v>651</v>
      </c>
      <c r="CF523" s="55" t="s">
        <v>50</v>
      </c>
      <c r="CG523" s="9"/>
      <c r="CH523" s="59">
        <f>COUNTIF($M523,"=13")+COUNTIF($N523,"=24")+COUNTIF($O523,"=14")+COUNTIF($P523,"=11")+COUNTIF($Q523,"=11")+COUNTIF($R523,"=14")+COUNTIF($S523,"=12")+COUNTIF($T523,"=12")+COUNTIF($U523,"=12")+COUNTIF($V523,"=13")+COUNTIF($W523,"=13")+COUNTIF($X523,"=16")</f>
        <v>9</v>
      </c>
      <c r="CI523" s="59">
        <f>COUNTIF($Y523,"=18")+COUNTIF($Z523,"=9")+COUNTIF($AA523,"=10")+COUNTIF($AB523,"=11")+COUNTIF($AC523,"=11")+COUNTIF($AD523,"=25")+COUNTIF($AE523,"=15")+COUNTIF($AF523,"=19")+COUNTIF($AG523,"=31")+COUNTIF($AH523,"=15")+COUNTIF($AI523,"=15")+COUNTIF($AJ523,"=17")+COUNTIF($AK523,"=17")</f>
        <v>10</v>
      </c>
      <c r="CJ523" s="59">
        <f>COUNTIF($AL523,"=11")+COUNTIF($AM523,"=11")+COUNTIF($AN523,"=19")+COUNTIF($AO523,"=23")+COUNTIF($AP523,"=15")+COUNTIF($AQ523,"=15")+COUNTIF($AR523,"=19")+COUNTIF($AS523,"=17")+COUNTIF($AV523,"=12")+COUNTIF($AW523,"=12")</f>
        <v>8</v>
      </c>
      <c r="CK523" s="59">
        <f>COUNTIF($AX523,"=11")+COUNTIF($AY523,"=9")+COUNTIF($AZ523,"=15")+COUNTIF($BA523,"=16")+COUNTIF($BB523,"=8")+COUNTIF($BC523,"=10")+COUNTIF($BD523,"=10")+COUNTIF($BE523,"=8")+COUNTIF($BF523,"=10")+COUNTIF($BG523,"=11")</f>
        <v>8</v>
      </c>
      <c r="CL523" s="59">
        <f>COUNTIF($BH523,"=12")+COUNTIF($BI523,"=21")+COUNTIF($BJ523,"=23")+COUNTIF($BK523,"=16")+COUNTIF($BL523,"=10")+COUNTIF($BM523,"=12")+COUNTIF($BN523,"=12")+COUNTIF($BO523,"=15")+COUNTIF($BP523,"=8")+COUNTIF($BQ523,"=12")+COUNTIF($BR523,"=24")+COUNTIF($BS523,"=20")+COUNTIF($BT523,"=13")</f>
        <v>10</v>
      </c>
      <c r="CM523" s="59">
        <f>COUNTIF($BU523,"=12")+COUNTIF($BV523,"=11")+COUNTIF($BW523,"=13")+COUNTIF($BX523,"=11")+COUNTIF($BY523,"=11")+COUNTIF($BZ523,"=12")+COUNTIF($CA523,"=11")</f>
        <v>5</v>
      </c>
      <c r="EA523" s="47"/>
      <c r="EB523" s="47"/>
      <c r="EC523" s="47"/>
      <c r="ED523" s="47"/>
      <c r="EE523" s="47"/>
    </row>
    <row r="524" spans="1:135" s="1" customFormat="1" ht="15" customHeight="1" x14ac:dyDescent="0.2">
      <c r="A524" s="77">
        <v>50020</v>
      </c>
      <c r="B524" s="14" t="s">
        <v>207</v>
      </c>
      <c r="C524" s="86" t="s">
        <v>2</v>
      </c>
      <c r="D524" s="138" t="s">
        <v>79</v>
      </c>
      <c r="E524" s="10" t="s">
        <v>9</v>
      </c>
      <c r="F524" s="10" t="s">
        <v>207</v>
      </c>
      <c r="G524" s="7">
        <v>41504.945138888892</v>
      </c>
      <c r="H524" s="88" t="s">
        <v>2</v>
      </c>
      <c r="I524" s="88" t="s">
        <v>779</v>
      </c>
      <c r="J524" s="87">
        <v>41277.888888888891</v>
      </c>
      <c r="K524" s="143">
        <f>+COUNTIF($Y524,"&gt;=18")+COUNTIF($AG524,"&gt;=31")+COUNTIF($AP524,"&lt;=15")+COUNTIF($AR524,"&gt;=19")+COUNTIF($BG524,"&gt;=11")+COUNTIF($BI524,"&lt;=21")+COUNTIF($BK524,"&gt;=17")+COUNTIF($BR524,"&gt;=24")+COUNTIF($CA524,"&lt;=11")</f>
        <v>5</v>
      </c>
      <c r="L524" s="140">
        <f>65-(+CH524+CI524+CJ524+CK524+CL524+CM524)</f>
        <v>15</v>
      </c>
      <c r="M524" s="43">
        <v>13</v>
      </c>
      <c r="N524" s="43">
        <v>24</v>
      </c>
      <c r="O524" s="43">
        <v>15</v>
      </c>
      <c r="P524" s="43">
        <v>11</v>
      </c>
      <c r="Q524" s="43">
        <v>11</v>
      </c>
      <c r="R524" s="43">
        <v>14</v>
      </c>
      <c r="S524" s="43">
        <v>12</v>
      </c>
      <c r="T524" s="43">
        <v>12</v>
      </c>
      <c r="U524" s="43">
        <v>12</v>
      </c>
      <c r="V524" s="43">
        <v>13</v>
      </c>
      <c r="W524" s="43">
        <v>13</v>
      </c>
      <c r="X524" s="43">
        <v>16</v>
      </c>
      <c r="Y524" s="43">
        <v>19</v>
      </c>
      <c r="Z524" s="43">
        <v>10</v>
      </c>
      <c r="AA524" s="43">
        <v>10</v>
      </c>
      <c r="AB524" s="43">
        <v>11</v>
      </c>
      <c r="AC524" s="43">
        <v>11</v>
      </c>
      <c r="AD524" s="43">
        <v>23</v>
      </c>
      <c r="AE524" s="43">
        <v>15</v>
      </c>
      <c r="AF524" s="43">
        <v>19</v>
      </c>
      <c r="AG524" s="43">
        <v>32</v>
      </c>
      <c r="AH524" s="34">
        <v>15</v>
      </c>
      <c r="AI524" s="34">
        <v>15</v>
      </c>
      <c r="AJ524" s="34">
        <v>17</v>
      </c>
      <c r="AK524" s="43">
        <v>17</v>
      </c>
      <c r="AL524" s="43">
        <v>12</v>
      </c>
      <c r="AM524" s="43">
        <v>11</v>
      </c>
      <c r="AN524" s="43">
        <v>19</v>
      </c>
      <c r="AO524" s="43">
        <v>23</v>
      </c>
      <c r="AP524" s="43">
        <v>16</v>
      </c>
      <c r="AQ524" s="43">
        <v>15</v>
      </c>
      <c r="AR524" s="43">
        <v>19</v>
      </c>
      <c r="AS524" s="43">
        <v>17</v>
      </c>
      <c r="AT524" s="43">
        <v>38</v>
      </c>
      <c r="AU524" s="34">
        <v>38</v>
      </c>
      <c r="AV524" s="43">
        <v>12</v>
      </c>
      <c r="AW524" s="43">
        <v>12</v>
      </c>
      <c r="AX524" s="43">
        <v>11</v>
      </c>
      <c r="AY524" s="43">
        <v>9</v>
      </c>
      <c r="AZ524" s="43">
        <v>15</v>
      </c>
      <c r="BA524" s="43">
        <v>16</v>
      </c>
      <c r="BB524" s="43">
        <v>8</v>
      </c>
      <c r="BC524" s="43">
        <v>11</v>
      </c>
      <c r="BD524" s="43">
        <v>10</v>
      </c>
      <c r="BE524" s="43">
        <v>8</v>
      </c>
      <c r="BF524" s="43">
        <v>10</v>
      </c>
      <c r="BG524" s="43">
        <v>11</v>
      </c>
      <c r="BH524" s="43">
        <v>12</v>
      </c>
      <c r="BI524" s="43">
        <v>23</v>
      </c>
      <c r="BJ524" s="43">
        <v>23</v>
      </c>
      <c r="BK524" s="43">
        <v>17</v>
      </c>
      <c r="BL524" s="43">
        <v>10</v>
      </c>
      <c r="BM524" s="43">
        <v>12</v>
      </c>
      <c r="BN524" s="43">
        <v>12</v>
      </c>
      <c r="BO524" s="43">
        <v>16</v>
      </c>
      <c r="BP524" s="43">
        <v>8</v>
      </c>
      <c r="BQ524" s="43">
        <v>12</v>
      </c>
      <c r="BR524" s="43">
        <v>22</v>
      </c>
      <c r="BS524" s="43">
        <v>21</v>
      </c>
      <c r="BT524" s="43">
        <v>13</v>
      </c>
      <c r="BU524" s="43">
        <v>12</v>
      </c>
      <c r="BV524" s="43">
        <v>11</v>
      </c>
      <c r="BW524" s="43">
        <v>13</v>
      </c>
      <c r="BX524" s="43">
        <v>10</v>
      </c>
      <c r="BY524" s="43">
        <v>11</v>
      </c>
      <c r="BZ524" s="43">
        <v>12</v>
      </c>
      <c r="CA524" s="43">
        <v>12</v>
      </c>
      <c r="CB524" s="149">
        <f>(2.71828^(-8.3291+4.4859*K524-2.1583*L524))/(1+(2.71828^(-8.3291+4.4859*K524-2.1583*L524)))</f>
        <v>1.1578826372581279E-8</v>
      </c>
      <c r="CC524" s="64" t="s">
        <v>781</v>
      </c>
      <c r="CD524" s="86" t="s">
        <v>55</v>
      </c>
      <c r="CE524" s="14" t="s">
        <v>653</v>
      </c>
      <c r="CF524" s="86" t="s">
        <v>50</v>
      </c>
      <c r="CG524" s="11"/>
      <c r="CH524" s="59">
        <f>COUNTIF($M524,"=13")+COUNTIF($N524,"=24")+COUNTIF($O524,"=14")+COUNTIF($P524,"=11")+COUNTIF($Q524,"=11")+COUNTIF($R524,"=14")+COUNTIF($S524,"=12")+COUNTIF($T524,"=12")+COUNTIF($U524,"=12")+COUNTIF($V524,"=13")+COUNTIF($W524,"=13")+COUNTIF($X524,"=16")</f>
        <v>11</v>
      </c>
      <c r="CI524" s="59">
        <f>COUNTIF($Y524,"=18")+COUNTIF($Z524,"=9")+COUNTIF($AA524,"=10")+COUNTIF($AB524,"=11")+COUNTIF($AC524,"=11")+COUNTIF($AD524,"=25")+COUNTIF($AE524,"=15")+COUNTIF($AF524,"=19")+COUNTIF($AG524,"=31")+COUNTIF($AH524,"=15")+COUNTIF($AI524,"=15")+COUNTIF($AJ524,"=17")+COUNTIF($AK524,"=17")</f>
        <v>9</v>
      </c>
      <c r="CJ524" s="59">
        <f>COUNTIF($AL524,"=11")+COUNTIF($AM524,"=11")+COUNTIF($AN524,"=19")+COUNTIF($AO524,"=23")+COUNTIF($AP524,"=15")+COUNTIF($AQ524,"=15")+COUNTIF($AR524,"=19")+COUNTIF($AS524,"=17")+COUNTIF($AV524,"=12")+COUNTIF($AW524,"=12")</f>
        <v>8</v>
      </c>
      <c r="CK524" s="59">
        <f>COUNTIF($AX524,"=11")+COUNTIF($AY524,"=9")+COUNTIF($AZ524,"=15")+COUNTIF($BA524,"=16")+COUNTIF($BB524,"=8")+COUNTIF($BC524,"=10")+COUNTIF($BD524,"=10")+COUNTIF($BE524,"=8")+COUNTIF($BF524,"=10")+COUNTIF($BG524,"=11")</f>
        <v>9</v>
      </c>
      <c r="CL524" s="59">
        <f>COUNTIF($BH524,"=12")+COUNTIF($BI524,"=21")+COUNTIF($BJ524,"=23")+COUNTIF($BK524,"=16")+COUNTIF($BL524,"=10")+COUNTIF($BM524,"=12")+COUNTIF($BN524,"=12")+COUNTIF($BO524,"=15")+COUNTIF($BP524,"=8")+COUNTIF($BQ524,"=12")+COUNTIF($BR524,"=24")+COUNTIF($BS524,"=20")+COUNTIF($BT524,"=13")</f>
        <v>8</v>
      </c>
      <c r="CM524" s="59">
        <f>COUNTIF($BU524,"=12")+COUNTIF($BV524,"=11")+COUNTIF($BW524,"=13")+COUNTIF($BX524,"=11")+COUNTIF($BY524,"=11")+COUNTIF($BZ524,"=12")+COUNTIF($CA524,"=11")</f>
        <v>5</v>
      </c>
      <c r="EA524" s="47"/>
      <c r="EB524" s="47"/>
      <c r="EC524" s="47"/>
      <c r="ED524" s="47"/>
      <c r="EE524" s="47"/>
    </row>
    <row r="525" spans="1:135" s="1" customFormat="1" ht="15" customHeight="1" x14ac:dyDescent="0.2">
      <c r="A525" s="168">
        <v>51058</v>
      </c>
      <c r="B525" s="24" t="s">
        <v>200</v>
      </c>
      <c r="C525" s="86" t="s">
        <v>2</v>
      </c>
      <c r="D525" s="138" t="s">
        <v>116</v>
      </c>
      <c r="E525" s="10" t="s">
        <v>20</v>
      </c>
      <c r="F525" s="10" t="s">
        <v>200</v>
      </c>
      <c r="G525" s="75">
        <v>41511.169444444444</v>
      </c>
      <c r="H525" s="88" t="s">
        <v>2</v>
      </c>
      <c r="I525" s="88" t="s">
        <v>779</v>
      </c>
      <c r="J525" s="87">
        <v>41277.888888888891</v>
      </c>
      <c r="K525" s="143">
        <f>+COUNTIF($Y525,"&gt;=18")+COUNTIF($AG525,"&gt;=31")+COUNTIF($AP525,"&lt;=15")+COUNTIF($AR525,"&gt;=19")+COUNTIF($BG525,"&gt;=11")+COUNTIF($BI525,"&lt;=21")+COUNTIF($BK525,"&gt;=17")+COUNTIF($BR525,"&gt;=24")+COUNTIF($CA525,"&lt;=11")</f>
        <v>5</v>
      </c>
      <c r="L525" s="140">
        <f>65-(+CH525+CI525+CJ525+CK525+CL525+CM525)</f>
        <v>15</v>
      </c>
      <c r="M525" s="114">
        <v>13</v>
      </c>
      <c r="N525" s="114">
        <v>24</v>
      </c>
      <c r="O525" s="114">
        <v>14</v>
      </c>
      <c r="P525" s="114">
        <v>11</v>
      </c>
      <c r="Q525" s="114">
        <v>11</v>
      </c>
      <c r="R525" s="114">
        <v>15</v>
      </c>
      <c r="S525" s="114">
        <v>12</v>
      </c>
      <c r="T525" s="114">
        <v>12</v>
      </c>
      <c r="U525" s="114">
        <v>12</v>
      </c>
      <c r="V525" s="114">
        <v>14</v>
      </c>
      <c r="W525" s="114">
        <v>13</v>
      </c>
      <c r="X525" s="114">
        <v>16</v>
      </c>
      <c r="Y525" s="114">
        <v>19</v>
      </c>
      <c r="Z525" s="114">
        <v>9</v>
      </c>
      <c r="AA525" s="114">
        <v>10</v>
      </c>
      <c r="AB525" s="114">
        <v>11</v>
      </c>
      <c r="AC525" s="114">
        <v>11</v>
      </c>
      <c r="AD525" s="114">
        <v>24</v>
      </c>
      <c r="AE525" s="114">
        <v>15</v>
      </c>
      <c r="AF525" s="114">
        <v>18</v>
      </c>
      <c r="AG525" s="114">
        <v>32</v>
      </c>
      <c r="AH525" s="114">
        <v>15</v>
      </c>
      <c r="AI525" s="114">
        <v>15</v>
      </c>
      <c r="AJ525" s="114">
        <v>16</v>
      </c>
      <c r="AK525" s="114">
        <v>17</v>
      </c>
      <c r="AL525" s="114">
        <v>11</v>
      </c>
      <c r="AM525" s="62">
        <v>11</v>
      </c>
      <c r="AN525" s="114">
        <v>19</v>
      </c>
      <c r="AO525" s="114">
        <v>23</v>
      </c>
      <c r="AP525" s="114">
        <v>15</v>
      </c>
      <c r="AQ525" s="114">
        <v>15</v>
      </c>
      <c r="AR525" s="114">
        <v>16</v>
      </c>
      <c r="AS525" s="114">
        <v>17</v>
      </c>
      <c r="AT525" s="114">
        <v>36</v>
      </c>
      <c r="AU525" s="114">
        <v>40</v>
      </c>
      <c r="AV525" s="114">
        <v>12</v>
      </c>
      <c r="AW525" s="114">
        <v>12</v>
      </c>
      <c r="AX525" s="114">
        <v>11</v>
      </c>
      <c r="AY525" s="114">
        <v>9</v>
      </c>
      <c r="AZ525" s="114">
        <v>15</v>
      </c>
      <c r="BA525" s="114">
        <v>16</v>
      </c>
      <c r="BB525" s="114">
        <v>8</v>
      </c>
      <c r="BC525" s="114">
        <v>10</v>
      </c>
      <c r="BD525" s="114">
        <v>10</v>
      </c>
      <c r="BE525" s="114">
        <v>8</v>
      </c>
      <c r="BF525" s="114">
        <v>10</v>
      </c>
      <c r="BG525" s="114">
        <v>10</v>
      </c>
      <c r="BH525" s="114">
        <v>12</v>
      </c>
      <c r="BI525" s="114">
        <v>23</v>
      </c>
      <c r="BJ525" s="114">
        <v>23</v>
      </c>
      <c r="BK525" s="114">
        <v>17</v>
      </c>
      <c r="BL525" s="114">
        <v>10</v>
      </c>
      <c r="BM525" s="114">
        <v>12</v>
      </c>
      <c r="BN525" s="114">
        <v>12</v>
      </c>
      <c r="BO525" s="114">
        <v>16</v>
      </c>
      <c r="BP525" s="114">
        <v>8</v>
      </c>
      <c r="BQ525" s="114">
        <v>13</v>
      </c>
      <c r="BR525" s="114">
        <v>27</v>
      </c>
      <c r="BS525" s="114">
        <v>20</v>
      </c>
      <c r="BT525" s="114">
        <v>13</v>
      </c>
      <c r="BU525" s="114">
        <v>12</v>
      </c>
      <c r="BV525" s="114">
        <v>11</v>
      </c>
      <c r="BW525" s="114">
        <v>13</v>
      </c>
      <c r="BX525" s="114">
        <v>11</v>
      </c>
      <c r="BY525" s="114">
        <v>11</v>
      </c>
      <c r="BZ525" s="114">
        <v>12</v>
      </c>
      <c r="CA525" s="114">
        <v>12</v>
      </c>
      <c r="CB525" s="149">
        <f>(2.71828^(-8.3291+4.4859*K525-2.1583*L525))/(1+(2.71828^(-8.3291+4.4859*K525-2.1583*L525)))</f>
        <v>1.1578826372581279E-8</v>
      </c>
      <c r="CC525" s="64" t="s">
        <v>781</v>
      </c>
      <c r="CD525" s="86" t="s">
        <v>117</v>
      </c>
      <c r="CE525" s="10" t="s">
        <v>654</v>
      </c>
      <c r="CF525" s="86" t="s">
        <v>50</v>
      </c>
      <c r="CG525" s="11"/>
      <c r="CH525" s="59">
        <f>COUNTIF($M525,"=13")+COUNTIF($N525,"=24")+COUNTIF($O525,"=14")+COUNTIF($P525,"=11")+COUNTIF($Q525,"=11")+COUNTIF($R525,"=14")+COUNTIF($S525,"=12")+COUNTIF($T525,"=12")+COUNTIF($U525,"=12")+COUNTIF($V525,"=13")+COUNTIF($W525,"=13")+COUNTIF($X525,"=16")</f>
        <v>10</v>
      </c>
      <c r="CI525" s="59">
        <f>COUNTIF($Y525,"=18")+COUNTIF($Z525,"=9")+COUNTIF($AA525,"=10")+COUNTIF($AB525,"=11")+COUNTIF($AC525,"=11")+COUNTIF($AD525,"=25")+COUNTIF($AE525,"=15")+COUNTIF($AF525,"=19")+COUNTIF($AG525,"=31")+COUNTIF($AH525,"=15")+COUNTIF($AI525,"=15")+COUNTIF($AJ525,"=17")+COUNTIF($AK525,"=17")</f>
        <v>8</v>
      </c>
      <c r="CJ525" s="59">
        <f>COUNTIF($AL525,"=11")+COUNTIF($AM525,"=11")+COUNTIF($AN525,"=19")+COUNTIF($AO525,"=23")+COUNTIF($AP525,"=15")+COUNTIF($AQ525,"=15")+COUNTIF($AR525,"=19")+COUNTIF($AS525,"=17")+COUNTIF($AV525,"=12")+COUNTIF($AW525,"=12")</f>
        <v>9</v>
      </c>
      <c r="CK525" s="59">
        <f>COUNTIF($AX525,"=11")+COUNTIF($AY525,"=9")+COUNTIF($AZ525,"=15")+COUNTIF($BA525,"=16")+COUNTIF($BB525,"=8")+COUNTIF($BC525,"=10")+COUNTIF($BD525,"=10")+COUNTIF($BE525,"=8")+COUNTIF($BF525,"=10")+COUNTIF($BG525,"=11")</f>
        <v>9</v>
      </c>
      <c r="CL525" s="59">
        <f>COUNTIF($BH525,"=12")+COUNTIF($BI525,"=21")+COUNTIF($BJ525,"=23")+COUNTIF($BK525,"=16")+COUNTIF($BL525,"=10")+COUNTIF($BM525,"=12")+COUNTIF($BN525,"=12")+COUNTIF($BO525,"=15")+COUNTIF($BP525,"=8")+COUNTIF($BQ525,"=12")+COUNTIF($BR525,"=24")+COUNTIF($BS525,"=20")+COUNTIF($BT525,"=13")</f>
        <v>8</v>
      </c>
      <c r="CM525" s="59">
        <f>COUNTIF($BU525,"=12")+COUNTIF($BV525,"=11")+COUNTIF($BW525,"=13")+COUNTIF($BX525,"=11")+COUNTIF($BY525,"=11")+COUNTIF($BZ525,"=12")+COUNTIF($CA525,"=11")</f>
        <v>6</v>
      </c>
      <c r="EA525" s="47"/>
      <c r="EB525" s="47"/>
      <c r="EC525" s="47"/>
      <c r="ED525" s="47"/>
      <c r="EE525" s="47"/>
    </row>
    <row r="526" spans="1:135" s="1" customFormat="1" ht="15" customHeight="1" x14ac:dyDescent="0.2">
      <c r="A526" s="22">
        <v>51951</v>
      </c>
      <c r="B526" s="8" t="s">
        <v>137</v>
      </c>
      <c r="C526" s="86" t="s">
        <v>2</v>
      </c>
      <c r="D526" s="138" t="s">
        <v>78</v>
      </c>
      <c r="E526" s="91" t="s">
        <v>9</v>
      </c>
      <c r="F526" s="91" t="s">
        <v>295</v>
      </c>
      <c r="G526" s="16">
        <v>41622</v>
      </c>
      <c r="H526" s="88" t="s">
        <v>2</v>
      </c>
      <c r="I526" s="88" t="s">
        <v>779</v>
      </c>
      <c r="J526" s="87">
        <v>41277.888888888891</v>
      </c>
      <c r="K526" s="143">
        <f>+COUNTIF($Y526,"&gt;=18")+COUNTIF($AG526,"&gt;=31")+COUNTIF($AP526,"&lt;=15")+COUNTIF($AR526,"&gt;=19")+COUNTIF($BG526,"&gt;=11")+COUNTIF($BI526,"&lt;=21")+COUNTIF($BK526,"&gt;=17")+COUNTIF($BR526,"&gt;=24")+COUNTIF($CA526,"&lt;=11")</f>
        <v>5</v>
      </c>
      <c r="L526" s="140">
        <f>65-(+CH526+CI526+CJ526+CK526+CL526+CM526)</f>
        <v>15</v>
      </c>
      <c r="M526" s="62">
        <v>13</v>
      </c>
      <c r="N526" s="114">
        <v>24</v>
      </c>
      <c r="O526" s="62">
        <v>14</v>
      </c>
      <c r="P526" s="62">
        <v>11</v>
      </c>
      <c r="Q526" s="62">
        <v>11</v>
      </c>
      <c r="R526" s="62">
        <v>14</v>
      </c>
      <c r="S526" s="62">
        <v>12</v>
      </c>
      <c r="T526" s="62">
        <v>12</v>
      </c>
      <c r="U526" s="62">
        <v>12</v>
      </c>
      <c r="V526" s="62">
        <v>13</v>
      </c>
      <c r="W526" s="62">
        <v>15</v>
      </c>
      <c r="X526" s="62">
        <v>17</v>
      </c>
      <c r="Y526" s="62">
        <v>18</v>
      </c>
      <c r="Z526" s="114">
        <v>9</v>
      </c>
      <c r="AA526" s="114">
        <v>10</v>
      </c>
      <c r="AB526" s="62">
        <v>11</v>
      </c>
      <c r="AC526" s="62">
        <v>11</v>
      </c>
      <c r="AD526" s="62">
        <v>25</v>
      </c>
      <c r="AE526" s="62">
        <v>15</v>
      </c>
      <c r="AF526" s="62">
        <v>18</v>
      </c>
      <c r="AG526" s="62">
        <v>29</v>
      </c>
      <c r="AH526" s="62">
        <v>15</v>
      </c>
      <c r="AI526" s="62">
        <v>16</v>
      </c>
      <c r="AJ526" s="114">
        <v>16</v>
      </c>
      <c r="AK526" s="62">
        <v>17</v>
      </c>
      <c r="AL526" s="62">
        <v>11</v>
      </c>
      <c r="AM526" s="62">
        <v>11</v>
      </c>
      <c r="AN526" s="62">
        <v>19</v>
      </c>
      <c r="AO526" s="62">
        <v>23</v>
      </c>
      <c r="AP526" s="62">
        <v>15</v>
      </c>
      <c r="AQ526" s="62">
        <v>14</v>
      </c>
      <c r="AR526" s="62">
        <v>19</v>
      </c>
      <c r="AS526" s="62">
        <v>17</v>
      </c>
      <c r="AT526" s="62">
        <v>37</v>
      </c>
      <c r="AU526" s="114">
        <v>39</v>
      </c>
      <c r="AV526" s="62">
        <v>12</v>
      </c>
      <c r="AW526" s="62">
        <v>12</v>
      </c>
      <c r="AX526" s="62">
        <v>11</v>
      </c>
      <c r="AY526" s="62">
        <v>9</v>
      </c>
      <c r="AZ526" s="62">
        <v>15</v>
      </c>
      <c r="BA526" s="62">
        <v>16</v>
      </c>
      <c r="BB526" s="62">
        <v>8</v>
      </c>
      <c r="BC526" s="62">
        <v>10</v>
      </c>
      <c r="BD526" s="62">
        <v>10</v>
      </c>
      <c r="BE526" s="62">
        <v>8</v>
      </c>
      <c r="BF526" s="62">
        <v>10</v>
      </c>
      <c r="BG526" s="62">
        <v>10</v>
      </c>
      <c r="BH526" s="62">
        <v>12</v>
      </c>
      <c r="BI526" s="62">
        <v>21</v>
      </c>
      <c r="BJ526" s="62">
        <v>22</v>
      </c>
      <c r="BK526" s="62">
        <v>17</v>
      </c>
      <c r="BL526" s="62">
        <v>10</v>
      </c>
      <c r="BM526" s="62">
        <v>12</v>
      </c>
      <c r="BN526" s="62">
        <v>12</v>
      </c>
      <c r="BO526" s="62">
        <v>16</v>
      </c>
      <c r="BP526" s="62">
        <v>8</v>
      </c>
      <c r="BQ526" s="62">
        <v>13</v>
      </c>
      <c r="BR526" s="114">
        <v>22</v>
      </c>
      <c r="BS526" s="62">
        <v>21</v>
      </c>
      <c r="BT526" s="62">
        <v>13</v>
      </c>
      <c r="BU526" s="62">
        <v>12</v>
      </c>
      <c r="BV526" s="62">
        <v>11</v>
      </c>
      <c r="BW526" s="62">
        <v>13</v>
      </c>
      <c r="BX526" s="62">
        <v>11</v>
      </c>
      <c r="BY526" s="62">
        <v>11</v>
      </c>
      <c r="BZ526" s="62">
        <v>12</v>
      </c>
      <c r="CA526" s="62">
        <v>12</v>
      </c>
      <c r="CB526" s="149">
        <f>(2.71828^(-8.3291+4.4859*K526-2.1583*L526))/(1+(2.71828^(-8.3291+4.4859*K526-2.1583*L526)))</f>
        <v>1.1578826372581279E-8</v>
      </c>
      <c r="CC526" s="64" t="s">
        <v>781</v>
      </c>
      <c r="CD526" s="9" t="s">
        <v>53</v>
      </c>
      <c r="CE526" s="8" t="s">
        <v>656</v>
      </c>
      <c r="CF526" s="9" t="s">
        <v>50</v>
      </c>
      <c r="CG526" s="9"/>
      <c r="CH526" s="59">
        <f>COUNTIF($M526,"=13")+COUNTIF($N526,"=24")+COUNTIF($O526,"=14")+COUNTIF($P526,"=11")+COUNTIF($Q526,"=11")+COUNTIF($R526,"=14")+COUNTIF($S526,"=12")+COUNTIF($T526,"=12")+COUNTIF($U526,"=12")+COUNTIF($V526,"=13")+COUNTIF($W526,"=13")+COUNTIF($X526,"=16")</f>
        <v>10</v>
      </c>
      <c r="CI526" s="59">
        <f>COUNTIF($Y526,"=18")+COUNTIF($Z526,"=9")+COUNTIF($AA526,"=10")+COUNTIF($AB526,"=11")+COUNTIF($AC526,"=11")+COUNTIF($AD526,"=25")+COUNTIF($AE526,"=15")+COUNTIF($AF526,"=19")+COUNTIF($AG526,"=31")+COUNTIF($AH526,"=15")+COUNTIF($AI526,"=15")+COUNTIF($AJ526,"=17")+COUNTIF($AK526,"=17")</f>
        <v>9</v>
      </c>
      <c r="CJ526" s="59">
        <f>COUNTIF($AL526,"=11")+COUNTIF($AM526,"=11")+COUNTIF($AN526,"=19")+COUNTIF($AO526,"=23")+COUNTIF($AP526,"=15")+COUNTIF($AQ526,"=15")+COUNTIF($AR526,"=19")+COUNTIF($AS526,"=17")+COUNTIF($AV526,"=12")+COUNTIF($AW526,"=12")</f>
        <v>9</v>
      </c>
      <c r="CK526" s="59">
        <f>COUNTIF($AX526,"=11")+COUNTIF($AY526,"=9")+COUNTIF($AZ526,"=15")+COUNTIF($BA526,"=16")+COUNTIF($BB526,"=8")+COUNTIF($BC526,"=10")+COUNTIF($BD526,"=10")+COUNTIF($BE526,"=8")+COUNTIF($BF526,"=10")+COUNTIF($BG526,"=11")</f>
        <v>9</v>
      </c>
      <c r="CL526" s="59">
        <f>COUNTIF($BH526,"=12")+COUNTIF($BI526,"=21")+COUNTIF($BJ526,"=23")+COUNTIF($BK526,"=16")+COUNTIF($BL526,"=10")+COUNTIF($BM526,"=12")+COUNTIF($BN526,"=12")+COUNTIF($BO526,"=15")+COUNTIF($BP526,"=8")+COUNTIF($BQ526,"=12")+COUNTIF($BR526,"=24")+COUNTIF($BS526,"=20")+COUNTIF($BT526,"=13")</f>
        <v>7</v>
      </c>
      <c r="CM526" s="59">
        <f>COUNTIF($BU526,"=12")+COUNTIF($BV526,"=11")+COUNTIF($BW526,"=13")+COUNTIF($BX526,"=11")+COUNTIF($BY526,"=11")+COUNTIF($BZ526,"=12")+COUNTIF($CA526,"=11")</f>
        <v>6</v>
      </c>
      <c r="CN526" s="86"/>
      <c r="CO526" s="86"/>
      <c r="CP526" s="86"/>
      <c r="CQ526" s="86"/>
      <c r="CR526" s="86"/>
      <c r="CS526" s="86"/>
      <c r="CT526" s="86"/>
      <c r="CU526" s="86"/>
      <c r="CV526" s="86"/>
      <c r="CW526" s="86"/>
      <c r="CX526" s="86"/>
      <c r="CY526" s="86"/>
      <c r="CZ526" s="86"/>
      <c r="DA526" s="86"/>
      <c r="DB526" s="86"/>
      <c r="DC526" s="86"/>
      <c r="DD526" s="86"/>
      <c r="DE526" s="86"/>
      <c r="DF526" s="86"/>
      <c r="DG526" s="86"/>
      <c r="DH526" s="86"/>
      <c r="DI526" s="86"/>
      <c r="DJ526" s="86"/>
      <c r="DK526" s="86"/>
      <c r="DL526" s="86"/>
      <c r="DM526" s="86"/>
      <c r="DN526" s="86"/>
      <c r="DO526" s="86"/>
      <c r="DP526" s="86"/>
      <c r="DQ526" s="86"/>
      <c r="DR526" s="86"/>
      <c r="DS526" s="86"/>
      <c r="DT526" s="86"/>
      <c r="DU526" s="86"/>
      <c r="DV526" s="86"/>
      <c r="DW526" s="86"/>
      <c r="DX526" s="86"/>
      <c r="DY526" s="86"/>
      <c r="DZ526" s="86"/>
      <c r="EA526" s="86"/>
      <c r="EB526" s="86"/>
      <c r="EC526" s="86"/>
      <c r="ED526" s="86"/>
      <c r="EE526" s="86"/>
    </row>
    <row r="527" spans="1:135" s="1" customFormat="1" ht="15" customHeight="1" x14ac:dyDescent="0.2">
      <c r="A527" s="63">
        <v>58535</v>
      </c>
      <c r="B527" s="3" t="s">
        <v>176</v>
      </c>
      <c r="C527" s="86" t="s">
        <v>2</v>
      </c>
      <c r="D527" s="138" t="s">
        <v>78</v>
      </c>
      <c r="E527" s="3" t="s">
        <v>314</v>
      </c>
      <c r="F527" s="3" t="s">
        <v>176</v>
      </c>
      <c r="G527" s="7">
        <v>41634</v>
      </c>
      <c r="H527" s="88" t="s">
        <v>2</v>
      </c>
      <c r="I527" s="88" t="s">
        <v>779</v>
      </c>
      <c r="J527" s="87">
        <v>41277.888888888891</v>
      </c>
      <c r="K527" s="143">
        <f>+COUNTIF($Y527,"&gt;=18")+COUNTIF($AG527,"&gt;=31")+COUNTIF($AP527,"&lt;=15")+COUNTIF($AR527,"&gt;=19")+COUNTIF($BG527,"&gt;=11")+COUNTIF($BI527,"&lt;=21")+COUNTIF($BK527,"&gt;=17")+COUNTIF($BR527,"&gt;=24")+COUNTIF($CA527,"&lt;=11")</f>
        <v>5</v>
      </c>
      <c r="L527" s="140">
        <f>65-(+CH527+CI527+CJ527+CK527+CL527+CM527)</f>
        <v>15</v>
      </c>
      <c r="M527" s="68">
        <v>13</v>
      </c>
      <c r="N527" s="68">
        <v>23</v>
      </c>
      <c r="O527" s="68">
        <v>14</v>
      </c>
      <c r="P527" s="68">
        <v>11</v>
      </c>
      <c r="Q527" s="68">
        <v>11</v>
      </c>
      <c r="R527" s="68">
        <v>14</v>
      </c>
      <c r="S527" s="68">
        <v>12</v>
      </c>
      <c r="T527" s="68">
        <v>12</v>
      </c>
      <c r="U527" s="68">
        <v>12</v>
      </c>
      <c r="V527" s="68">
        <v>13</v>
      </c>
      <c r="W527" s="68">
        <v>13</v>
      </c>
      <c r="X527" s="68">
        <v>16</v>
      </c>
      <c r="Y527" s="68">
        <v>18</v>
      </c>
      <c r="Z527" s="68">
        <v>9</v>
      </c>
      <c r="AA527" s="68">
        <v>10</v>
      </c>
      <c r="AB527" s="68">
        <v>11</v>
      </c>
      <c r="AC527" s="68">
        <v>11</v>
      </c>
      <c r="AD527" s="68">
        <v>25</v>
      </c>
      <c r="AE527" s="68">
        <v>15</v>
      </c>
      <c r="AF527" s="68">
        <v>19</v>
      </c>
      <c r="AG527" s="68">
        <v>28</v>
      </c>
      <c r="AH527" s="68">
        <v>15</v>
      </c>
      <c r="AI527" s="68">
        <v>15</v>
      </c>
      <c r="AJ527" s="68">
        <v>16</v>
      </c>
      <c r="AK527" s="68">
        <v>16</v>
      </c>
      <c r="AL527" s="68">
        <v>11</v>
      </c>
      <c r="AM527" s="68">
        <v>12</v>
      </c>
      <c r="AN527" s="68">
        <v>20</v>
      </c>
      <c r="AO527" s="68">
        <v>23</v>
      </c>
      <c r="AP527" s="68">
        <v>15</v>
      </c>
      <c r="AQ527" s="68">
        <v>16</v>
      </c>
      <c r="AR527" s="68">
        <v>18</v>
      </c>
      <c r="AS527" s="68">
        <v>18</v>
      </c>
      <c r="AT527" s="68">
        <v>36</v>
      </c>
      <c r="AU527" s="68">
        <v>40</v>
      </c>
      <c r="AV527" s="68">
        <v>12</v>
      </c>
      <c r="AW527" s="68">
        <v>12</v>
      </c>
      <c r="AX527" s="68">
        <v>11</v>
      </c>
      <c r="AY527" s="68">
        <v>9</v>
      </c>
      <c r="AZ527" s="68">
        <v>15</v>
      </c>
      <c r="BA527" s="68">
        <v>15</v>
      </c>
      <c r="BB527" s="68">
        <v>8</v>
      </c>
      <c r="BC527" s="68">
        <v>10</v>
      </c>
      <c r="BD527" s="68">
        <v>10</v>
      </c>
      <c r="BE527" s="68">
        <v>8</v>
      </c>
      <c r="BF527" s="68">
        <v>10</v>
      </c>
      <c r="BG527" s="68">
        <v>11</v>
      </c>
      <c r="BH527" s="68">
        <v>12</v>
      </c>
      <c r="BI527" s="68">
        <v>23</v>
      </c>
      <c r="BJ527" s="68">
        <v>23</v>
      </c>
      <c r="BK527" s="68">
        <v>17</v>
      </c>
      <c r="BL527" s="68">
        <v>10</v>
      </c>
      <c r="BM527" s="68">
        <v>12</v>
      </c>
      <c r="BN527" s="68">
        <v>12</v>
      </c>
      <c r="BO527" s="68">
        <v>15</v>
      </c>
      <c r="BP527" s="68">
        <v>8</v>
      </c>
      <c r="BQ527" s="68">
        <v>12</v>
      </c>
      <c r="BR527" s="68">
        <v>24</v>
      </c>
      <c r="BS527" s="68">
        <v>20</v>
      </c>
      <c r="BT527" s="68">
        <v>13</v>
      </c>
      <c r="BU527" s="68">
        <v>13</v>
      </c>
      <c r="BV527" s="68">
        <v>11</v>
      </c>
      <c r="BW527" s="68">
        <v>14</v>
      </c>
      <c r="BX527" s="68">
        <v>11</v>
      </c>
      <c r="BY527" s="68">
        <v>11</v>
      </c>
      <c r="BZ527" s="68">
        <v>12</v>
      </c>
      <c r="CA527" s="68">
        <v>12</v>
      </c>
      <c r="CB527" s="149">
        <f>(2.71828^(-8.3291+4.4859*K527-2.1583*L527))/(1+(2.71828^(-8.3291+4.4859*K527-2.1583*L527)))</f>
        <v>1.1578826372581279E-8</v>
      </c>
      <c r="CC527" s="88" t="s">
        <v>781</v>
      </c>
      <c r="CD527" s="86" t="s">
        <v>53</v>
      </c>
      <c r="CE527" s="3" t="s">
        <v>663</v>
      </c>
      <c r="CF527" s="86" t="s">
        <v>50</v>
      </c>
      <c r="CG527" s="86"/>
      <c r="CH527" s="59">
        <f>COUNTIF($M527,"=13")+COUNTIF($N527,"=24")+COUNTIF($O527,"=14")+COUNTIF($P527,"=11")+COUNTIF($Q527,"=11")+COUNTIF($R527,"=14")+COUNTIF($S527,"=12")+COUNTIF($T527,"=12")+COUNTIF($U527,"=12")+COUNTIF($V527,"=13")+COUNTIF($W527,"=13")+COUNTIF($X527,"=16")</f>
        <v>11</v>
      </c>
      <c r="CI527" s="59">
        <f>COUNTIF($Y527,"=18")+COUNTIF($Z527,"=9")+COUNTIF($AA527,"=10")+COUNTIF($AB527,"=11")+COUNTIF($AC527,"=11")+COUNTIF($AD527,"=25")+COUNTIF($AE527,"=15")+COUNTIF($AF527,"=19")+COUNTIF($AG527,"=31")+COUNTIF($AH527,"=15")+COUNTIF($AI527,"=15")+COUNTIF($AJ527,"=17")+COUNTIF($AK527,"=17")</f>
        <v>10</v>
      </c>
      <c r="CJ527" s="59">
        <f>COUNTIF($AL527,"=11")+COUNTIF($AM527,"=11")+COUNTIF($AN527,"=19")+COUNTIF($AO527,"=23")+COUNTIF($AP527,"=15")+COUNTIF($AQ527,"=15")+COUNTIF($AR527,"=19")+COUNTIF($AS527,"=17")+COUNTIF($AV527,"=12")+COUNTIF($AW527,"=12")</f>
        <v>5</v>
      </c>
      <c r="CK527" s="59">
        <f>COUNTIF($AX527,"=11")+COUNTIF($AY527,"=9")+COUNTIF($AZ527,"=15")+COUNTIF($BA527,"=16")+COUNTIF($BB527,"=8")+COUNTIF($BC527,"=10")+COUNTIF($BD527,"=10")+COUNTIF($BE527,"=8")+COUNTIF($BF527,"=10")+COUNTIF($BG527,"=11")</f>
        <v>9</v>
      </c>
      <c r="CL527" s="59">
        <f>COUNTIF($BH527,"=12")+COUNTIF($BI527,"=21")+COUNTIF($BJ527,"=23")+COUNTIF($BK527,"=16")+COUNTIF($BL527,"=10")+COUNTIF($BM527,"=12")+COUNTIF($BN527,"=12")+COUNTIF($BO527,"=15")+COUNTIF($BP527,"=8")+COUNTIF($BQ527,"=12")+COUNTIF($BR527,"=24")+COUNTIF($BS527,"=20")+COUNTIF($BT527,"=13")</f>
        <v>11</v>
      </c>
      <c r="CM527" s="59">
        <f>COUNTIF($BU527,"=12")+COUNTIF($BV527,"=11")+COUNTIF($BW527,"=13")+COUNTIF($BX527,"=11")+COUNTIF($BY527,"=11")+COUNTIF($BZ527,"=12")+COUNTIF($CA527,"=11")</f>
        <v>4</v>
      </c>
      <c r="CN527" s="86"/>
      <c r="CO527" s="86"/>
      <c r="CP527" s="86"/>
      <c r="CQ527" s="86"/>
      <c r="CR527" s="86"/>
      <c r="CS527" s="86"/>
      <c r="CT527" s="86"/>
      <c r="CU527" s="86"/>
      <c r="CV527" s="86"/>
      <c r="CW527" s="86"/>
      <c r="CX527" s="86"/>
      <c r="CY527" s="86"/>
      <c r="CZ527" s="86"/>
      <c r="DA527" s="86"/>
      <c r="DB527" s="86"/>
      <c r="DC527" s="86"/>
      <c r="DD527" s="86"/>
      <c r="DE527" s="86"/>
      <c r="DF527" s="86"/>
      <c r="DG527" s="86"/>
      <c r="DH527" s="86"/>
      <c r="DI527" s="86"/>
      <c r="DJ527" s="86"/>
      <c r="DK527" s="86"/>
      <c r="DL527" s="86"/>
      <c r="DM527" s="86"/>
      <c r="DN527" s="86"/>
      <c r="DO527" s="86"/>
      <c r="DP527" s="86"/>
      <c r="DQ527" s="86"/>
      <c r="DR527" s="86"/>
      <c r="DS527" s="86"/>
      <c r="DT527" s="86"/>
      <c r="DU527" s="86"/>
      <c r="DV527" s="86"/>
      <c r="DW527" s="86"/>
      <c r="DX527" s="86"/>
      <c r="DY527" s="86"/>
      <c r="DZ527" s="86"/>
      <c r="EA527" s="9"/>
      <c r="EB527" s="9"/>
      <c r="EC527" s="9"/>
      <c r="ED527" s="9"/>
      <c r="EE527" s="9"/>
    </row>
    <row r="528" spans="1:135" s="1" customFormat="1" ht="15" customHeight="1" x14ac:dyDescent="0.2">
      <c r="A528" s="22">
        <v>58964</v>
      </c>
      <c r="B528" s="8" t="s">
        <v>95</v>
      </c>
      <c r="C528" s="86" t="s">
        <v>2</v>
      </c>
      <c r="D528" s="138" t="s">
        <v>78</v>
      </c>
      <c r="E528" s="91" t="s">
        <v>314</v>
      </c>
      <c r="F528" s="91" t="s">
        <v>95</v>
      </c>
      <c r="G528" s="16">
        <v>41616</v>
      </c>
      <c r="H528" s="88" t="s">
        <v>2</v>
      </c>
      <c r="I528" s="88" t="s">
        <v>779</v>
      </c>
      <c r="J528" s="87">
        <v>41277.888888888891</v>
      </c>
      <c r="K528" s="143">
        <f>+COUNTIF($Y528,"&gt;=18")+COUNTIF($AG528,"&gt;=31")+COUNTIF($AP528,"&lt;=15")+COUNTIF($AR528,"&gt;=19")+COUNTIF($BG528,"&gt;=11")+COUNTIF($BI528,"&lt;=21")+COUNTIF($BK528,"&gt;=17")+COUNTIF($BR528,"&gt;=24")+COUNTIF($CA528,"&lt;=11")</f>
        <v>5</v>
      </c>
      <c r="L528" s="140">
        <f>65-(+CH528+CI528+CJ528+CK528+CL528+CM528)</f>
        <v>15</v>
      </c>
      <c r="M528" s="114">
        <v>13</v>
      </c>
      <c r="N528" s="114">
        <v>24</v>
      </c>
      <c r="O528" s="114">
        <v>14</v>
      </c>
      <c r="P528" s="114">
        <v>10</v>
      </c>
      <c r="Q528" s="114">
        <v>11</v>
      </c>
      <c r="R528" s="114">
        <v>14</v>
      </c>
      <c r="S528" s="114">
        <v>12</v>
      </c>
      <c r="T528" s="114">
        <v>12</v>
      </c>
      <c r="U528" s="114">
        <v>12</v>
      </c>
      <c r="V528" s="114">
        <v>13</v>
      </c>
      <c r="W528" s="114">
        <v>13</v>
      </c>
      <c r="X528" s="114">
        <v>15</v>
      </c>
      <c r="Y528" s="114">
        <v>18</v>
      </c>
      <c r="Z528" s="62">
        <v>9</v>
      </c>
      <c r="AA528" s="62">
        <v>10</v>
      </c>
      <c r="AB528" s="114">
        <v>11</v>
      </c>
      <c r="AC528" s="114">
        <v>11</v>
      </c>
      <c r="AD528" s="114">
        <v>24</v>
      </c>
      <c r="AE528" s="114">
        <v>15</v>
      </c>
      <c r="AF528" s="114">
        <v>19</v>
      </c>
      <c r="AG528" s="114">
        <v>29</v>
      </c>
      <c r="AH528" s="114">
        <v>15</v>
      </c>
      <c r="AI528" s="114">
        <v>15</v>
      </c>
      <c r="AJ528" s="62">
        <v>17</v>
      </c>
      <c r="AK528" s="62">
        <v>18</v>
      </c>
      <c r="AL528" s="114">
        <v>11</v>
      </c>
      <c r="AM528" s="114">
        <v>11</v>
      </c>
      <c r="AN528" s="114">
        <v>19</v>
      </c>
      <c r="AO528" s="114">
        <v>23</v>
      </c>
      <c r="AP528" s="114">
        <v>15</v>
      </c>
      <c r="AQ528" s="114">
        <v>15</v>
      </c>
      <c r="AR528" s="114">
        <v>20</v>
      </c>
      <c r="AS528" s="114">
        <v>19</v>
      </c>
      <c r="AT528" s="114">
        <v>35</v>
      </c>
      <c r="AU528" s="114">
        <v>38</v>
      </c>
      <c r="AV528" s="62">
        <v>13</v>
      </c>
      <c r="AW528" s="114">
        <v>12</v>
      </c>
      <c r="AX528" s="114">
        <v>11</v>
      </c>
      <c r="AY528" s="114">
        <v>9</v>
      </c>
      <c r="AZ528" s="114">
        <v>15</v>
      </c>
      <c r="BA528" s="114">
        <v>16</v>
      </c>
      <c r="BB528" s="114">
        <v>8</v>
      </c>
      <c r="BC528" s="114">
        <v>12</v>
      </c>
      <c r="BD528" s="114">
        <v>10</v>
      </c>
      <c r="BE528" s="114">
        <v>8</v>
      </c>
      <c r="BF528" s="114">
        <v>10</v>
      </c>
      <c r="BG528" s="114">
        <v>9</v>
      </c>
      <c r="BH528" s="114">
        <v>12</v>
      </c>
      <c r="BI528" s="114">
        <v>23</v>
      </c>
      <c r="BJ528" s="114">
        <v>23</v>
      </c>
      <c r="BK528" s="114">
        <v>17</v>
      </c>
      <c r="BL528" s="114">
        <v>10</v>
      </c>
      <c r="BM528" s="114">
        <v>12</v>
      </c>
      <c r="BN528" s="114">
        <v>12</v>
      </c>
      <c r="BO528" s="114">
        <v>15</v>
      </c>
      <c r="BP528" s="114">
        <v>8</v>
      </c>
      <c r="BQ528" s="114">
        <v>11</v>
      </c>
      <c r="BR528" s="114">
        <v>24</v>
      </c>
      <c r="BS528" s="114">
        <v>21</v>
      </c>
      <c r="BT528" s="114">
        <v>13</v>
      </c>
      <c r="BU528" s="114">
        <v>12</v>
      </c>
      <c r="BV528" s="114">
        <v>11</v>
      </c>
      <c r="BW528" s="114">
        <v>13</v>
      </c>
      <c r="BX528" s="114">
        <v>11</v>
      </c>
      <c r="BY528" s="114">
        <v>11</v>
      </c>
      <c r="BZ528" s="114">
        <v>12</v>
      </c>
      <c r="CA528" s="114">
        <v>12</v>
      </c>
      <c r="CB528" s="149">
        <f>(2.71828^(-8.3291+4.4859*K528-2.1583*L528))/(1+(2.71828^(-8.3291+4.4859*K528-2.1583*L528)))</f>
        <v>1.1578826372581279E-8</v>
      </c>
      <c r="CC528" s="88" t="s">
        <v>781</v>
      </c>
      <c r="CD528" s="9" t="s">
        <v>53</v>
      </c>
      <c r="CE528" s="91" t="s">
        <v>664</v>
      </c>
      <c r="CF528" s="9" t="s">
        <v>95</v>
      </c>
      <c r="CG528" s="9"/>
      <c r="CH528" s="59">
        <f>COUNTIF($M528,"=13")+COUNTIF($N528,"=24")+COUNTIF($O528,"=14")+COUNTIF($P528,"=11")+COUNTIF($Q528,"=11")+COUNTIF($R528,"=14")+COUNTIF($S528,"=12")+COUNTIF($T528,"=12")+COUNTIF($U528,"=12")+COUNTIF($V528,"=13")+COUNTIF($W528,"=13")+COUNTIF($X528,"=16")</f>
        <v>10</v>
      </c>
      <c r="CI528" s="59">
        <f>COUNTIF($Y528,"=18")+COUNTIF($Z528,"=9")+COUNTIF($AA528,"=10")+COUNTIF($AB528,"=11")+COUNTIF($AC528,"=11")+COUNTIF($AD528,"=25")+COUNTIF($AE528,"=15")+COUNTIF($AF528,"=19")+COUNTIF($AG528,"=31")+COUNTIF($AH528,"=15")+COUNTIF($AI528,"=15")+COUNTIF($AJ528,"=17")+COUNTIF($AK528,"=17")</f>
        <v>10</v>
      </c>
      <c r="CJ528" s="59">
        <f>COUNTIF($AL528,"=11")+COUNTIF($AM528,"=11")+COUNTIF($AN528,"=19")+COUNTIF($AO528,"=23")+COUNTIF($AP528,"=15")+COUNTIF($AQ528,"=15")+COUNTIF($AR528,"=19")+COUNTIF($AS528,"=17")+COUNTIF($AV528,"=12")+COUNTIF($AW528,"=12")</f>
        <v>7</v>
      </c>
      <c r="CK528" s="59">
        <f>COUNTIF($AX528,"=11")+COUNTIF($AY528,"=9")+COUNTIF($AZ528,"=15")+COUNTIF($BA528,"=16")+COUNTIF($BB528,"=8")+COUNTIF($BC528,"=10")+COUNTIF($BD528,"=10")+COUNTIF($BE528,"=8")+COUNTIF($BF528,"=10")+COUNTIF($BG528,"=11")</f>
        <v>8</v>
      </c>
      <c r="CL528" s="59">
        <f>COUNTIF($BH528,"=12")+COUNTIF($BI528,"=21")+COUNTIF($BJ528,"=23")+COUNTIF($BK528,"=16")+COUNTIF($BL528,"=10")+COUNTIF($BM528,"=12")+COUNTIF($BN528,"=12")+COUNTIF($BO528,"=15")+COUNTIF($BP528,"=8")+COUNTIF($BQ528,"=12")+COUNTIF($BR528,"=24")+COUNTIF($BS528,"=20")+COUNTIF($BT528,"=13")</f>
        <v>9</v>
      </c>
      <c r="CM528" s="59">
        <f>COUNTIF($BU528,"=12")+COUNTIF($BV528,"=11")+COUNTIF($BW528,"=13")+COUNTIF($BX528,"=11")+COUNTIF($BY528,"=11")+COUNTIF($BZ528,"=12")+COUNTIF($CA528,"=11")</f>
        <v>6</v>
      </c>
      <c r="CN528" s="86"/>
      <c r="CO528" s="86"/>
      <c r="CP528" s="86"/>
      <c r="CQ528" s="86"/>
      <c r="CR528" s="86"/>
      <c r="CS528" s="86"/>
      <c r="CT528" s="86"/>
      <c r="CU528" s="86"/>
      <c r="CV528" s="86"/>
      <c r="CW528" s="86"/>
      <c r="CX528" s="86"/>
      <c r="CY528" s="86"/>
      <c r="CZ528" s="86"/>
      <c r="DA528" s="86"/>
      <c r="DB528" s="86"/>
      <c r="DC528" s="86"/>
      <c r="DD528" s="86"/>
      <c r="DE528" s="86"/>
      <c r="DF528" s="86"/>
      <c r="DG528" s="86"/>
      <c r="DH528" s="86"/>
      <c r="DI528" s="86"/>
      <c r="DJ528" s="86"/>
      <c r="DK528" s="86"/>
      <c r="DL528" s="86"/>
      <c r="DM528" s="86"/>
      <c r="DN528" s="86"/>
      <c r="DO528" s="86"/>
      <c r="DP528" s="86"/>
      <c r="DQ528" s="86"/>
      <c r="DR528" s="86"/>
      <c r="DS528" s="86"/>
      <c r="DT528" s="86"/>
      <c r="DU528" s="86"/>
      <c r="DV528" s="86"/>
      <c r="DW528" s="86"/>
      <c r="DX528" s="86"/>
      <c r="DY528" s="86"/>
      <c r="DZ528" s="86"/>
      <c r="EA528" s="9"/>
      <c r="EB528" s="9"/>
      <c r="EC528" s="9"/>
      <c r="ED528" s="9"/>
      <c r="EE528" s="9"/>
    </row>
    <row r="529" spans="1:135" s="1" customFormat="1" ht="15" customHeight="1" x14ac:dyDescent="0.2">
      <c r="A529" s="77">
        <v>63521</v>
      </c>
      <c r="B529" s="45" t="s">
        <v>172</v>
      </c>
      <c r="C529" s="86" t="s">
        <v>2</v>
      </c>
      <c r="D529" s="138" t="s">
        <v>78</v>
      </c>
      <c r="E529" s="10" t="s">
        <v>314</v>
      </c>
      <c r="F529" s="3" t="s">
        <v>172</v>
      </c>
      <c r="G529" s="7">
        <v>41429.095833333333</v>
      </c>
      <c r="H529" s="88" t="s">
        <v>2</v>
      </c>
      <c r="I529" s="88" t="s">
        <v>779</v>
      </c>
      <c r="J529" s="87">
        <v>41277.888888888891</v>
      </c>
      <c r="K529" s="143">
        <f>+COUNTIF($Y529,"&gt;=18")+COUNTIF($AG529,"&gt;=31")+COUNTIF($AP529,"&lt;=15")+COUNTIF($AR529,"&gt;=19")+COUNTIF($BG529,"&gt;=11")+COUNTIF($BI529,"&lt;=21")+COUNTIF($BK529,"&gt;=17")+COUNTIF($BR529,"&gt;=24")+COUNTIF($CA529,"&lt;=11")</f>
        <v>5</v>
      </c>
      <c r="L529" s="140">
        <f>65-(+CH529+CI529+CJ529+CK529+CL529+CM529)</f>
        <v>15</v>
      </c>
      <c r="M529" s="34">
        <v>13</v>
      </c>
      <c r="N529" s="43">
        <v>23</v>
      </c>
      <c r="O529" s="34">
        <v>15</v>
      </c>
      <c r="P529" s="43">
        <v>11</v>
      </c>
      <c r="Q529" s="34">
        <v>11</v>
      </c>
      <c r="R529" s="34">
        <v>14</v>
      </c>
      <c r="S529" s="34">
        <v>12</v>
      </c>
      <c r="T529" s="34">
        <v>12</v>
      </c>
      <c r="U529" s="43">
        <v>13</v>
      </c>
      <c r="V529" s="34">
        <v>13</v>
      </c>
      <c r="W529" s="34">
        <v>13</v>
      </c>
      <c r="X529" s="34">
        <v>16</v>
      </c>
      <c r="Y529" s="34">
        <v>16</v>
      </c>
      <c r="Z529" s="43">
        <v>9</v>
      </c>
      <c r="AA529" s="43">
        <v>9</v>
      </c>
      <c r="AB529" s="34">
        <v>11</v>
      </c>
      <c r="AC529" s="34">
        <v>12</v>
      </c>
      <c r="AD529" s="43">
        <v>25</v>
      </c>
      <c r="AE529" s="34">
        <v>15</v>
      </c>
      <c r="AF529" s="34">
        <v>19</v>
      </c>
      <c r="AG529" s="34">
        <v>31</v>
      </c>
      <c r="AH529" s="34">
        <v>15</v>
      </c>
      <c r="AI529" s="34">
        <v>16</v>
      </c>
      <c r="AJ529" s="43">
        <v>17</v>
      </c>
      <c r="AK529" s="43">
        <v>18</v>
      </c>
      <c r="AL529" s="34">
        <v>11</v>
      </c>
      <c r="AM529" s="34">
        <v>11</v>
      </c>
      <c r="AN529" s="43">
        <v>19</v>
      </c>
      <c r="AO529" s="43">
        <v>23</v>
      </c>
      <c r="AP529" s="43">
        <v>15</v>
      </c>
      <c r="AQ529" s="43">
        <v>15</v>
      </c>
      <c r="AR529" s="43">
        <v>18</v>
      </c>
      <c r="AS529" s="43">
        <v>16</v>
      </c>
      <c r="AT529" s="43">
        <v>35</v>
      </c>
      <c r="AU529" s="34">
        <v>36</v>
      </c>
      <c r="AV529" s="43">
        <v>12</v>
      </c>
      <c r="AW529" s="43">
        <v>12</v>
      </c>
      <c r="AX529" s="43">
        <v>11</v>
      </c>
      <c r="AY529" s="43">
        <v>9</v>
      </c>
      <c r="AZ529" s="43">
        <v>15</v>
      </c>
      <c r="BA529" s="43">
        <v>16</v>
      </c>
      <c r="BB529" s="34">
        <v>8</v>
      </c>
      <c r="BC529" s="34">
        <v>10</v>
      </c>
      <c r="BD529" s="34">
        <v>10</v>
      </c>
      <c r="BE529" s="34">
        <v>8</v>
      </c>
      <c r="BF529" s="34">
        <v>10</v>
      </c>
      <c r="BG529" s="34">
        <v>10</v>
      </c>
      <c r="BH529" s="34">
        <v>12</v>
      </c>
      <c r="BI529" s="34">
        <v>21</v>
      </c>
      <c r="BJ529" s="34">
        <v>23</v>
      </c>
      <c r="BK529" s="34">
        <v>17</v>
      </c>
      <c r="BL529" s="34">
        <v>10</v>
      </c>
      <c r="BM529" s="34">
        <v>12</v>
      </c>
      <c r="BN529" s="34">
        <v>12</v>
      </c>
      <c r="BO529" s="34">
        <v>15</v>
      </c>
      <c r="BP529" s="34">
        <v>8</v>
      </c>
      <c r="BQ529" s="43">
        <v>12</v>
      </c>
      <c r="BR529" s="43">
        <v>24</v>
      </c>
      <c r="BS529" s="34">
        <v>20</v>
      </c>
      <c r="BT529" s="34">
        <v>15</v>
      </c>
      <c r="BU529" s="34">
        <v>10</v>
      </c>
      <c r="BV529" s="34">
        <v>11</v>
      </c>
      <c r="BW529" s="34">
        <v>13</v>
      </c>
      <c r="BX529" s="34">
        <v>11</v>
      </c>
      <c r="BY529" s="34">
        <v>11</v>
      </c>
      <c r="BZ529" s="34">
        <v>12</v>
      </c>
      <c r="CA529" s="34">
        <v>13</v>
      </c>
      <c r="CB529" s="149">
        <f>(2.71828^(-8.3291+4.4859*K529-2.1583*L529))/(1+(2.71828^(-8.3291+4.4859*K529-2.1583*L529)))</f>
        <v>1.1578826372581279E-8</v>
      </c>
      <c r="CC529" s="88" t="s">
        <v>781</v>
      </c>
      <c r="CD529" s="86" t="s">
        <v>53</v>
      </c>
      <c r="CE529" s="10" t="s">
        <v>666</v>
      </c>
      <c r="CF529" s="86" t="s">
        <v>172</v>
      </c>
      <c r="CG529" s="11"/>
      <c r="CH529" s="59">
        <f>COUNTIF($M529,"=13")+COUNTIF($N529,"=24")+COUNTIF($O529,"=14")+COUNTIF($P529,"=11")+COUNTIF($Q529,"=11")+COUNTIF($R529,"=14")+COUNTIF($S529,"=12")+COUNTIF($T529,"=12")+COUNTIF($U529,"=12")+COUNTIF($V529,"=13")+COUNTIF($W529,"=13")+COUNTIF($X529,"=16")</f>
        <v>9</v>
      </c>
      <c r="CI529" s="59">
        <f>COUNTIF($Y529,"=18")+COUNTIF($Z529,"=9")+COUNTIF($AA529,"=10")+COUNTIF($AB529,"=11")+COUNTIF($AC529,"=11")+COUNTIF($AD529,"=25")+COUNTIF($AE529,"=15")+COUNTIF($AF529,"=19")+COUNTIF($AG529,"=31")+COUNTIF($AH529,"=15")+COUNTIF($AI529,"=15")+COUNTIF($AJ529,"=17")+COUNTIF($AK529,"=17")</f>
        <v>8</v>
      </c>
      <c r="CJ529" s="59">
        <f>COUNTIF($AL529,"=11")+COUNTIF($AM529,"=11")+COUNTIF($AN529,"=19")+COUNTIF($AO529,"=23")+COUNTIF($AP529,"=15")+COUNTIF($AQ529,"=15")+COUNTIF($AR529,"=19")+COUNTIF($AS529,"=17")+COUNTIF($AV529,"=12")+COUNTIF($AW529,"=12")</f>
        <v>8</v>
      </c>
      <c r="CK529" s="59">
        <f>COUNTIF($AX529,"=11")+COUNTIF($AY529,"=9")+COUNTIF($AZ529,"=15")+COUNTIF($BA529,"=16")+COUNTIF($BB529,"=8")+COUNTIF($BC529,"=10")+COUNTIF($BD529,"=10")+COUNTIF($BE529,"=8")+COUNTIF($BF529,"=10")+COUNTIF($BG529,"=11")</f>
        <v>9</v>
      </c>
      <c r="CL529" s="59">
        <f>COUNTIF($BH529,"=12")+COUNTIF($BI529,"=21")+COUNTIF($BJ529,"=23")+COUNTIF($BK529,"=16")+COUNTIF($BL529,"=10")+COUNTIF($BM529,"=12")+COUNTIF($BN529,"=12")+COUNTIF($BO529,"=15")+COUNTIF($BP529,"=8")+COUNTIF($BQ529,"=12")+COUNTIF($BR529,"=24")+COUNTIF($BS529,"=20")+COUNTIF($BT529,"=13")</f>
        <v>11</v>
      </c>
      <c r="CM529" s="59">
        <f>COUNTIF($BU529,"=12")+COUNTIF($BV529,"=11")+COUNTIF($BW529,"=13")+COUNTIF($BX529,"=11")+COUNTIF($BY529,"=11")+COUNTIF($BZ529,"=12")+COUNTIF($CA529,"=11")</f>
        <v>5</v>
      </c>
      <c r="CN529" s="86"/>
      <c r="CO529" s="86"/>
      <c r="CP529" s="86"/>
      <c r="CQ529" s="86"/>
      <c r="CR529" s="86"/>
      <c r="CS529" s="86"/>
      <c r="CT529" s="86"/>
      <c r="CU529" s="86"/>
      <c r="CV529" s="86"/>
      <c r="CW529" s="86"/>
      <c r="CX529" s="86"/>
      <c r="CY529" s="86"/>
      <c r="CZ529" s="86"/>
      <c r="DA529" s="86"/>
      <c r="DB529" s="86"/>
      <c r="DC529" s="86"/>
      <c r="DD529" s="86"/>
      <c r="DE529" s="86"/>
      <c r="DF529" s="86"/>
      <c r="DG529" s="86"/>
      <c r="DH529" s="86"/>
      <c r="DI529" s="86"/>
      <c r="DJ529" s="86"/>
      <c r="DK529" s="86"/>
      <c r="DL529" s="86"/>
      <c r="DM529" s="86"/>
      <c r="DN529" s="86"/>
      <c r="DO529" s="86"/>
      <c r="DP529" s="86"/>
      <c r="DQ529" s="86"/>
      <c r="DR529" s="86"/>
      <c r="DS529" s="86"/>
      <c r="DT529" s="86"/>
      <c r="DU529" s="86"/>
      <c r="DV529" s="86"/>
      <c r="DW529" s="86"/>
      <c r="DX529" s="86"/>
      <c r="DY529" s="86"/>
      <c r="DZ529" s="86"/>
      <c r="EA529" s="86"/>
      <c r="EB529" s="86"/>
      <c r="EC529" s="86"/>
      <c r="ED529" s="86"/>
      <c r="EE529" s="86"/>
    </row>
    <row r="530" spans="1:135" s="1" customFormat="1" ht="15" customHeight="1" x14ac:dyDescent="0.25">
      <c r="A530" s="77">
        <v>71014</v>
      </c>
      <c r="B530" s="24" t="s">
        <v>276</v>
      </c>
      <c r="C530" s="86" t="s">
        <v>2</v>
      </c>
      <c r="D530" s="138" t="s">
        <v>78</v>
      </c>
      <c r="E530" s="10" t="s">
        <v>23</v>
      </c>
      <c r="F530" s="10" t="s">
        <v>276</v>
      </c>
      <c r="G530" s="87">
        <v>41522.199999999997</v>
      </c>
      <c r="H530" s="88" t="s">
        <v>2</v>
      </c>
      <c r="I530" s="88" t="s">
        <v>779</v>
      </c>
      <c r="J530" s="87">
        <v>41277.888888888891</v>
      </c>
      <c r="K530" s="143">
        <f>+COUNTIF($Y530,"&gt;=18")+COUNTIF($AG530,"&gt;=31")+COUNTIF($AP530,"&lt;=15")+COUNTIF($AR530,"&gt;=19")+COUNTIF($BG530,"&gt;=11")+COUNTIF($BI530,"&lt;=21")+COUNTIF($BK530,"&gt;=17")+COUNTIF($BR530,"&gt;=24")+COUNTIF($CA530,"&lt;=11")</f>
        <v>5</v>
      </c>
      <c r="L530" s="140">
        <f>65-(+CH530+CI530+CJ530+CK530+CL530+CM530)</f>
        <v>15</v>
      </c>
      <c r="M530" s="114">
        <v>13</v>
      </c>
      <c r="N530" s="114">
        <v>24</v>
      </c>
      <c r="O530" s="114">
        <v>14</v>
      </c>
      <c r="P530" s="114">
        <v>11</v>
      </c>
      <c r="Q530" s="114">
        <v>11</v>
      </c>
      <c r="R530" s="114">
        <v>13</v>
      </c>
      <c r="S530" s="114">
        <v>12</v>
      </c>
      <c r="T530" s="114">
        <v>12</v>
      </c>
      <c r="U530" s="114">
        <v>12</v>
      </c>
      <c r="V530" s="114">
        <v>13</v>
      </c>
      <c r="W530" s="114">
        <v>14</v>
      </c>
      <c r="X530" s="114">
        <v>16</v>
      </c>
      <c r="Y530" s="114">
        <v>18</v>
      </c>
      <c r="Z530" s="62">
        <v>9</v>
      </c>
      <c r="AA530" s="62">
        <v>10</v>
      </c>
      <c r="AB530" s="114">
        <v>11</v>
      </c>
      <c r="AC530" s="114">
        <v>11</v>
      </c>
      <c r="AD530" s="114">
        <v>25</v>
      </c>
      <c r="AE530" s="114">
        <v>15</v>
      </c>
      <c r="AF530" s="114">
        <v>18</v>
      </c>
      <c r="AG530" s="114">
        <v>30</v>
      </c>
      <c r="AH530" s="62">
        <v>15</v>
      </c>
      <c r="AI530" s="62">
        <v>16</v>
      </c>
      <c r="AJ530" s="62">
        <v>16</v>
      </c>
      <c r="AK530" s="62">
        <v>17</v>
      </c>
      <c r="AL530" s="114">
        <v>12</v>
      </c>
      <c r="AM530" s="114">
        <v>11</v>
      </c>
      <c r="AN530" s="114">
        <v>19</v>
      </c>
      <c r="AO530" s="114">
        <v>23</v>
      </c>
      <c r="AP530" s="114">
        <v>17</v>
      </c>
      <c r="AQ530" s="114">
        <v>16</v>
      </c>
      <c r="AR530" s="114">
        <v>18</v>
      </c>
      <c r="AS530" s="114">
        <v>17</v>
      </c>
      <c r="AT530" s="62">
        <v>38</v>
      </c>
      <c r="AU530" s="62">
        <v>39</v>
      </c>
      <c r="AV530" s="114">
        <v>12</v>
      </c>
      <c r="AW530" s="114">
        <v>12</v>
      </c>
      <c r="AX530" s="114">
        <v>11</v>
      </c>
      <c r="AY530" s="114">
        <v>9</v>
      </c>
      <c r="AZ530" s="114">
        <v>15</v>
      </c>
      <c r="BA530" s="114">
        <v>16</v>
      </c>
      <c r="BB530" s="114">
        <v>8</v>
      </c>
      <c r="BC530" s="114">
        <v>10</v>
      </c>
      <c r="BD530" s="114">
        <v>10</v>
      </c>
      <c r="BE530" s="114">
        <v>8</v>
      </c>
      <c r="BF530" s="114">
        <v>10</v>
      </c>
      <c r="BG530" s="114">
        <v>10</v>
      </c>
      <c r="BH530" s="114">
        <v>12</v>
      </c>
      <c r="BI530" s="114">
        <v>21</v>
      </c>
      <c r="BJ530" s="114">
        <v>23</v>
      </c>
      <c r="BK530" s="114">
        <v>17</v>
      </c>
      <c r="BL530" s="114">
        <v>10</v>
      </c>
      <c r="BM530" s="114">
        <v>12</v>
      </c>
      <c r="BN530" s="114">
        <v>12</v>
      </c>
      <c r="BO530" s="114">
        <v>16</v>
      </c>
      <c r="BP530" s="114">
        <v>8</v>
      </c>
      <c r="BQ530" s="114">
        <v>12</v>
      </c>
      <c r="BR530" s="114">
        <v>25</v>
      </c>
      <c r="BS530" s="114">
        <v>21</v>
      </c>
      <c r="BT530" s="114">
        <v>13</v>
      </c>
      <c r="BU530" s="114">
        <v>12</v>
      </c>
      <c r="BV530" s="114">
        <v>11</v>
      </c>
      <c r="BW530" s="114">
        <v>13</v>
      </c>
      <c r="BX530" s="114">
        <v>11</v>
      </c>
      <c r="BY530" s="114">
        <v>11</v>
      </c>
      <c r="BZ530" s="114">
        <v>12</v>
      </c>
      <c r="CA530" s="114">
        <v>11</v>
      </c>
      <c r="CB530" s="149">
        <f>(2.71828^(-8.3291+4.4859*K530-2.1583*L530))/(1+(2.71828^(-8.3291+4.4859*K530-2.1583*L530)))</f>
        <v>1.1578826372581279E-8</v>
      </c>
      <c r="CC530" s="64" t="s">
        <v>781</v>
      </c>
      <c r="CD530" s="25" t="s">
        <v>53</v>
      </c>
      <c r="CE530" s="10" t="s">
        <v>674</v>
      </c>
      <c r="CF530" s="25" t="s">
        <v>276</v>
      </c>
      <c r="CG530" s="11"/>
      <c r="CH530" s="59">
        <f>COUNTIF($M530,"=13")+COUNTIF($N530,"=24")+COUNTIF($O530,"=14")+COUNTIF($P530,"=11")+COUNTIF($Q530,"=11")+COUNTIF($R530,"=14")+COUNTIF($S530,"=12")+COUNTIF($T530,"=12")+COUNTIF($U530,"=12")+COUNTIF($V530,"=13")+COUNTIF($W530,"=13")+COUNTIF($X530,"=16")</f>
        <v>10</v>
      </c>
      <c r="CI530" s="59">
        <f>COUNTIF($Y530,"=18")+COUNTIF($Z530,"=9")+COUNTIF($AA530,"=10")+COUNTIF($AB530,"=11")+COUNTIF($AC530,"=11")+COUNTIF($AD530,"=25")+COUNTIF($AE530,"=15")+COUNTIF($AF530,"=19")+COUNTIF($AG530,"=31")+COUNTIF($AH530,"=15")+COUNTIF($AI530,"=15")+COUNTIF($AJ530,"=17")+COUNTIF($AK530,"=17")</f>
        <v>9</v>
      </c>
      <c r="CJ530" s="59">
        <f>COUNTIF($AL530,"=11")+COUNTIF($AM530,"=11")+COUNTIF($AN530,"=19")+COUNTIF($AO530,"=23")+COUNTIF($AP530,"=15")+COUNTIF($AQ530,"=15")+COUNTIF($AR530,"=19")+COUNTIF($AS530,"=17")+COUNTIF($AV530,"=12")+COUNTIF($AW530,"=12")</f>
        <v>6</v>
      </c>
      <c r="CK530" s="59">
        <f>COUNTIF($AX530,"=11")+COUNTIF($AY530,"=9")+COUNTIF($AZ530,"=15")+COUNTIF($BA530,"=16")+COUNTIF($BB530,"=8")+COUNTIF($BC530,"=10")+COUNTIF($BD530,"=10")+COUNTIF($BE530,"=8")+COUNTIF($BF530,"=10")+COUNTIF($BG530,"=11")</f>
        <v>9</v>
      </c>
      <c r="CL530" s="59">
        <f>COUNTIF($BH530,"=12")+COUNTIF($BI530,"=21")+COUNTIF($BJ530,"=23")+COUNTIF($BK530,"=16")+COUNTIF($BL530,"=10")+COUNTIF($BM530,"=12")+COUNTIF($BN530,"=12")+COUNTIF($BO530,"=15")+COUNTIF($BP530,"=8")+COUNTIF($BQ530,"=12")+COUNTIF($BR530,"=24")+COUNTIF($BS530,"=20")+COUNTIF($BT530,"=13")</f>
        <v>9</v>
      </c>
      <c r="CM530" s="59">
        <f>COUNTIF($BU530,"=12")+COUNTIF($BV530,"=11")+COUNTIF($BW530,"=13")+COUNTIF($BX530,"=11")+COUNTIF($BY530,"=11")+COUNTIF($BZ530,"=12")+COUNTIF($CA530,"=11")</f>
        <v>7</v>
      </c>
      <c r="CN530" s="86"/>
      <c r="CO530" s="86"/>
      <c r="CP530" s="86"/>
      <c r="CQ530" s="86"/>
      <c r="CR530" s="86"/>
      <c r="CS530" s="86"/>
      <c r="CT530" s="86"/>
      <c r="CU530" s="86"/>
      <c r="CV530" s="86"/>
      <c r="CW530" s="86"/>
      <c r="CX530" s="86"/>
      <c r="CY530" s="86"/>
      <c r="CZ530" s="86"/>
      <c r="DA530" s="86"/>
      <c r="DB530" s="86"/>
      <c r="DC530" s="86"/>
      <c r="DD530" s="86"/>
      <c r="DE530" s="86"/>
      <c r="DF530" s="86"/>
      <c r="DG530" s="86"/>
      <c r="DH530" s="86"/>
      <c r="DI530" s="86"/>
      <c r="DJ530" s="86"/>
      <c r="DK530" s="86"/>
      <c r="DL530" s="86"/>
      <c r="DM530" s="86"/>
      <c r="DN530" s="86"/>
      <c r="DO530" s="86"/>
      <c r="DP530" s="86"/>
      <c r="DQ530" s="86"/>
      <c r="DR530" s="86"/>
      <c r="DS530" s="86"/>
      <c r="DT530" s="86"/>
      <c r="DU530" s="86"/>
      <c r="DV530" s="86"/>
      <c r="DW530" s="86"/>
      <c r="DX530" s="86"/>
      <c r="DY530" s="86"/>
      <c r="DZ530" s="86"/>
      <c r="EA530" s="85"/>
      <c r="EB530" s="85"/>
      <c r="EC530" s="85"/>
      <c r="ED530" s="85"/>
      <c r="EE530" s="85"/>
    </row>
    <row r="531" spans="1:135" s="1" customFormat="1" ht="15" customHeight="1" x14ac:dyDescent="0.25">
      <c r="A531" s="27">
        <v>74338</v>
      </c>
      <c r="B531" s="86" t="s">
        <v>400</v>
      </c>
      <c r="C531" s="86" t="s">
        <v>2</v>
      </c>
      <c r="D531" s="138" t="s">
        <v>78</v>
      </c>
      <c r="E531" s="86" t="s">
        <v>314</v>
      </c>
      <c r="F531" s="86" t="s">
        <v>209</v>
      </c>
      <c r="G531" s="87">
        <v>41635.196527777778</v>
      </c>
      <c r="H531" s="88" t="s">
        <v>2</v>
      </c>
      <c r="I531" s="88" t="s">
        <v>779</v>
      </c>
      <c r="J531" s="87">
        <v>41277.888888888891</v>
      </c>
      <c r="K531" s="143">
        <f>+COUNTIF($Y531,"&gt;=18")+COUNTIF($AG531,"&gt;=31")+COUNTIF($AP531,"&lt;=15")+COUNTIF($AR531,"&gt;=19")+COUNTIF($BG531,"&gt;=11")+COUNTIF($BI531,"&lt;=21")+COUNTIF($BK531,"&gt;=17")+COUNTIF($BR531,"&gt;=24")+COUNTIF($CA531,"&lt;=11")</f>
        <v>5</v>
      </c>
      <c r="L531" s="140">
        <f>65-(+CH531+CI531+CJ531+CK531+CL531+CM531)</f>
        <v>15</v>
      </c>
      <c r="M531" s="68">
        <v>14</v>
      </c>
      <c r="N531" s="68">
        <v>23</v>
      </c>
      <c r="O531" s="68">
        <v>14</v>
      </c>
      <c r="P531" s="68">
        <v>10</v>
      </c>
      <c r="Q531" s="68">
        <v>11</v>
      </c>
      <c r="R531" s="68">
        <v>11</v>
      </c>
      <c r="S531" s="68">
        <v>11</v>
      </c>
      <c r="T531" s="68">
        <v>12</v>
      </c>
      <c r="U531" s="68">
        <v>12</v>
      </c>
      <c r="V531" s="68">
        <v>13</v>
      </c>
      <c r="W531" s="68">
        <v>13</v>
      </c>
      <c r="X531" s="68">
        <v>16</v>
      </c>
      <c r="Y531" s="68">
        <v>18</v>
      </c>
      <c r="Z531" s="68">
        <v>9</v>
      </c>
      <c r="AA531" s="68">
        <v>10</v>
      </c>
      <c r="AB531" s="68">
        <v>11</v>
      </c>
      <c r="AC531" s="68">
        <v>11</v>
      </c>
      <c r="AD531" s="68">
        <v>25</v>
      </c>
      <c r="AE531" s="68">
        <v>15</v>
      </c>
      <c r="AF531" s="68">
        <v>19</v>
      </c>
      <c r="AG531" s="68">
        <v>31</v>
      </c>
      <c r="AH531" s="100">
        <v>14</v>
      </c>
      <c r="AI531" s="100">
        <v>15</v>
      </c>
      <c r="AJ531" s="68">
        <v>17</v>
      </c>
      <c r="AK531" s="100">
        <v>17</v>
      </c>
      <c r="AL531" s="68">
        <v>10</v>
      </c>
      <c r="AM531" s="68">
        <v>11</v>
      </c>
      <c r="AN531" s="68">
        <v>19</v>
      </c>
      <c r="AO531" s="68">
        <v>23</v>
      </c>
      <c r="AP531" s="68">
        <v>15</v>
      </c>
      <c r="AQ531" s="68">
        <v>15</v>
      </c>
      <c r="AR531" s="68">
        <v>19</v>
      </c>
      <c r="AS531" s="68">
        <v>17</v>
      </c>
      <c r="AT531" s="68">
        <v>37</v>
      </c>
      <c r="AU531" s="100">
        <v>37</v>
      </c>
      <c r="AV531" s="68">
        <v>12</v>
      </c>
      <c r="AW531" s="68">
        <v>12</v>
      </c>
      <c r="AX531" s="68">
        <v>11</v>
      </c>
      <c r="AY531" s="68">
        <v>9</v>
      </c>
      <c r="AZ531" s="68">
        <v>16</v>
      </c>
      <c r="BA531" s="68">
        <v>16</v>
      </c>
      <c r="BB531" s="68">
        <v>8</v>
      </c>
      <c r="BC531" s="68">
        <v>10</v>
      </c>
      <c r="BD531" s="68">
        <v>10</v>
      </c>
      <c r="BE531" s="68">
        <v>8</v>
      </c>
      <c r="BF531" s="68">
        <v>10</v>
      </c>
      <c r="BG531" s="68">
        <v>10</v>
      </c>
      <c r="BH531" s="68">
        <v>12</v>
      </c>
      <c r="BI531" s="68">
        <v>23</v>
      </c>
      <c r="BJ531" s="68">
        <v>23</v>
      </c>
      <c r="BK531" s="68">
        <v>17</v>
      </c>
      <c r="BL531" s="68">
        <v>10</v>
      </c>
      <c r="BM531" s="68">
        <v>12</v>
      </c>
      <c r="BN531" s="68">
        <v>12</v>
      </c>
      <c r="BO531" s="68">
        <v>17</v>
      </c>
      <c r="BP531" s="68">
        <v>8</v>
      </c>
      <c r="BQ531" s="68">
        <v>12</v>
      </c>
      <c r="BR531" s="68">
        <v>22</v>
      </c>
      <c r="BS531" s="68">
        <v>20</v>
      </c>
      <c r="BT531" s="68">
        <v>13</v>
      </c>
      <c r="BU531" s="68">
        <v>12</v>
      </c>
      <c r="BV531" s="68">
        <v>11</v>
      </c>
      <c r="BW531" s="68">
        <v>13</v>
      </c>
      <c r="BX531" s="68">
        <v>11</v>
      </c>
      <c r="BY531" s="68">
        <v>11</v>
      </c>
      <c r="BZ531" s="68">
        <v>13</v>
      </c>
      <c r="CA531" s="68">
        <v>12</v>
      </c>
      <c r="CB531" s="149">
        <f>(2.71828^(-8.3291+4.4859*K531-2.1583*L531))/(1+(2.71828^(-8.3291+4.4859*K531-2.1583*L531)))</f>
        <v>1.1578826372581279E-8</v>
      </c>
      <c r="CC531" s="64" t="s">
        <v>781</v>
      </c>
      <c r="CD531" s="86" t="s">
        <v>53</v>
      </c>
      <c r="CE531" s="3" t="s">
        <v>678</v>
      </c>
      <c r="CF531" s="86" t="s">
        <v>50</v>
      </c>
      <c r="CG531" s="86"/>
      <c r="CH531" s="59">
        <f>COUNTIF($M531,"=13")+COUNTIF($N531,"=24")+COUNTIF($O531,"=14")+COUNTIF($P531,"=11")+COUNTIF($Q531,"=11")+COUNTIF($R531,"=14")+COUNTIF($S531,"=12")+COUNTIF($T531,"=12")+COUNTIF($U531,"=12")+COUNTIF($V531,"=13")+COUNTIF($W531,"=13")+COUNTIF($X531,"=16")</f>
        <v>7</v>
      </c>
      <c r="CI531" s="59">
        <f>COUNTIF($Y531,"=18")+COUNTIF($Z531,"=9")+COUNTIF($AA531,"=10")+COUNTIF($AB531,"=11")+COUNTIF($AC531,"=11")+COUNTIF($AD531,"=25")+COUNTIF($AE531,"=15")+COUNTIF($AF531,"=19")+COUNTIF($AG531,"=31")+COUNTIF($AH531,"=15")+COUNTIF($AI531,"=15")+COUNTIF($AJ531,"=17")+COUNTIF($AK531,"=17")</f>
        <v>12</v>
      </c>
      <c r="CJ531" s="59">
        <f>COUNTIF($AL531,"=11")+COUNTIF($AM531,"=11")+COUNTIF($AN531,"=19")+COUNTIF($AO531,"=23")+COUNTIF($AP531,"=15")+COUNTIF($AQ531,"=15")+COUNTIF($AR531,"=19")+COUNTIF($AS531,"=17")+COUNTIF($AV531,"=12")+COUNTIF($AW531,"=12")</f>
        <v>9</v>
      </c>
      <c r="CK531" s="59">
        <f>COUNTIF($AX531,"=11")+COUNTIF($AY531,"=9")+COUNTIF($AZ531,"=15")+COUNTIF($BA531,"=16")+COUNTIF($BB531,"=8")+COUNTIF($BC531,"=10")+COUNTIF($BD531,"=10")+COUNTIF($BE531,"=8")+COUNTIF($BF531,"=10")+COUNTIF($BG531,"=11")</f>
        <v>8</v>
      </c>
      <c r="CL531" s="59">
        <f>COUNTIF($BH531,"=12")+COUNTIF($BI531,"=21")+COUNTIF($BJ531,"=23")+COUNTIF($BK531,"=16")+COUNTIF($BL531,"=10")+COUNTIF($BM531,"=12")+COUNTIF($BN531,"=12")+COUNTIF($BO531,"=15")+COUNTIF($BP531,"=8")+COUNTIF($BQ531,"=12")+COUNTIF($BR531,"=24")+COUNTIF($BS531,"=20")+COUNTIF($BT531,"=13")</f>
        <v>9</v>
      </c>
      <c r="CM531" s="59">
        <f>COUNTIF($BU531,"=12")+COUNTIF($BV531,"=11")+COUNTIF($BW531,"=13")+COUNTIF($BX531,"=11")+COUNTIF($BY531,"=11")+COUNTIF($BZ531,"=12")+COUNTIF($CA531,"=11")</f>
        <v>5</v>
      </c>
      <c r="CN531" s="86"/>
      <c r="CO531" s="86"/>
      <c r="CP531" s="86"/>
      <c r="CQ531" s="86"/>
      <c r="CR531" s="86"/>
      <c r="CS531" s="86"/>
      <c r="CT531" s="86"/>
      <c r="CU531" s="86"/>
      <c r="CV531" s="86"/>
      <c r="CW531" s="86"/>
      <c r="CX531" s="86"/>
      <c r="CY531" s="86"/>
      <c r="CZ531" s="86"/>
      <c r="DA531" s="86"/>
      <c r="DB531" s="86"/>
      <c r="DC531" s="86"/>
      <c r="DD531" s="86"/>
      <c r="DE531" s="86"/>
      <c r="DF531" s="86"/>
      <c r="DG531" s="86"/>
      <c r="DH531" s="86"/>
      <c r="DI531" s="86"/>
      <c r="DJ531" s="86"/>
      <c r="DK531" s="86"/>
      <c r="DL531" s="86"/>
      <c r="DM531" s="86"/>
      <c r="DN531" s="86"/>
      <c r="DO531" s="86"/>
      <c r="DP531" s="86"/>
      <c r="DQ531" s="86"/>
      <c r="DR531" s="86"/>
      <c r="DS531" s="86"/>
      <c r="DT531" s="86"/>
      <c r="DU531" s="86"/>
      <c r="DV531" s="86"/>
      <c r="DW531" s="86"/>
      <c r="DX531" s="86"/>
      <c r="DY531" s="86"/>
      <c r="DZ531" s="86"/>
      <c r="EA531" s="85"/>
      <c r="EB531" s="85"/>
      <c r="EC531" s="85"/>
      <c r="ED531" s="85"/>
      <c r="EE531" s="85"/>
    </row>
    <row r="532" spans="1:135" s="1" customFormat="1" ht="15" customHeight="1" x14ac:dyDescent="0.25">
      <c r="A532" s="170">
        <v>78065</v>
      </c>
      <c r="B532" s="46" t="s">
        <v>684</v>
      </c>
      <c r="C532" s="86" t="s">
        <v>2</v>
      </c>
      <c r="D532" s="138" t="s">
        <v>116</v>
      </c>
      <c r="E532" s="29" t="s">
        <v>7</v>
      </c>
      <c r="F532" s="3" t="s">
        <v>13</v>
      </c>
      <c r="G532" s="7">
        <v>41482.902777777781</v>
      </c>
      <c r="H532" s="88" t="s">
        <v>2</v>
      </c>
      <c r="I532" s="88" t="s">
        <v>779</v>
      </c>
      <c r="J532" s="87">
        <v>41277.888888888891</v>
      </c>
      <c r="K532" s="143">
        <f>+COUNTIF($Y532,"&gt;=18")+COUNTIF($AG532,"&gt;=31")+COUNTIF($AP532,"&lt;=15")+COUNTIF($AR532,"&gt;=19")+COUNTIF($BG532,"&gt;=11")+COUNTIF($BI532,"&lt;=21")+COUNTIF($BK532,"&gt;=17")+COUNTIF($BR532,"&gt;=24")+COUNTIF($CA532,"&lt;=11")</f>
        <v>5</v>
      </c>
      <c r="L532" s="140">
        <f>65-(+CH532+CI532+CJ532+CK532+CL532+CM532)</f>
        <v>15</v>
      </c>
      <c r="M532" s="28">
        <v>13</v>
      </c>
      <c r="N532" s="28">
        <v>24</v>
      </c>
      <c r="O532" s="28">
        <v>14</v>
      </c>
      <c r="P532" s="28">
        <v>11</v>
      </c>
      <c r="Q532" s="28">
        <v>10</v>
      </c>
      <c r="R532" s="28">
        <v>15</v>
      </c>
      <c r="S532" s="28">
        <v>12</v>
      </c>
      <c r="T532" s="28">
        <v>12</v>
      </c>
      <c r="U532" s="28">
        <v>11</v>
      </c>
      <c r="V532" s="28">
        <v>12</v>
      </c>
      <c r="W532" s="28">
        <v>13</v>
      </c>
      <c r="X532" s="28">
        <v>16</v>
      </c>
      <c r="Y532" s="28">
        <v>18</v>
      </c>
      <c r="Z532" s="28">
        <v>9</v>
      </c>
      <c r="AA532" s="28">
        <v>10</v>
      </c>
      <c r="AB532" s="28">
        <v>11</v>
      </c>
      <c r="AC532" s="28">
        <v>11</v>
      </c>
      <c r="AD532" s="28">
        <v>25</v>
      </c>
      <c r="AE532" s="28">
        <v>15</v>
      </c>
      <c r="AF532" s="28">
        <v>17</v>
      </c>
      <c r="AG532" s="28">
        <v>31</v>
      </c>
      <c r="AH532" s="28">
        <v>15</v>
      </c>
      <c r="AI532" s="28">
        <v>15</v>
      </c>
      <c r="AJ532" s="28">
        <v>17</v>
      </c>
      <c r="AK532" s="6">
        <v>17</v>
      </c>
      <c r="AL532" s="28">
        <v>11</v>
      </c>
      <c r="AM532" s="28">
        <v>10</v>
      </c>
      <c r="AN532" s="28">
        <v>19</v>
      </c>
      <c r="AO532" s="28">
        <v>23</v>
      </c>
      <c r="AP532" s="28">
        <v>16</v>
      </c>
      <c r="AQ532" s="28">
        <v>15</v>
      </c>
      <c r="AR532" s="28">
        <v>19</v>
      </c>
      <c r="AS532" s="28">
        <v>16</v>
      </c>
      <c r="AT532" s="28">
        <v>37</v>
      </c>
      <c r="AU532" s="6">
        <v>40</v>
      </c>
      <c r="AV532" s="28">
        <v>11</v>
      </c>
      <c r="AW532" s="28">
        <v>12</v>
      </c>
      <c r="AX532" s="28">
        <v>11</v>
      </c>
      <c r="AY532" s="28">
        <v>9</v>
      </c>
      <c r="AZ532" s="28">
        <v>15</v>
      </c>
      <c r="BA532" s="28">
        <v>16</v>
      </c>
      <c r="BB532" s="28">
        <v>8</v>
      </c>
      <c r="BC532" s="28">
        <v>10</v>
      </c>
      <c r="BD532" s="28">
        <v>10</v>
      </c>
      <c r="BE532" s="28">
        <v>8</v>
      </c>
      <c r="BF532" s="28">
        <v>10</v>
      </c>
      <c r="BG532" s="28">
        <v>10</v>
      </c>
      <c r="BH532" s="28">
        <v>12</v>
      </c>
      <c r="BI532" s="28">
        <v>21</v>
      </c>
      <c r="BJ532" s="28">
        <v>23</v>
      </c>
      <c r="BK532" s="28">
        <v>16</v>
      </c>
      <c r="BL532" s="28">
        <v>10</v>
      </c>
      <c r="BM532" s="28">
        <v>12</v>
      </c>
      <c r="BN532" s="28">
        <v>12</v>
      </c>
      <c r="BO532" s="28">
        <v>14</v>
      </c>
      <c r="BP532" s="28">
        <v>8</v>
      </c>
      <c r="BQ532" s="28">
        <v>12</v>
      </c>
      <c r="BR532" s="28">
        <v>24</v>
      </c>
      <c r="BS532" s="28">
        <v>21</v>
      </c>
      <c r="BT532" s="28">
        <v>14</v>
      </c>
      <c r="BU532" s="28">
        <v>12</v>
      </c>
      <c r="BV532" s="28">
        <v>11</v>
      </c>
      <c r="BW532" s="28">
        <v>13</v>
      </c>
      <c r="BX532" s="28">
        <v>10</v>
      </c>
      <c r="BY532" s="28">
        <v>11</v>
      </c>
      <c r="BZ532" s="28">
        <v>12</v>
      </c>
      <c r="CA532" s="28">
        <v>12</v>
      </c>
      <c r="CB532" s="149">
        <f>(2.71828^(-8.3291+4.4859*K532-2.1583*L532))/(1+(2.71828^(-8.3291+4.4859*K532-2.1583*L532)))</f>
        <v>1.1578826372581279E-8</v>
      </c>
      <c r="CC532" s="64" t="s">
        <v>781</v>
      </c>
      <c r="CD532" s="86" t="s">
        <v>117</v>
      </c>
      <c r="CE532" s="10" t="s">
        <v>685</v>
      </c>
      <c r="CF532" s="86" t="s">
        <v>684</v>
      </c>
      <c r="CG532" s="77"/>
      <c r="CH532" s="59">
        <f>COUNTIF($M532,"=13")+COUNTIF($N532,"=24")+COUNTIF($O532,"=14")+COUNTIF($P532,"=11")+COUNTIF($Q532,"=11")+COUNTIF($R532,"=14")+COUNTIF($S532,"=12")+COUNTIF($T532,"=12")+COUNTIF($U532,"=12")+COUNTIF($V532,"=13")+COUNTIF($W532,"=13")+COUNTIF($X532,"=16")</f>
        <v>8</v>
      </c>
      <c r="CI532" s="59">
        <f>COUNTIF($Y532,"=18")+COUNTIF($Z532,"=9")+COUNTIF($AA532,"=10")+COUNTIF($AB532,"=11")+COUNTIF($AC532,"=11")+COUNTIF($AD532,"=25")+COUNTIF($AE532,"=15")+COUNTIF($AF532,"=19")+COUNTIF($AG532,"=31")+COUNTIF($AH532,"=15")+COUNTIF($AI532,"=15")+COUNTIF($AJ532,"=17")+COUNTIF($AK532,"=17")</f>
        <v>12</v>
      </c>
      <c r="CJ532" s="59">
        <f>COUNTIF($AL532,"=11")+COUNTIF($AM532,"=11")+COUNTIF($AN532,"=19")+COUNTIF($AO532,"=23")+COUNTIF($AP532,"=15")+COUNTIF($AQ532,"=15")+COUNTIF($AR532,"=19")+COUNTIF($AS532,"=17")+COUNTIF($AV532,"=12")+COUNTIF($AW532,"=12")</f>
        <v>6</v>
      </c>
      <c r="CK532" s="59">
        <f>COUNTIF($AX532,"=11")+COUNTIF($AY532,"=9")+COUNTIF($AZ532,"=15")+COUNTIF($BA532,"=16")+COUNTIF($BB532,"=8")+COUNTIF($BC532,"=10")+COUNTIF($BD532,"=10")+COUNTIF($BE532,"=8")+COUNTIF($BF532,"=10")+COUNTIF($BG532,"=11")</f>
        <v>9</v>
      </c>
      <c r="CL532" s="59">
        <f>COUNTIF($BH532,"=12")+COUNTIF($BI532,"=21")+COUNTIF($BJ532,"=23")+COUNTIF($BK532,"=16")+COUNTIF($BL532,"=10")+COUNTIF($BM532,"=12")+COUNTIF($BN532,"=12")+COUNTIF($BO532,"=15")+COUNTIF($BP532,"=8")+COUNTIF($BQ532,"=12")+COUNTIF($BR532,"=24")+COUNTIF($BS532,"=20")+COUNTIF($BT532,"=13")</f>
        <v>10</v>
      </c>
      <c r="CM532" s="59">
        <f>COUNTIF($BU532,"=12")+COUNTIF($BV532,"=11")+COUNTIF($BW532,"=13")+COUNTIF($BX532,"=11")+COUNTIF($BY532,"=11")+COUNTIF($BZ532,"=12")+COUNTIF($CA532,"=11")</f>
        <v>5</v>
      </c>
      <c r="CN532" s="86"/>
      <c r="CO532" s="86"/>
      <c r="CP532" s="86"/>
      <c r="CQ532" s="86"/>
      <c r="CR532" s="86"/>
      <c r="CS532" s="86"/>
      <c r="CT532" s="86"/>
      <c r="CU532" s="86"/>
      <c r="CV532" s="86"/>
      <c r="CW532" s="86"/>
      <c r="CX532" s="86"/>
      <c r="CY532" s="86"/>
      <c r="CZ532" s="86"/>
      <c r="DA532" s="86"/>
      <c r="DB532" s="86"/>
      <c r="DC532" s="86"/>
      <c r="DD532" s="86"/>
      <c r="DE532" s="86"/>
      <c r="DF532" s="86"/>
      <c r="DG532" s="86"/>
      <c r="DH532" s="86"/>
      <c r="DI532" s="86"/>
      <c r="DJ532" s="86"/>
      <c r="DK532" s="86"/>
      <c r="DL532" s="86"/>
      <c r="DM532" s="86"/>
      <c r="DN532" s="86"/>
      <c r="DO532" s="86"/>
      <c r="DP532" s="86"/>
      <c r="DQ532" s="86"/>
      <c r="DR532" s="86"/>
      <c r="DS532" s="86"/>
      <c r="DT532" s="86"/>
      <c r="DU532" s="86"/>
      <c r="DV532" s="86"/>
      <c r="DW532" s="86"/>
      <c r="DX532" s="86"/>
      <c r="DY532" s="86"/>
      <c r="DZ532" s="86"/>
      <c r="EA532" s="85"/>
      <c r="EB532" s="85"/>
      <c r="EC532" s="85"/>
      <c r="ED532" s="85"/>
      <c r="EE532" s="85"/>
    </row>
    <row r="533" spans="1:135" s="1" customFormat="1" ht="15" customHeight="1" x14ac:dyDescent="0.25">
      <c r="A533" s="77">
        <v>93884</v>
      </c>
      <c r="B533" s="10" t="s">
        <v>207</v>
      </c>
      <c r="C533" s="86" t="s">
        <v>2</v>
      </c>
      <c r="D533" s="138" t="s">
        <v>79</v>
      </c>
      <c r="E533" s="10" t="s">
        <v>8</v>
      </c>
      <c r="F533" s="10" t="s">
        <v>207</v>
      </c>
      <c r="G533" s="7">
        <v>41504.945138888892</v>
      </c>
      <c r="H533" s="88" t="s">
        <v>2</v>
      </c>
      <c r="I533" s="88" t="s">
        <v>779</v>
      </c>
      <c r="J533" s="87">
        <v>41277.888888888891</v>
      </c>
      <c r="K533" s="143">
        <f>+COUNTIF($Y533,"&gt;=18")+COUNTIF($AG533,"&gt;=31")+COUNTIF($AP533,"&lt;=15")+COUNTIF($AR533,"&gt;=19")+COUNTIF($BG533,"&gt;=11")+COUNTIF($BI533,"&lt;=21")+COUNTIF($BK533,"&gt;=17")+COUNTIF($BR533,"&gt;=24")+COUNTIF($CA533,"&lt;=11")</f>
        <v>5</v>
      </c>
      <c r="L533" s="140">
        <f>65-(+CH533+CI533+CJ533+CK533+CL533+CM533)</f>
        <v>15</v>
      </c>
      <c r="M533" s="43">
        <v>13</v>
      </c>
      <c r="N533" s="43">
        <v>24</v>
      </c>
      <c r="O533" s="43">
        <v>14</v>
      </c>
      <c r="P533" s="43">
        <v>10</v>
      </c>
      <c r="Q533" s="43">
        <v>11</v>
      </c>
      <c r="R533" s="43">
        <v>14</v>
      </c>
      <c r="S533" s="43">
        <v>12</v>
      </c>
      <c r="T533" s="43">
        <v>12</v>
      </c>
      <c r="U533" s="43">
        <v>13</v>
      </c>
      <c r="V533" s="43">
        <v>13</v>
      </c>
      <c r="W533" s="43">
        <v>13</v>
      </c>
      <c r="X533" s="43">
        <v>16</v>
      </c>
      <c r="Y533" s="43">
        <v>19</v>
      </c>
      <c r="Z533" s="43">
        <v>10</v>
      </c>
      <c r="AA533" s="43">
        <v>10</v>
      </c>
      <c r="AB533" s="43">
        <v>11</v>
      </c>
      <c r="AC533" s="43">
        <v>11</v>
      </c>
      <c r="AD533" s="43">
        <v>23</v>
      </c>
      <c r="AE533" s="43">
        <v>15</v>
      </c>
      <c r="AF533" s="43">
        <v>19</v>
      </c>
      <c r="AG533" s="43">
        <v>32</v>
      </c>
      <c r="AH533" s="43">
        <v>15</v>
      </c>
      <c r="AI533" s="43">
        <v>15</v>
      </c>
      <c r="AJ533" s="43">
        <v>17</v>
      </c>
      <c r="AK533" s="43">
        <v>17</v>
      </c>
      <c r="AL533" s="43">
        <v>11</v>
      </c>
      <c r="AM533" s="43">
        <v>11</v>
      </c>
      <c r="AN533" s="43">
        <v>19</v>
      </c>
      <c r="AO533" s="43">
        <v>23</v>
      </c>
      <c r="AP533" s="43">
        <v>17</v>
      </c>
      <c r="AQ533" s="43">
        <v>15</v>
      </c>
      <c r="AR533" s="43">
        <v>20</v>
      </c>
      <c r="AS533" s="43">
        <v>17</v>
      </c>
      <c r="AT533" s="34">
        <v>38</v>
      </c>
      <c r="AU533" s="43">
        <v>38</v>
      </c>
      <c r="AV533" s="43">
        <v>12</v>
      </c>
      <c r="AW533" s="43">
        <v>12</v>
      </c>
      <c r="AX533" s="43">
        <v>11</v>
      </c>
      <c r="AY533" s="43">
        <v>9</v>
      </c>
      <c r="AZ533" s="43">
        <v>15</v>
      </c>
      <c r="BA533" s="43">
        <v>16</v>
      </c>
      <c r="BB533" s="43">
        <v>8</v>
      </c>
      <c r="BC533" s="43">
        <v>11</v>
      </c>
      <c r="BD533" s="43">
        <v>10</v>
      </c>
      <c r="BE533" s="43">
        <v>8</v>
      </c>
      <c r="BF533" s="43">
        <v>10</v>
      </c>
      <c r="BG533" s="43">
        <v>11</v>
      </c>
      <c r="BH533" s="43">
        <v>12</v>
      </c>
      <c r="BI533" s="43">
        <v>22</v>
      </c>
      <c r="BJ533" s="43">
        <v>23</v>
      </c>
      <c r="BK533" s="43">
        <v>17</v>
      </c>
      <c r="BL533" s="43">
        <v>10</v>
      </c>
      <c r="BM533" s="43">
        <v>12</v>
      </c>
      <c r="BN533" s="43">
        <v>12</v>
      </c>
      <c r="BO533" s="43">
        <v>17</v>
      </c>
      <c r="BP533" s="43">
        <v>8</v>
      </c>
      <c r="BQ533" s="43">
        <v>12</v>
      </c>
      <c r="BR533" s="43">
        <v>22</v>
      </c>
      <c r="BS533" s="43">
        <v>21</v>
      </c>
      <c r="BT533" s="43">
        <v>13</v>
      </c>
      <c r="BU533" s="43">
        <v>12</v>
      </c>
      <c r="BV533" s="43">
        <v>11</v>
      </c>
      <c r="BW533" s="43">
        <v>13</v>
      </c>
      <c r="BX533" s="43">
        <v>11</v>
      </c>
      <c r="BY533" s="43">
        <v>11</v>
      </c>
      <c r="BZ533" s="43">
        <v>12</v>
      </c>
      <c r="CA533" s="43">
        <v>12</v>
      </c>
      <c r="CB533" s="149">
        <f>(2.71828^(-8.3291+4.4859*K533-2.1583*L533))/(1+(2.71828^(-8.3291+4.4859*K533-2.1583*L533)))</f>
        <v>1.1578826372581279E-8</v>
      </c>
      <c r="CC533" s="64" t="s">
        <v>781</v>
      </c>
      <c r="CD533" s="86" t="s">
        <v>55</v>
      </c>
      <c r="CE533" s="10" t="s">
        <v>700</v>
      </c>
      <c r="CF533" s="18" t="s">
        <v>207</v>
      </c>
      <c r="CG533" s="15"/>
      <c r="CH533" s="59">
        <f>COUNTIF($M533,"=13")+COUNTIF($N533,"=24")+COUNTIF($O533,"=14")+COUNTIF($P533,"=11")+COUNTIF($Q533,"=11")+COUNTIF($R533,"=14")+COUNTIF($S533,"=12")+COUNTIF($T533,"=12")+COUNTIF($U533,"=12")+COUNTIF($V533,"=13")+COUNTIF($W533,"=13")+COUNTIF($X533,"=16")</f>
        <v>10</v>
      </c>
      <c r="CI533" s="59">
        <f>COUNTIF($Y533,"=18")+COUNTIF($Z533,"=9")+COUNTIF($AA533,"=10")+COUNTIF($AB533,"=11")+COUNTIF($AC533,"=11")+COUNTIF($AD533,"=25")+COUNTIF($AE533,"=15")+COUNTIF($AF533,"=19")+COUNTIF($AG533,"=31")+COUNTIF($AH533,"=15")+COUNTIF($AI533,"=15")+COUNTIF($AJ533,"=17")+COUNTIF($AK533,"=17")</f>
        <v>9</v>
      </c>
      <c r="CJ533" s="59">
        <f>COUNTIF($AL533,"=11")+COUNTIF($AM533,"=11")+COUNTIF($AN533,"=19")+COUNTIF($AO533,"=23")+COUNTIF($AP533,"=15")+COUNTIF($AQ533,"=15")+COUNTIF($AR533,"=19")+COUNTIF($AS533,"=17")+COUNTIF($AV533,"=12")+COUNTIF($AW533,"=12")</f>
        <v>8</v>
      </c>
      <c r="CK533" s="59">
        <f>COUNTIF($AX533,"=11")+COUNTIF($AY533,"=9")+COUNTIF($AZ533,"=15")+COUNTIF($BA533,"=16")+COUNTIF($BB533,"=8")+COUNTIF($BC533,"=10")+COUNTIF($BD533,"=10")+COUNTIF($BE533,"=8")+COUNTIF($BF533,"=10")+COUNTIF($BG533,"=11")</f>
        <v>9</v>
      </c>
      <c r="CL533" s="59">
        <f>COUNTIF($BH533,"=12")+COUNTIF($BI533,"=21")+COUNTIF($BJ533,"=23")+COUNTIF($BK533,"=16")+COUNTIF($BL533,"=10")+COUNTIF($BM533,"=12")+COUNTIF($BN533,"=12")+COUNTIF($BO533,"=15")+COUNTIF($BP533,"=8")+COUNTIF($BQ533,"=12")+COUNTIF($BR533,"=24")+COUNTIF($BS533,"=20")+COUNTIF($BT533,"=13")</f>
        <v>8</v>
      </c>
      <c r="CM533" s="59">
        <f>COUNTIF($BU533,"=12")+COUNTIF($BV533,"=11")+COUNTIF($BW533,"=13")+COUNTIF($BX533,"=11")+COUNTIF($BY533,"=11")+COUNTIF($BZ533,"=12")+COUNTIF($CA533,"=11")</f>
        <v>6</v>
      </c>
      <c r="CN533" s="86"/>
      <c r="CO533" s="86"/>
      <c r="CP533" s="86"/>
      <c r="CQ533" s="86"/>
      <c r="CR533" s="86"/>
      <c r="CS533" s="86"/>
      <c r="CT533" s="86"/>
      <c r="CU533" s="86"/>
      <c r="CV533" s="86"/>
      <c r="CW533" s="86"/>
      <c r="CX533" s="86"/>
      <c r="CY533" s="86"/>
      <c r="CZ533" s="86"/>
      <c r="DA533" s="86"/>
      <c r="DB533" s="86"/>
      <c r="DC533" s="86"/>
      <c r="DD533" s="86"/>
      <c r="DE533" s="86"/>
      <c r="DF533" s="86"/>
      <c r="DG533" s="86"/>
      <c r="DH533" s="86"/>
      <c r="DI533" s="86"/>
      <c r="DJ533" s="86"/>
      <c r="DK533" s="86"/>
      <c r="DL533" s="86"/>
      <c r="DM533" s="86"/>
      <c r="DN533" s="86"/>
      <c r="DO533" s="86"/>
      <c r="DP533" s="86"/>
      <c r="DQ533" s="86"/>
      <c r="DR533" s="86"/>
      <c r="DS533" s="86"/>
      <c r="DT533" s="86"/>
      <c r="DU533" s="86"/>
      <c r="DV533" s="86"/>
      <c r="DW533" s="86"/>
      <c r="DX533" s="86"/>
      <c r="DY533" s="86"/>
      <c r="DZ533" s="86"/>
      <c r="EA533" s="85"/>
      <c r="EB533" s="85"/>
      <c r="EC533" s="85"/>
      <c r="ED533" s="85"/>
      <c r="EE533" s="85"/>
    </row>
    <row r="534" spans="1:135" s="1" customFormat="1" ht="15" customHeight="1" x14ac:dyDescent="0.25">
      <c r="A534" s="27">
        <v>99878</v>
      </c>
      <c r="B534" s="86" t="s">
        <v>50</v>
      </c>
      <c r="C534" s="86" t="s">
        <v>2</v>
      </c>
      <c r="D534" s="138" t="s">
        <v>78</v>
      </c>
      <c r="E534" s="86" t="s">
        <v>8</v>
      </c>
      <c r="F534" s="86" t="s">
        <v>300</v>
      </c>
      <c r="G534" s="87">
        <v>42403.244444444441</v>
      </c>
      <c r="H534" s="88" t="s">
        <v>2</v>
      </c>
      <c r="I534" s="88" t="s">
        <v>779</v>
      </c>
      <c r="J534" s="87">
        <v>41277.888888888891</v>
      </c>
      <c r="K534" s="143">
        <f>+COUNTIF($Y534,"&gt;=18")+COUNTIF($AG534,"&gt;=31")+COUNTIF($AP534,"&lt;=15")+COUNTIF($AR534,"&gt;=19")+COUNTIF($BG534,"&gt;=11")+COUNTIF($BI534,"&lt;=21")+COUNTIF($BK534,"&gt;=17")+COUNTIF($BR534,"&gt;=24")+COUNTIF($CA534,"&lt;=11")</f>
        <v>5</v>
      </c>
      <c r="L534" s="140">
        <f>65-(+CH534+CI534+CJ534+CK534+CL534+CM534)</f>
        <v>15</v>
      </c>
      <c r="M534" s="100">
        <v>14</v>
      </c>
      <c r="N534" s="100">
        <v>25</v>
      </c>
      <c r="O534" s="100">
        <v>14</v>
      </c>
      <c r="P534" s="68">
        <v>11</v>
      </c>
      <c r="Q534" s="100">
        <v>11</v>
      </c>
      <c r="R534" s="100">
        <v>14</v>
      </c>
      <c r="S534" s="100">
        <v>12</v>
      </c>
      <c r="T534" s="100">
        <v>12</v>
      </c>
      <c r="U534" s="100">
        <v>12</v>
      </c>
      <c r="V534" s="100">
        <v>13</v>
      </c>
      <c r="W534" s="100">
        <v>13</v>
      </c>
      <c r="X534" s="100">
        <v>16</v>
      </c>
      <c r="Y534" s="100">
        <v>20</v>
      </c>
      <c r="Z534" s="68">
        <v>9</v>
      </c>
      <c r="AA534" s="68">
        <v>10</v>
      </c>
      <c r="AB534" s="100">
        <v>11</v>
      </c>
      <c r="AC534" s="100">
        <v>11</v>
      </c>
      <c r="AD534" s="100">
        <v>24</v>
      </c>
      <c r="AE534" s="100">
        <v>15</v>
      </c>
      <c r="AF534" s="100">
        <v>19</v>
      </c>
      <c r="AG534" s="100">
        <v>30</v>
      </c>
      <c r="AH534" s="68">
        <v>15</v>
      </c>
      <c r="AI534" s="68">
        <v>16</v>
      </c>
      <c r="AJ534" s="68">
        <v>17</v>
      </c>
      <c r="AK534" s="68">
        <v>18</v>
      </c>
      <c r="AL534" s="100">
        <v>11</v>
      </c>
      <c r="AM534" s="100">
        <v>11</v>
      </c>
      <c r="AN534" s="68">
        <v>19</v>
      </c>
      <c r="AO534" s="68">
        <v>22</v>
      </c>
      <c r="AP534" s="68">
        <v>14</v>
      </c>
      <c r="AQ534" s="68">
        <v>15</v>
      </c>
      <c r="AR534" s="68">
        <v>18</v>
      </c>
      <c r="AS534" s="68">
        <v>17</v>
      </c>
      <c r="AT534" s="68">
        <v>37</v>
      </c>
      <c r="AU534" s="100">
        <v>38</v>
      </c>
      <c r="AV534" s="68">
        <v>12</v>
      </c>
      <c r="AW534" s="68">
        <v>12</v>
      </c>
      <c r="AX534" s="68">
        <v>11</v>
      </c>
      <c r="AY534" s="68">
        <v>9</v>
      </c>
      <c r="AZ534" s="68">
        <v>15</v>
      </c>
      <c r="BA534" s="68">
        <v>16</v>
      </c>
      <c r="BB534" s="100">
        <v>8</v>
      </c>
      <c r="BC534" s="100">
        <v>10</v>
      </c>
      <c r="BD534" s="100">
        <v>10</v>
      </c>
      <c r="BE534" s="100">
        <v>8</v>
      </c>
      <c r="BF534" s="100">
        <v>10</v>
      </c>
      <c r="BG534" s="100">
        <v>11</v>
      </c>
      <c r="BH534" s="100">
        <v>12</v>
      </c>
      <c r="BI534" s="100">
        <v>21</v>
      </c>
      <c r="BJ534" s="100">
        <v>23</v>
      </c>
      <c r="BK534" s="100">
        <v>15</v>
      </c>
      <c r="BL534" s="100">
        <v>10</v>
      </c>
      <c r="BM534" s="100">
        <v>12</v>
      </c>
      <c r="BN534" s="100">
        <v>12</v>
      </c>
      <c r="BO534" s="100">
        <v>16</v>
      </c>
      <c r="BP534" s="100">
        <v>8</v>
      </c>
      <c r="BQ534" s="100">
        <v>12</v>
      </c>
      <c r="BR534" s="100">
        <v>24</v>
      </c>
      <c r="BS534" s="100">
        <v>20</v>
      </c>
      <c r="BT534" s="100">
        <v>14</v>
      </c>
      <c r="BU534" s="100">
        <v>12</v>
      </c>
      <c r="BV534" s="100">
        <v>11</v>
      </c>
      <c r="BW534" s="100">
        <v>13</v>
      </c>
      <c r="BX534" s="100">
        <v>12</v>
      </c>
      <c r="BY534" s="100">
        <v>11</v>
      </c>
      <c r="BZ534" s="100">
        <v>12</v>
      </c>
      <c r="CA534" s="100">
        <v>12</v>
      </c>
      <c r="CB534" s="149">
        <f>(2.71828^(-8.3291+4.4859*K534-2.1583*L534))/(1+(2.71828^(-8.3291+4.4859*K534-2.1583*L534)))</f>
        <v>1.1578826372581279E-8</v>
      </c>
      <c r="CC534" s="64" t="s">
        <v>781</v>
      </c>
      <c r="CD534" s="86" t="s">
        <v>53</v>
      </c>
      <c r="CE534" s="86" t="s">
        <v>2</v>
      </c>
      <c r="CF534" s="86" t="s">
        <v>50</v>
      </c>
      <c r="CG534" s="86"/>
      <c r="CH534" s="59">
        <f>COUNTIF($M534,"=13")+COUNTIF($N534,"=24")+COUNTIF($O534,"=14")+COUNTIF($P534,"=11")+COUNTIF($Q534,"=11")+COUNTIF($R534,"=14")+COUNTIF($S534,"=12")+COUNTIF($T534,"=12")+COUNTIF($U534,"=12")+COUNTIF($V534,"=13")+COUNTIF($W534,"=13")+COUNTIF($X534,"=16")</f>
        <v>10</v>
      </c>
      <c r="CI534" s="59">
        <f>COUNTIF($Y534,"=18")+COUNTIF($Z534,"=9")+COUNTIF($AA534,"=10")+COUNTIF($AB534,"=11")+COUNTIF($AC534,"=11")+COUNTIF($AD534,"=25")+COUNTIF($AE534,"=15")+COUNTIF($AF534,"=19")+COUNTIF($AG534,"=31")+COUNTIF($AH534,"=15")+COUNTIF($AI534,"=15")+COUNTIF($AJ534,"=17")+COUNTIF($AK534,"=17")</f>
        <v>8</v>
      </c>
      <c r="CJ534" s="59">
        <f>COUNTIF($AL534,"=11")+COUNTIF($AM534,"=11")+COUNTIF($AN534,"=19")+COUNTIF($AO534,"=23")+COUNTIF($AP534,"=15")+COUNTIF($AQ534,"=15")+COUNTIF($AR534,"=19")+COUNTIF($AS534,"=17")+COUNTIF($AV534,"=12")+COUNTIF($AW534,"=12")</f>
        <v>7</v>
      </c>
      <c r="CK534" s="59">
        <f>COUNTIF($AX534,"=11")+COUNTIF($AY534,"=9")+COUNTIF($AZ534,"=15")+COUNTIF($BA534,"=16")+COUNTIF($BB534,"=8")+COUNTIF($BC534,"=10")+COUNTIF($BD534,"=10")+COUNTIF($BE534,"=8")+COUNTIF($BF534,"=10")+COUNTIF($BG534,"=11")</f>
        <v>10</v>
      </c>
      <c r="CL534" s="59">
        <f>COUNTIF($BH534,"=12")+COUNTIF($BI534,"=21")+COUNTIF($BJ534,"=23")+COUNTIF($BK534,"=16")+COUNTIF($BL534,"=10")+COUNTIF($BM534,"=12")+COUNTIF($BN534,"=12")+COUNTIF($BO534,"=15")+COUNTIF($BP534,"=8")+COUNTIF($BQ534,"=12")+COUNTIF($BR534,"=24")+COUNTIF($BS534,"=20")+COUNTIF($BT534,"=13")</f>
        <v>10</v>
      </c>
      <c r="CM534" s="59">
        <f>COUNTIF($BU534,"=12")+COUNTIF($BV534,"=11")+COUNTIF($BW534,"=13")+COUNTIF($BX534,"=11")+COUNTIF($BY534,"=11")+COUNTIF($BZ534,"=12")+COUNTIF($CA534,"=11")</f>
        <v>5</v>
      </c>
      <c r="CN534" s="86"/>
      <c r="CO534" s="86"/>
      <c r="CP534" s="86"/>
      <c r="CQ534" s="86"/>
      <c r="CR534" s="86"/>
      <c r="CS534" s="86"/>
      <c r="CT534" s="86"/>
      <c r="CU534" s="86"/>
      <c r="CV534" s="86"/>
      <c r="CW534" s="86"/>
      <c r="CX534" s="86"/>
      <c r="CY534" s="86"/>
      <c r="CZ534" s="86"/>
      <c r="DA534" s="86"/>
      <c r="DB534" s="86"/>
      <c r="DC534" s="86"/>
      <c r="DD534" s="86"/>
      <c r="DE534" s="86"/>
      <c r="DF534" s="86"/>
      <c r="DG534" s="86"/>
      <c r="DH534" s="86"/>
      <c r="DI534" s="86"/>
      <c r="DJ534" s="86"/>
      <c r="DK534" s="86"/>
      <c r="DL534" s="86"/>
      <c r="DM534" s="86"/>
      <c r="DN534" s="86"/>
      <c r="DO534" s="86"/>
      <c r="DP534" s="86"/>
      <c r="DQ534" s="86"/>
      <c r="DR534" s="86"/>
      <c r="DS534" s="86"/>
      <c r="DT534" s="86"/>
      <c r="DU534" s="86"/>
      <c r="DV534" s="86"/>
      <c r="DW534" s="86"/>
      <c r="DX534" s="86"/>
      <c r="DY534" s="86"/>
      <c r="DZ534" s="86"/>
      <c r="EA534" s="85"/>
      <c r="EB534" s="85"/>
      <c r="EC534" s="85"/>
      <c r="ED534" s="85"/>
      <c r="EE534" s="85"/>
    </row>
    <row r="535" spans="1:135" s="1" customFormat="1" ht="15" customHeight="1" x14ac:dyDescent="0.25">
      <c r="A535" s="27">
        <v>101614</v>
      </c>
      <c r="B535" s="3" t="s">
        <v>50</v>
      </c>
      <c r="C535" s="86" t="s">
        <v>2</v>
      </c>
      <c r="D535" s="138" t="s">
        <v>78</v>
      </c>
      <c r="E535" s="3" t="s">
        <v>314</v>
      </c>
      <c r="F535" s="3" t="s">
        <v>174</v>
      </c>
      <c r="G535" s="7">
        <v>41410.180555555555</v>
      </c>
      <c r="H535" s="88" t="s">
        <v>2</v>
      </c>
      <c r="I535" s="88" t="s">
        <v>779</v>
      </c>
      <c r="J535" s="87">
        <v>41277.888888888891</v>
      </c>
      <c r="K535" s="143">
        <f>+COUNTIF($Y535,"&gt;=18")+COUNTIF($AG535,"&gt;=31")+COUNTIF($AP535,"&lt;=15")+COUNTIF($AR535,"&gt;=19")+COUNTIF($BG535,"&gt;=11")+COUNTIF($BI535,"&lt;=21")+COUNTIF($BK535,"&gt;=17")+COUNTIF($BR535,"&gt;=24")+COUNTIF($CA535,"&lt;=11")</f>
        <v>5</v>
      </c>
      <c r="L535" s="140">
        <f>65-(+CH535+CI535+CJ535+CK535+CL535+CM535)</f>
        <v>15</v>
      </c>
      <c r="M535" s="68">
        <v>13</v>
      </c>
      <c r="N535" s="68">
        <v>25</v>
      </c>
      <c r="O535" s="68">
        <v>14</v>
      </c>
      <c r="P535" s="68">
        <v>11</v>
      </c>
      <c r="Q535" s="68">
        <v>11</v>
      </c>
      <c r="R535" s="68">
        <v>14</v>
      </c>
      <c r="S535" s="68">
        <v>12</v>
      </c>
      <c r="T535" s="68">
        <v>12</v>
      </c>
      <c r="U535" s="68">
        <v>12</v>
      </c>
      <c r="V535" s="68">
        <v>13</v>
      </c>
      <c r="W535" s="68">
        <v>14</v>
      </c>
      <c r="X535" s="68">
        <v>16</v>
      </c>
      <c r="Y535" s="68">
        <v>17</v>
      </c>
      <c r="Z535" s="100">
        <v>9</v>
      </c>
      <c r="AA535" s="100">
        <v>10</v>
      </c>
      <c r="AB535" s="68">
        <v>11</v>
      </c>
      <c r="AC535" s="68">
        <v>11</v>
      </c>
      <c r="AD535" s="68">
        <v>25</v>
      </c>
      <c r="AE535" s="68">
        <v>15</v>
      </c>
      <c r="AF535" s="68">
        <v>18</v>
      </c>
      <c r="AG535" s="68">
        <v>31</v>
      </c>
      <c r="AH535" s="100">
        <v>15</v>
      </c>
      <c r="AI535" s="100">
        <v>16</v>
      </c>
      <c r="AJ535" s="100">
        <v>16</v>
      </c>
      <c r="AK535" s="100">
        <v>17</v>
      </c>
      <c r="AL535" s="68">
        <v>11</v>
      </c>
      <c r="AM535" s="68">
        <v>11</v>
      </c>
      <c r="AN535" s="68">
        <v>19</v>
      </c>
      <c r="AO535" s="68">
        <v>23</v>
      </c>
      <c r="AP535" s="68">
        <v>17</v>
      </c>
      <c r="AQ535" s="68">
        <v>16</v>
      </c>
      <c r="AR535" s="68">
        <v>20</v>
      </c>
      <c r="AS535" s="68">
        <v>17</v>
      </c>
      <c r="AT535" s="68">
        <v>39</v>
      </c>
      <c r="AU535" s="100">
        <v>40</v>
      </c>
      <c r="AV535" s="68">
        <v>11</v>
      </c>
      <c r="AW535" s="68">
        <v>12</v>
      </c>
      <c r="AX535" s="68">
        <v>11</v>
      </c>
      <c r="AY535" s="68">
        <v>9</v>
      </c>
      <c r="AZ535" s="68">
        <v>15</v>
      </c>
      <c r="BA535" s="68">
        <v>16</v>
      </c>
      <c r="BB535" s="68">
        <v>8</v>
      </c>
      <c r="BC535" s="68">
        <v>10</v>
      </c>
      <c r="BD535" s="68">
        <v>10</v>
      </c>
      <c r="BE535" s="68">
        <v>8</v>
      </c>
      <c r="BF535" s="68">
        <v>10</v>
      </c>
      <c r="BG535" s="68">
        <v>10</v>
      </c>
      <c r="BH535" s="68">
        <v>12</v>
      </c>
      <c r="BI535" s="68">
        <v>21</v>
      </c>
      <c r="BJ535" s="68">
        <v>23</v>
      </c>
      <c r="BK535" s="68">
        <v>17</v>
      </c>
      <c r="BL535" s="68">
        <v>10</v>
      </c>
      <c r="BM535" s="68">
        <v>12</v>
      </c>
      <c r="BN535" s="68">
        <v>12</v>
      </c>
      <c r="BO535" s="68">
        <v>16</v>
      </c>
      <c r="BP535" s="68">
        <v>8</v>
      </c>
      <c r="BQ535" s="68">
        <v>12</v>
      </c>
      <c r="BR535" s="68">
        <v>25</v>
      </c>
      <c r="BS535" s="68">
        <v>20</v>
      </c>
      <c r="BT535" s="68">
        <v>13</v>
      </c>
      <c r="BU535" s="68">
        <v>12</v>
      </c>
      <c r="BV535" s="68">
        <v>11</v>
      </c>
      <c r="BW535" s="68">
        <v>13</v>
      </c>
      <c r="BX535" s="68">
        <v>11</v>
      </c>
      <c r="BY535" s="68">
        <v>11</v>
      </c>
      <c r="BZ535" s="68">
        <v>12</v>
      </c>
      <c r="CA535" s="68">
        <v>12</v>
      </c>
      <c r="CB535" s="149">
        <f>(2.71828^(-8.3291+4.4859*K535-2.1583*L535))/(1+(2.71828^(-8.3291+4.4859*K535-2.1583*L535)))</f>
        <v>1.1578826372581279E-8</v>
      </c>
      <c r="CC535" s="64" t="s">
        <v>781</v>
      </c>
      <c r="CD535" s="86" t="s">
        <v>53</v>
      </c>
      <c r="CE535" s="3" t="s">
        <v>2</v>
      </c>
      <c r="CF535" s="86" t="s">
        <v>50</v>
      </c>
      <c r="CG535" s="86"/>
      <c r="CH535" s="59">
        <f>COUNTIF($M535,"=13")+COUNTIF($N535,"=24")+COUNTIF($O535,"=14")+COUNTIF($P535,"=11")+COUNTIF($Q535,"=11")+COUNTIF($R535,"=14")+COUNTIF($S535,"=12")+COUNTIF($T535,"=12")+COUNTIF($U535,"=12")+COUNTIF($V535,"=13")+COUNTIF($W535,"=13")+COUNTIF($X535,"=16")</f>
        <v>10</v>
      </c>
      <c r="CI535" s="59">
        <f>COUNTIF($Y535,"=18")+COUNTIF($Z535,"=9")+COUNTIF($AA535,"=10")+COUNTIF($AB535,"=11")+COUNTIF($AC535,"=11")+COUNTIF($AD535,"=25")+COUNTIF($AE535,"=15")+COUNTIF($AF535,"=19")+COUNTIF($AG535,"=31")+COUNTIF($AH535,"=15")+COUNTIF($AI535,"=15")+COUNTIF($AJ535,"=17")+COUNTIF($AK535,"=17")</f>
        <v>9</v>
      </c>
      <c r="CJ535" s="59">
        <f>COUNTIF($AL535,"=11")+COUNTIF($AM535,"=11")+COUNTIF($AN535,"=19")+COUNTIF($AO535,"=23")+COUNTIF($AP535,"=15")+COUNTIF($AQ535,"=15")+COUNTIF($AR535,"=19")+COUNTIF($AS535,"=17")+COUNTIF($AV535,"=12")+COUNTIF($AW535,"=12")</f>
        <v>6</v>
      </c>
      <c r="CK535" s="59">
        <f>COUNTIF($AX535,"=11")+COUNTIF($AY535,"=9")+COUNTIF($AZ535,"=15")+COUNTIF($BA535,"=16")+COUNTIF($BB535,"=8")+COUNTIF($BC535,"=10")+COUNTIF($BD535,"=10")+COUNTIF($BE535,"=8")+COUNTIF($BF535,"=10")+COUNTIF($BG535,"=11")</f>
        <v>9</v>
      </c>
      <c r="CL535" s="59">
        <f>COUNTIF($BH535,"=12")+COUNTIF($BI535,"=21")+COUNTIF($BJ535,"=23")+COUNTIF($BK535,"=16")+COUNTIF($BL535,"=10")+COUNTIF($BM535,"=12")+COUNTIF($BN535,"=12")+COUNTIF($BO535,"=15")+COUNTIF($BP535,"=8")+COUNTIF($BQ535,"=12")+COUNTIF($BR535,"=24")+COUNTIF($BS535,"=20")+COUNTIF($BT535,"=13")</f>
        <v>10</v>
      </c>
      <c r="CM535" s="59">
        <f>COUNTIF($BU535,"=12")+COUNTIF($BV535,"=11")+COUNTIF($BW535,"=13")+COUNTIF($BX535,"=11")+COUNTIF($BY535,"=11")+COUNTIF($BZ535,"=12")+COUNTIF($CA535,"=11")</f>
        <v>6</v>
      </c>
      <c r="CN535" s="86"/>
      <c r="CO535" s="86"/>
      <c r="CP535" s="86"/>
      <c r="CQ535" s="86"/>
      <c r="CR535" s="86"/>
      <c r="CS535" s="86"/>
      <c r="CT535" s="86"/>
      <c r="CU535" s="86"/>
      <c r="CV535" s="86"/>
      <c r="CW535" s="86"/>
      <c r="CX535" s="86"/>
      <c r="CY535" s="86"/>
      <c r="CZ535" s="86"/>
      <c r="DA535" s="86"/>
      <c r="DB535" s="86"/>
      <c r="DC535" s="86"/>
      <c r="DD535" s="86"/>
      <c r="DE535" s="86"/>
      <c r="DF535" s="86"/>
      <c r="DG535" s="86"/>
      <c r="DH535" s="86"/>
      <c r="DI535" s="86"/>
      <c r="DJ535" s="86"/>
      <c r="DK535" s="86"/>
      <c r="DL535" s="86"/>
      <c r="DM535" s="86"/>
      <c r="DN535" s="86"/>
      <c r="DO535" s="86"/>
      <c r="DP535" s="86"/>
      <c r="DQ535" s="86"/>
      <c r="DR535" s="86"/>
      <c r="DS535" s="86"/>
      <c r="DT535" s="86"/>
      <c r="DU535" s="86"/>
      <c r="DV535" s="86"/>
      <c r="DW535" s="86"/>
      <c r="DX535" s="86"/>
      <c r="DY535" s="86"/>
      <c r="DZ535" s="86"/>
      <c r="EA535" s="85"/>
      <c r="EB535" s="85"/>
      <c r="EC535" s="85"/>
      <c r="ED535" s="85"/>
      <c r="EE535" s="85"/>
    </row>
    <row r="536" spans="1:135" s="1" customFormat="1" ht="15" customHeight="1" x14ac:dyDescent="0.25">
      <c r="A536" s="27">
        <v>109136</v>
      </c>
      <c r="B536" s="24" t="s">
        <v>50</v>
      </c>
      <c r="C536" s="86" t="s">
        <v>2</v>
      </c>
      <c r="D536" s="138" t="s">
        <v>78</v>
      </c>
      <c r="E536" s="3" t="s">
        <v>314</v>
      </c>
      <c r="F536" s="3" t="s">
        <v>323</v>
      </c>
      <c r="G536" s="7">
        <v>41634</v>
      </c>
      <c r="H536" s="88" t="s">
        <v>2</v>
      </c>
      <c r="I536" s="88" t="s">
        <v>779</v>
      </c>
      <c r="J536" s="87">
        <v>41277.888888888891</v>
      </c>
      <c r="K536" s="143">
        <f>+COUNTIF($Y536,"&gt;=18")+COUNTIF($AG536,"&gt;=31")+COUNTIF($AP536,"&lt;=15")+COUNTIF($AR536,"&gt;=19")+COUNTIF($BG536,"&gt;=11")+COUNTIF($BI536,"&lt;=21")+COUNTIF($BK536,"&gt;=17")+COUNTIF($BR536,"&gt;=24")+COUNTIF($CA536,"&lt;=11")</f>
        <v>5</v>
      </c>
      <c r="L536" s="140">
        <f>65-(+CH536+CI536+CJ536+CK536+CL536+CM536)</f>
        <v>15</v>
      </c>
      <c r="M536" s="68">
        <v>13</v>
      </c>
      <c r="N536" s="68">
        <v>25</v>
      </c>
      <c r="O536" s="68">
        <v>14</v>
      </c>
      <c r="P536" s="68">
        <v>11</v>
      </c>
      <c r="Q536" s="68">
        <v>11</v>
      </c>
      <c r="R536" s="68">
        <v>13</v>
      </c>
      <c r="S536" s="68">
        <v>12</v>
      </c>
      <c r="T536" s="68">
        <v>13</v>
      </c>
      <c r="U536" s="68">
        <v>12</v>
      </c>
      <c r="V536" s="68">
        <v>13</v>
      </c>
      <c r="W536" s="68">
        <v>14</v>
      </c>
      <c r="X536" s="68">
        <v>16</v>
      </c>
      <c r="Y536" s="68">
        <v>17</v>
      </c>
      <c r="Z536" s="68">
        <v>9</v>
      </c>
      <c r="AA536" s="68">
        <v>10</v>
      </c>
      <c r="AB536" s="68">
        <v>11</v>
      </c>
      <c r="AC536" s="68">
        <v>11</v>
      </c>
      <c r="AD536" s="68">
        <v>25</v>
      </c>
      <c r="AE536" s="68">
        <v>15</v>
      </c>
      <c r="AF536" s="68">
        <v>18</v>
      </c>
      <c r="AG536" s="68">
        <v>31</v>
      </c>
      <c r="AH536" s="68">
        <v>15</v>
      </c>
      <c r="AI536" s="68">
        <v>16</v>
      </c>
      <c r="AJ536" s="68">
        <v>16</v>
      </c>
      <c r="AK536" s="68">
        <v>17</v>
      </c>
      <c r="AL536" s="68">
        <v>11</v>
      </c>
      <c r="AM536" s="100">
        <v>11</v>
      </c>
      <c r="AN536" s="68">
        <v>20</v>
      </c>
      <c r="AO536" s="68">
        <v>23</v>
      </c>
      <c r="AP536" s="68">
        <v>16</v>
      </c>
      <c r="AQ536" s="68">
        <v>16</v>
      </c>
      <c r="AR536" s="68">
        <v>18</v>
      </c>
      <c r="AS536" s="68">
        <v>17</v>
      </c>
      <c r="AT536" s="68">
        <v>39</v>
      </c>
      <c r="AU536" s="68">
        <v>39</v>
      </c>
      <c r="AV536" s="68">
        <v>12</v>
      </c>
      <c r="AW536" s="68">
        <v>12</v>
      </c>
      <c r="AX536" s="68">
        <v>11</v>
      </c>
      <c r="AY536" s="68">
        <v>9</v>
      </c>
      <c r="AZ536" s="68">
        <v>15</v>
      </c>
      <c r="BA536" s="68">
        <v>16</v>
      </c>
      <c r="BB536" s="68">
        <v>8</v>
      </c>
      <c r="BC536" s="68">
        <v>10</v>
      </c>
      <c r="BD536" s="68">
        <v>10</v>
      </c>
      <c r="BE536" s="68">
        <v>8</v>
      </c>
      <c r="BF536" s="68">
        <v>10</v>
      </c>
      <c r="BG536" s="68">
        <v>11</v>
      </c>
      <c r="BH536" s="68">
        <v>12</v>
      </c>
      <c r="BI536" s="68">
        <v>21</v>
      </c>
      <c r="BJ536" s="68">
        <v>23</v>
      </c>
      <c r="BK536" s="68">
        <v>17</v>
      </c>
      <c r="BL536" s="68">
        <v>10</v>
      </c>
      <c r="BM536" s="68">
        <v>12</v>
      </c>
      <c r="BN536" s="68">
        <v>12</v>
      </c>
      <c r="BO536" s="68">
        <v>15</v>
      </c>
      <c r="BP536" s="68">
        <v>8</v>
      </c>
      <c r="BQ536" s="68">
        <v>12</v>
      </c>
      <c r="BR536" s="68">
        <v>25</v>
      </c>
      <c r="BS536" s="68">
        <v>20</v>
      </c>
      <c r="BT536" s="68">
        <v>13</v>
      </c>
      <c r="BU536" s="68">
        <v>12</v>
      </c>
      <c r="BV536" s="68">
        <v>11</v>
      </c>
      <c r="BW536" s="68">
        <v>13</v>
      </c>
      <c r="BX536" s="68">
        <v>11</v>
      </c>
      <c r="BY536" s="68">
        <v>11</v>
      </c>
      <c r="BZ536" s="68">
        <v>12</v>
      </c>
      <c r="CA536" s="68">
        <v>12</v>
      </c>
      <c r="CB536" s="149">
        <f>(2.71828^(-8.3291+4.4859*K536-2.1583*L536))/(1+(2.71828^(-8.3291+4.4859*K536-2.1583*L536)))</f>
        <v>1.1578826372581279E-8</v>
      </c>
      <c r="CC536" s="64" t="s">
        <v>781</v>
      </c>
      <c r="CD536" s="86" t="s">
        <v>53</v>
      </c>
      <c r="CE536" s="3" t="s">
        <v>505</v>
      </c>
      <c r="CF536" s="86" t="s">
        <v>50</v>
      </c>
      <c r="CG536" s="86"/>
      <c r="CH536" s="59">
        <f>COUNTIF($M536,"=13")+COUNTIF($N536,"=24")+COUNTIF($O536,"=14")+COUNTIF($P536,"=11")+COUNTIF($Q536,"=11")+COUNTIF($R536,"=14")+COUNTIF($S536,"=12")+COUNTIF($T536,"=12")+COUNTIF($U536,"=12")+COUNTIF($V536,"=13")+COUNTIF($W536,"=13")+COUNTIF($X536,"=16")</f>
        <v>8</v>
      </c>
      <c r="CI536" s="59">
        <f>COUNTIF($Y536,"=18")+COUNTIF($Z536,"=9")+COUNTIF($AA536,"=10")+COUNTIF($AB536,"=11")+COUNTIF($AC536,"=11")+COUNTIF($AD536,"=25")+COUNTIF($AE536,"=15")+COUNTIF($AF536,"=19")+COUNTIF($AG536,"=31")+COUNTIF($AH536,"=15")+COUNTIF($AI536,"=15")+COUNTIF($AJ536,"=17")+COUNTIF($AK536,"=17")</f>
        <v>9</v>
      </c>
      <c r="CJ536" s="59">
        <f>COUNTIF($AL536,"=11")+COUNTIF($AM536,"=11")+COUNTIF($AN536,"=19")+COUNTIF($AO536,"=23")+COUNTIF($AP536,"=15")+COUNTIF($AQ536,"=15")+COUNTIF($AR536,"=19")+COUNTIF($AS536,"=17")+COUNTIF($AV536,"=12")+COUNTIF($AW536,"=12")</f>
        <v>6</v>
      </c>
      <c r="CK536" s="59">
        <f>COUNTIF($AX536,"=11")+COUNTIF($AY536,"=9")+COUNTIF($AZ536,"=15")+COUNTIF($BA536,"=16")+COUNTIF($BB536,"=8")+COUNTIF($BC536,"=10")+COUNTIF($BD536,"=10")+COUNTIF($BE536,"=8")+COUNTIF($BF536,"=10")+COUNTIF($BG536,"=11")</f>
        <v>10</v>
      </c>
      <c r="CL536" s="59">
        <f>COUNTIF($BH536,"=12")+COUNTIF($BI536,"=21")+COUNTIF($BJ536,"=23")+COUNTIF($BK536,"=16")+COUNTIF($BL536,"=10")+COUNTIF($BM536,"=12")+COUNTIF($BN536,"=12")+COUNTIF($BO536,"=15")+COUNTIF($BP536,"=8")+COUNTIF($BQ536,"=12")+COUNTIF($BR536,"=24")+COUNTIF($BS536,"=20")+COUNTIF($BT536,"=13")</f>
        <v>11</v>
      </c>
      <c r="CM536" s="59">
        <f>COUNTIF($BU536,"=12")+COUNTIF($BV536,"=11")+COUNTIF($BW536,"=13")+COUNTIF($BX536,"=11")+COUNTIF($BY536,"=11")+COUNTIF($BZ536,"=12")+COUNTIF($CA536,"=11")</f>
        <v>6</v>
      </c>
      <c r="CN536" s="86"/>
      <c r="CO536" s="86"/>
      <c r="CP536" s="86"/>
      <c r="CQ536" s="86"/>
      <c r="CR536" s="86"/>
      <c r="CS536" s="86"/>
      <c r="CT536" s="86"/>
      <c r="CU536" s="86"/>
      <c r="CV536" s="86"/>
      <c r="CW536" s="86"/>
      <c r="CX536" s="86"/>
      <c r="CY536" s="86"/>
      <c r="CZ536" s="86"/>
      <c r="DA536" s="86"/>
      <c r="DB536" s="86"/>
      <c r="DC536" s="86"/>
      <c r="DD536" s="86"/>
      <c r="DE536" s="86"/>
      <c r="DF536" s="86"/>
      <c r="DG536" s="86"/>
      <c r="DH536" s="86"/>
      <c r="DI536" s="86"/>
      <c r="DJ536" s="86"/>
      <c r="DK536" s="86"/>
      <c r="DL536" s="86"/>
      <c r="DM536" s="86"/>
      <c r="DN536" s="86"/>
      <c r="DO536" s="86"/>
      <c r="DP536" s="86"/>
      <c r="DQ536" s="86"/>
      <c r="DR536" s="86"/>
      <c r="DS536" s="86"/>
      <c r="DT536" s="86"/>
      <c r="DU536" s="86"/>
      <c r="DV536" s="86"/>
      <c r="DW536" s="86"/>
      <c r="DX536" s="86"/>
      <c r="DY536" s="86"/>
      <c r="DZ536" s="86"/>
      <c r="EA536" s="85"/>
      <c r="EB536" s="85"/>
      <c r="EC536" s="85"/>
      <c r="ED536" s="85"/>
      <c r="EE536" s="85"/>
    </row>
    <row r="537" spans="1:135" s="1" customFormat="1" ht="15" customHeight="1" x14ac:dyDescent="0.25">
      <c r="A537" s="77">
        <v>111647</v>
      </c>
      <c r="B537" s="10" t="s">
        <v>207</v>
      </c>
      <c r="C537" s="86" t="s">
        <v>2</v>
      </c>
      <c r="D537" s="138" t="s">
        <v>78</v>
      </c>
      <c r="E537" s="14" t="s">
        <v>314</v>
      </c>
      <c r="F537" s="10" t="s">
        <v>207</v>
      </c>
      <c r="G537" s="7">
        <v>41504.945138888892</v>
      </c>
      <c r="H537" s="88" t="s">
        <v>2</v>
      </c>
      <c r="I537" s="88" t="s">
        <v>779</v>
      </c>
      <c r="J537" s="87">
        <v>41277.888888888891</v>
      </c>
      <c r="K537" s="143">
        <f>+COUNTIF($Y537,"&gt;=18")+COUNTIF($AG537,"&gt;=31")+COUNTIF($AP537,"&lt;=15")+COUNTIF($AR537,"&gt;=19")+COUNTIF($BG537,"&gt;=11")+COUNTIF($BI537,"&lt;=21")+COUNTIF($BK537,"&gt;=17")+COUNTIF($BR537,"&gt;=24")+COUNTIF($CA537,"&lt;=11")</f>
        <v>5</v>
      </c>
      <c r="L537" s="140">
        <f>65-(+CH537+CI537+CJ537+CK537+CL537+CM537)</f>
        <v>15</v>
      </c>
      <c r="M537" s="43">
        <v>13</v>
      </c>
      <c r="N537" s="43">
        <v>24</v>
      </c>
      <c r="O537" s="43">
        <v>14</v>
      </c>
      <c r="P537" s="43">
        <v>10</v>
      </c>
      <c r="Q537" s="43">
        <v>11</v>
      </c>
      <c r="R537" s="43">
        <v>14</v>
      </c>
      <c r="S537" s="43">
        <v>12</v>
      </c>
      <c r="T537" s="43">
        <v>12</v>
      </c>
      <c r="U537" s="43">
        <v>13</v>
      </c>
      <c r="V537" s="43">
        <v>13</v>
      </c>
      <c r="W537" s="43">
        <v>13</v>
      </c>
      <c r="X537" s="43">
        <v>16</v>
      </c>
      <c r="Y537" s="43">
        <v>19</v>
      </c>
      <c r="Z537" s="43">
        <v>10</v>
      </c>
      <c r="AA537" s="43">
        <v>10</v>
      </c>
      <c r="AB537" s="43">
        <v>11</v>
      </c>
      <c r="AC537" s="43">
        <v>11</v>
      </c>
      <c r="AD537" s="43">
        <v>23</v>
      </c>
      <c r="AE537" s="43">
        <v>15</v>
      </c>
      <c r="AF537" s="43">
        <v>19</v>
      </c>
      <c r="AG537" s="43">
        <v>32</v>
      </c>
      <c r="AH537" s="34">
        <v>15</v>
      </c>
      <c r="AI537" s="34">
        <v>15</v>
      </c>
      <c r="AJ537" s="43">
        <v>17</v>
      </c>
      <c r="AK537" s="43">
        <v>17</v>
      </c>
      <c r="AL537" s="43">
        <v>11</v>
      </c>
      <c r="AM537" s="43">
        <v>11</v>
      </c>
      <c r="AN537" s="43">
        <v>19</v>
      </c>
      <c r="AO537" s="43">
        <v>23</v>
      </c>
      <c r="AP537" s="43">
        <v>17</v>
      </c>
      <c r="AQ537" s="43">
        <v>15</v>
      </c>
      <c r="AR537" s="43">
        <v>20</v>
      </c>
      <c r="AS537" s="43">
        <v>17</v>
      </c>
      <c r="AT537" s="34">
        <v>38</v>
      </c>
      <c r="AU537" s="34">
        <v>38</v>
      </c>
      <c r="AV537" s="43">
        <v>12</v>
      </c>
      <c r="AW537" s="43">
        <v>12</v>
      </c>
      <c r="AX537" s="43">
        <v>11</v>
      </c>
      <c r="AY537" s="43">
        <v>9</v>
      </c>
      <c r="AZ537" s="43">
        <v>15</v>
      </c>
      <c r="BA537" s="43">
        <v>16</v>
      </c>
      <c r="BB537" s="43">
        <v>8</v>
      </c>
      <c r="BC537" s="43">
        <v>11</v>
      </c>
      <c r="BD537" s="43">
        <v>10</v>
      </c>
      <c r="BE537" s="43">
        <v>8</v>
      </c>
      <c r="BF537" s="43">
        <v>10</v>
      </c>
      <c r="BG537" s="43">
        <v>11</v>
      </c>
      <c r="BH537" s="43">
        <v>12</v>
      </c>
      <c r="BI537" s="43">
        <v>22</v>
      </c>
      <c r="BJ537" s="43">
        <v>23</v>
      </c>
      <c r="BK537" s="43">
        <v>17</v>
      </c>
      <c r="BL537" s="43">
        <v>10</v>
      </c>
      <c r="BM537" s="43">
        <v>12</v>
      </c>
      <c r="BN537" s="43">
        <v>12</v>
      </c>
      <c r="BO537" s="43">
        <v>17</v>
      </c>
      <c r="BP537" s="43">
        <v>8</v>
      </c>
      <c r="BQ537" s="43">
        <v>12</v>
      </c>
      <c r="BR537" s="43">
        <v>22</v>
      </c>
      <c r="BS537" s="43">
        <v>21</v>
      </c>
      <c r="BT537" s="43">
        <v>13</v>
      </c>
      <c r="BU537" s="43">
        <v>12</v>
      </c>
      <c r="BV537" s="43">
        <v>11</v>
      </c>
      <c r="BW537" s="43">
        <v>13</v>
      </c>
      <c r="BX537" s="43">
        <v>11</v>
      </c>
      <c r="BY537" s="43">
        <v>11</v>
      </c>
      <c r="BZ537" s="43">
        <v>12</v>
      </c>
      <c r="CA537" s="43">
        <v>12</v>
      </c>
      <c r="CB537" s="149">
        <f>(2.71828^(-8.3291+4.4859*K537-2.1583*L537))/(1+(2.71828^(-8.3291+4.4859*K537-2.1583*L537)))</f>
        <v>1.1578826372581279E-8</v>
      </c>
      <c r="CC537" s="64" t="s">
        <v>781</v>
      </c>
      <c r="CD537" s="86" t="s">
        <v>53</v>
      </c>
      <c r="CE537" s="10" t="s">
        <v>507</v>
      </c>
      <c r="CF537" s="86" t="s">
        <v>50</v>
      </c>
      <c r="CG537" s="11"/>
      <c r="CH537" s="59">
        <f>COUNTIF($M537,"=13")+COUNTIF($N537,"=24")+COUNTIF($O537,"=14")+COUNTIF($P537,"=11")+COUNTIF($Q537,"=11")+COUNTIF($R537,"=14")+COUNTIF($S537,"=12")+COUNTIF($T537,"=12")+COUNTIF($U537,"=12")+COUNTIF($V537,"=13")+COUNTIF($W537,"=13")+COUNTIF($X537,"=16")</f>
        <v>10</v>
      </c>
      <c r="CI537" s="59">
        <f>COUNTIF($Y537,"=18")+COUNTIF($Z537,"=9")+COUNTIF($AA537,"=10")+COUNTIF($AB537,"=11")+COUNTIF($AC537,"=11")+COUNTIF($AD537,"=25")+COUNTIF($AE537,"=15")+COUNTIF($AF537,"=19")+COUNTIF($AG537,"=31")+COUNTIF($AH537,"=15")+COUNTIF($AI537,"=15")+COUNTIF($AJ537,"=17")+COUNTIF($AK537,"=17")</f>
        <v>9</v>
      </c>
      <c r="CJ537" s="59">
        <f>COUNTIF($AL537,"=11")+COUNTIF($AM537,"=11")+COUNTIF($AN537,"=19")+COUNTIF($AO537,"=23")+COUNTIF($AP537,"=15")+COUNTIF($AQ537,"=15")+COUNTIF($AR537,"=19")+COUNTIF($AS537,"=17")+COUNTIF($AV537,"=12")+COUNTIF($AW537,"=12")</f>
        <v>8</v>
      </c>
      <c r="CK537" s="59">
        <f>COUNTIF($AX537,"=11")+COUNTIF($AY537,"=9")+COUNTIF($AZ537,"=15")+COUNTIF($BA537,"=16")+COUNTIF($BB537,"=8")+COUNTIF($BC537,"=10")+COUNTIF($BD537,"=10")+COUNTIF($BE537,"=8")+COUNTIF($BF537,"=10")+COUNTIF($BG537,"=11")</f>
        <v>9</v>
      </c>
      <c r="CL537" s="59">
        <f>COUNTIF($BH537,"=12")+COUNTIF($BI537,"=21")+COUNTIF($BJ537,"=23")+COUNTIF($BK537,"=16")+COUNTIF($BL537,"=10")+COUNTIF($BM537,"=12")+COUNTIF($BN537,"=12")+COUNTIF($BO537,"=15")+COUNTIF($BP537,"=8")+COUNTIF($BQ537,"=12")+COUNTIF($BR537,"=24")+COUNTIF($BS537,"=20")+COUNTIF($BT537,"=13")</f>
        <v>8</v>
      </c>
      <c r="CM537" s="59">
        <f>COUNTIF($BU537,"=12")+COUNTIF($BV537,"=11")+COUNTIF($BW537,"=13")+COUNTIF($BX537,"=11")+COUNTIF($BY537,"=11")+COUNTIF($BZ537,"=12")+COUNTIF($CA537,"=11")</f>
        <v>6</v>
      </c>
      <c r="CN537" s="86"/>
      <c r="CO537" s="86"/>
      <c r="CP537" s="86"/>
      <c r="CQ537" s="86"/>
      <c r="CR537" s="86"/>
      <c r="CS537" s="86"/>
      <c r="CT537" s="86"/>
      <c r="CU537" s="86"/>
      <c r="CV537" s="86"/>
      <c r="CW537" s="86"/>
      <c r="CX537" s="86"/>
      <c r="CY537" s="86"/>
      <c r="CZ537" s="86"/>
      <c r="DA537" s="86"/>
      <c r="DB537" s="86"/>
      <c r="DC537" s="86"/>
      <c r="DD537" s="86"/>
      <c r="DE537" s="86"/>
      <c r="DF537" s="86"/>
      <c r="DG537" s="86"/>
      <c r="DH537" s="86"/>
      <c r="DI537" s="86"/>
      <c r="DJ537" s="86"/>
      <c r="DK537" s="86"/>
      <c r="DL537" s="86"/>
      <c r="DM537" s="86"/>
      <c r="DN537" s="86"/>
      <c r="DO537" s="86"/>
      <c r="DP537" s="86"/>
      <c r="DQ537" s="86"/>
      <c r="DR537" s="86"/>
      <c r="DS537" s="86"/>
      <c r="DT537" s="86"/>
      <c r="DU537" s="86"/>
      <c r="DV537" s="86"/>
      <c r="DW537" s="86"/>
      <c r="DX537" s="86"/>
      <c r="DY537" s="86"/>
      <c r="DZ537" s="86"/>
      <c r="EA537" s="85"/>
      <c r="EB537" s="85"/>
      <c r="EC537" s="85"/>
      <c r="ED537" s="85"/>
      <c r="EE537" s="85"/>
    </row>
    <row r="538" spans="1:135" s="1" customFormat="1" ht="15" customHeight="1" x14ac:dyDescent="0.25">
      <c r="A538" s="169">
        <v>120823</v>
      </c>
      <c r="B538" s="46" t="s">
        <v>136</v>
      </c>
      <c r="C538" s="86" t="s">
        <v>2</v>
      </c>
      <c r="D538" s="138" t="s">
        <v>78</v>
      </c>
      <c r="E538" s="29" t="s">
        <v>9</v>
      </c>
      <c r="F538" s="8" t="s">
        <v>136</v>
      </c>
      <c r="G538" s="16">
        <v>41622</v>
      </c>
      <c r="H538" s="88" t="s">
        <v>2</v>
      </c>
      <c r="I538" s="88" t="s">
        <v>779</v>
      </c>
      <c r="J538" s="87">
        <v>41277.888888888891</v>
      </c>
      <c r="K538" s="143">
        <f>+COUNTIF($Y538,"&gt;=18")+COUNTIF($AG538,"&gt;=31")+COUNTIF($AP538,"&lt;=15")+COUNTIF($AR538,"&gt;=19")+COUNTIF($BG538,"&gt;=11")+COUNTIF($BI538,"&lt;=21")+COUNTIF($BK538,"&gt;=17")+COUNTIF($BR538,"&gt;=24")+COUNTIF($CA538,"&lt;=11")</f>
        <v>5</v>
      </c>
      <c r="L538" s="140">
        <f>65-(+CH538+CI538+CJ538+CK538+CL538+CM538)</f>
        <v>15</v>
      </c>
      <c r="M538" s="28">
        <v>13</v>
      </c>
      <c r="N538" s="28">
        <v>25</v>
      </c>
      <c r="O538" s="28">
        <v>14</v>
      </c>
      <c r="P538" s="28">
        <v>11</v>
      </c>
      <c r="Q538" s="28">
        <v>11</v>
      </c>
      <c r="R538" s="28">
        <v>12</v>
      </c>
      <c r="S538" s="28">
        <v>12</v>
      </c>
      <c r="T538" s="28">
        <v>12</v>
      </c>
      <c r="U538" s="28">
        <v>12</v>
      </c>
      <c r="V538" s="28">
        <v>13</v>
      </c>
      <c r="W538" s="28">
        <v>14</v>
      </c>
      <c r="X538" s="28">
        <v>16</v>
      </c>
      <c r="Y538" s="28">
        <v>16</v>
      </c>
      <c r="Z538" s="28">
        <v>9</v>
      </c>
      <c r="AA538" s="28">
        <v>10</v>
      </c>
      <c r="AB538" s="28">
        <v>11</v>
      </c>
      <c r="AC538" s="28">
        <v>11</v>
      </c>
      <c r="AD538" s="28">
        <v>25</v>
      </c>
      <c r="AE538" s="28">
        <v>15</v>
      </c>
      <c r="AF538" s="28">
        <v>18</v>
      </c>
      <c r="AG538" s="28">
        <v>31</v>
      </c>
      <c r="AH538" s="6">
        <v>15</v>
      </c>
      <c r="AI538" s="6">
        <v>16</v>
      </c>
      <c r="AJ538" s="28">
        <v>16</v>
      </c>
      <c r="AK538" s="28">
        <v>17</v>
      </c>
      <c r="AL538" s="28">
        <v>12</v>
      </c>
      <c r="AM538" s="28">
        <v>11</v>
      </c>
      <c r="AN538" s="28">
        <v>19</v>
      </c>
      <c r="AO538" s="28">
        <v>23</v>
      </c>
      <c r="AP538" s="28">
        <v>17</v>
      </c>
      <c r="AQ538" s="28">
        <v>16</v>
      </c>
      <c r="AR538" s="28">
        <v>19</v>
      </c>
      <c r="AS538" s="28">
        <v>17</v>
      </c>
      <c r="AT538" s="28">
        <v>38</v>
      </c>
      <c r="AU538" s="28">
        <v>38</v>
      </c>
      <c r="AV538" s="28">
        <v>12</v>
      </c>
      <c r="AW538" s="28">
        <v>12</v>
      </c>
      <c r="AX538" s="28">
        <v>11</v>
      </c>
      <c r="AY538" s="28">
        <v>9</v>
      </c>
      <c r="AZ538" s="28">
        <v>15</v>
      </c>
      <c r="BA538" s="28">
        <v>16</v>
      </c>
      <c r="BB538" s="28">
        <v>8</v>
      </c>
      <c r="BC538" s="28">
        <v>10</v>
      </c>
      <c r="BD538" s="28">
        <v>10</v>
      </c>
      <c r="BE538" s="28">
        <v>8</v>
      </c>
      <c r="BF538" s="28">
        <v>10</v>
      </c>
      <c r="BG538" s="28">
        <v>10</v>
      </c>
      <c r="BH538" s="28">
        <v>12</v>
      </c>
      <c r="BI538" s="28">
        <v>21</v>
      </c>
      <c r="BJ538" s="28">
        <v>23</v>
      </c>
      <c r="BK538" s="28">
        <v>17</v>
      </c>
      <c r="BL538" s="28">
        <v>10</v>
      </c>
      <c r="BM538" s="28">
        <v>12</v>
      </c>
      <c r="BN538" s="28">
        <v>12</v>
      </c>
      <c r="BO538" s="28">
        <v>16</v>
      </c>
      <c r="BP538" s="28">
        <v>8</v>
      </c>
      <c r="BQ538" s="28">
        <v>12</v>
      </c>
      <c r="BR538" s="28">
        <v>25</v>
      </c>
      <c r="BS538" s="28">
        <v>20</v>
      </c>
      <c r="BT538" s="28">
        <v>13</v>
      </c>
      <c r="BU538" s="28">
        <v>12</v>
      </c>
      <c r="BV538" s="28">
        <v>11</v>
      </c>
      <c r="BW538" s="28">
        <v>13</v>
      </c>
      <c r="BX538" s="28">
        <v>11</v>
      </c>
      <c r="BY538" s="28">
        <v>11</v>
      </c>
      <c r="BZ538" s="28">
        <v>12</v>
      </c>
      <c r="CA538" s="28">
        <v>12</v>
      </c>
      <c r="CB538" s="149">
        <f>(2.71828^(-8.3291+4.4859*K538-2.1583*L538))/(1+(2.71828^(-8.3291+4.4859*K538-2.1583*L538)))</f>
        <v>1.1578826372581279E-8</v>
      </c>
      <c r="CC538" s="64" t="s">
        <v>781</v>
      </c>
      <c r="CD538" s="9" t="s">
        <v>53</v>
      </c>
      <c r="CE538" s="10" t="s">
        <v>516</v>
      </c>
      <c r="CF538" s="9" t="s">
        <v>136</v>
      </c>
      <c r="CG538" s="11"/>
      <c r="CH538" s="59">
        <f>COUNTIF($M538,"=13")+COUNTIF($N538,"=24")+COUNTIF($O538,"=14")+COUNTIF($P538,"=11")+COUNTIF($Q538,"=11")+COUNTIF($R538,"=14")+COUNTIF($S538,"=12")+COUNTIF($T538,"=12")+COUNTIF($U538,"=12")+COUNTIF($V538,"=13")+COUNTIF($W538,"=13")+COUNTIF($X538,"=16")</f>
        <v>9</v>
      </c>
      <c r="CI538" s="59">
        <f>COUNTIF($Y538,"=18")+COUNTIF($Z538,"=9")+COUNTIF($AA538,"=10")+COUNTIF($AB538,"=11")+COUNTIF($AC538,"=11")+COUNTIF($AD538,"=25")+COUNTIF($AE538,"=15")+COUNTIF($AF538,"=19")+COUNTIF($AG538,"=31")+COUNTIF($AH538,"=15")+COUNTIF($AI538,"=15")+COUNTIF($AJ538,"=17")+COUNTIF($AK538,"=17")</f>
        <v>9</v>
      </c>
      <c r="CJ538" s="59">
        <f>COUNTIF($AL538,"=11")+COUNTIF($AM538,"=11")+COUNTIF($AN538,"=19")+COUNTIF($AO538,"=23")+COUNTIF($AP538,"=15")+COUNTIF($AQ538,"=15")+COUNTIF($AR538,"=19")+COUNTIF($AS538,"=17")+COUNTIF($AV538,"=12")+COUNTIF($AW538,"=12")</f>
        <v>7</v>
      </c>
      <c r="CK538" s="59">
        <f>COUNTIF($AX538,"=11")+COUNTIF($AY538,"=9")+COUNTIF($AZ538,"=15")+COUNTIF($BA538,"=16")+COUNTIF($BB538,"=8")+COUNTIF($BC538,"=10")+COUNTIF($BD538,"=10")+COUNTIF($BE538,"=8")+COUNTIF($BF538,"=10")+COUNTIF($BG538,"=11")</f>
        <v>9</v>
      </c>
      <c r="CL538" s="59">
        <f>COUNTIF($BH538,"=12")+COUNTIF($BI538,"=21")+COUNTIF($BJ538,"=23")+COUNTIF($BK538,"=16")+COUNTIF($BL538,"=10")+COUNTIF($BM538,"=12")+COUNTIF($BN538,"=12")+COUNTIF($BO538,"=15")+COUNTIF($BP538,"=8")+COUNTIF($BQ538,"=12")+COUNTIF($BR538,"=24")+COUNTIF($BS538,"=20")+COUNTIF($BT538,"=13")</f>
        <v>10</v>
      </c>
      <c r="CM538" s="59">
        <f>COUNTIF($BU538,"=12")+COUNTIF($BV538,"=11")+COUNTIF($BW538,"=13")+COUNTIF($BX538,"=11")+COUNTIF($BY538,"=11")+COUNTIF($BZ538,"=12")+COUNTIF($CA538,"=11")</f>
        <v>6</v>
      </c>
      <c r="CN538" s="86"/>
      <c r="CO538" s="86"/>
      <c r="CP538" s="86"/>
      <c r="CQ538" s="86"/>
      <c r="CR538" s="86"/>
      <c r="CS538" s="86"/>
      <c r="CT538" s="86"/>
      <c r="CU538" s="86"/>
      <c r="CV538" s="86"/>
      <c r="CW538" s="86"/>
      <c r="CX538" s="86"/>
      <c r="CY538" s="86"/>
      <c r="CZ538" s="86"/>
      <c r="DA538" s="86"/>
      <c r="DB538" s="86"/>
      <c r="DC538" s="86"/>
      <c r="DD538" s="86"/>
      <c r="DE538" s="86"/>
      <c r="DF538" s="86"/>
      <c r="DG538" s="86"/>
      <c r="DH538" s="86"/>
      <c r="DI538" s="86"/>
      <c r="DJ538" s="86"/>
      <c r="DK538" s="86"/>
      <c r="DL538" s="86"/>
      <c r="DM538" s="86"/>
      <c r="DN538" s="86"/>
      <c r="DO538" s="86"/>
      <c r="DP538" s="86"/>
      <c r="DQ538" s="86"/>
      <c r="DR538" s="86"/>
      <c r="DS538" s="86"/>
      <c r="DT538" s="86"/>
      <c r="DU538" s="86"/>
      <c r="DV538" s="86"/>
      <c r="DW538" s="86"/>
      <c r="DX538" s="86"/>
      <c r="DY538" s="86"/>
      <c r="DZ538" s="86"/>
      <c r="EA538" s="85"/>
      <c r="EB538" s="85"/>
      <c r="EC538" s="85"/>
      <c r="ED538" s="85"/>
      <c r="EE538" s="85"/>
    </row>
    <row r="539" spans="1:135" s="1" customFormat="1" ht="15" customHeight="1" x14ac:dyDescent="0.25">
      <c r="A539" s="63">
        <v>128311</v>
      </c>
      <c r="B539" s="3" t="s">
        <v>50</v>
      </c>
      <c r="C539" s="86" t="s">
        <v>2</v>
      </c>
      <c r="D539" s="138" t="s">
        <v>79</v>
      </c>
      <c r="E539" s="38" t="s">
        <v>314</v>
      </c>
      <c r="F539" s="3" t="s">
        <v>459</v>
      </c>
      <c r="G539" s="7">
        <v>41493.181944444441</v>
      </c>
      <c r="H539" s="88" t="s">
        <v>2</v>
      </c>
      <c r="I539" s="88" t="s">
        <v>779</v>
      </c>
      <c r="J539" s="87">
        <v>41277.888888888891</v>
      </c>
      <c r="K539" s="143">
        <f>+COUNTIF($Y539,"&gt;=18")+COUNTIF($AG539,"&gt;=31")+COUNTIF($AP539,"&lt;=15")+COUNTIF($AR539,"&gt;=19")+COUNTIF($BG539,"&gt;=11")+COUNTIF($BI539,"&lt;=21")+COUNTIF($BK539,"&gt;=17")+COUNTIF($BR539,"&gt;=24")+COUNTIF($CA539,"&lt;=11")</f>
        <v>5</v>
      </c>
      <c r="L539" s="140">
        <f>65-(+CH539+CI539+CJ539+CK539+CL539+CM539)</f>
        <v>15</v>
      </c>
      <c r="M539" s="68">
        <v>13</v>
      </c>
      <c r="N539" s="68">
        <v>24</v>
      </c>
      <c r="O539" s="68">
        <v>13</v>
      </c>
      <c r="P539" s="68">
        <v>10</v>
      </c>
      <c r="Q539" s="68">
        <v>12</v>
      </c>
      <c r="R539" s="68">
        <v>14</v>
      </c>
      <c r="S539" s="68">
        <v>12</v>
      </c>
      <c r="T539" s="68">
        <v>12</v>
      </c>
      <c r="U539" s="68">
        <v>12</v>
      </c>
      <c r="V539" s="68">
        <v>13</v>
      </c>
      <c r="W539" s="68">
        <v>13</v>
      </c>
      <c r="X539" s="68">
        <v>17</v>
      </c>
      <c r="Y539" s="68">
        <v>18</v>
      </c>
      <c r="Z539" s="68">
        <v>9</v>
      </c>
      <c r="AA539" s="68">
        <v>10</v>
      </c>
      <c r="AB539" s="68">
        <v>11</v>
      </c>
      <c r="AC539" s="68">
        <v>11</v>
      </c>
      <c r="AD539" s="68">
        <v>25</v>
      </c>
      <c r="AE539" s="68">
        <v>15</v>
      </c>
      <c r="AF539" s="68">
        <v>19</v>
      </c>
      <c r="AG539" s="68">
        <v>30</v>
      </c>
      <c r="AH539" s="100">
        <v>15</v>
      </c>
      <c r="AI539" s="100">
        <v>15</v>
      </c>
      <c r="AJ539" s="68">
        <v>16</v>
      </c>
      <c r="AK539" s="100">
        <v>17</v>
      </c>
      <c r="AL539" s="68">
        <v>11</v>
      </c>
      <c r="AM539" s="68">
        <v>10</v>
      </c>
      <c r="AN539" s="68">
        <v>19</v>
      </c>
      <c r="AO539" s="68">
        <v>23</v>
      </c>
      <c r="AP539" s="68">
        <v>15</v>
      </c>
      <c r="AQ539" s="68">
        <v>15</v>
      </c>
      <c r="AR539" s="68">
        <v>19</v>
      </c>
      <c r="AS539" s="68">
        <v>16</v>
      </c>
      <c r="AT539" s="100">
        <v>37</v>
      </c>
      <c r="AU539" s="100">
        <v>37</v>
      </c>
      <c r="AV539" s="68">
        <v>12</v>
      </c>
      <c r="AW539" s="68">
        <v>12</v>
      </c>
      <c r="AX539" s="68">
        <v>11</v>
      </c>
      <c r="AY539" s="68">
        <v>9</v>
      </c>
      <c r="AZ539" s="68">
        <v>15</v>
      </c>
      <c r="BA539" s="68">
        <v>16</v>
      </c>
      <c r="BB539" s="68">
        <v>8</v>
      </c>
      <c r="BC539" s="68">
        <v>10</v>
      </c>
      <c r="BD539" s="68">
        <v>10</v>
      </c>
      <c r="BE539" s="68">
        <v>8</v>
      </c>
      <c r="BF539" s="68">
        <v>10</v>
      </c>
      <c r="BG539" s="68">
        <v>12</v>
      </c>
      <c r="BH539" s="68">
        <v>12</v>
      </c>
      <c r="BI539" s="68">
        <v>23</v>
      </c>
      <c r="BJ539" s="68">
        <v>23</v>
      </c>
      <c r="BK539" s="68">
        <v>15</v>
      </c>
      <c r="BL539" s="68">
        <v>10</v>
      </c>
      <c r="BM539" s="68">
        <v>12</v>
      </c>
      <c r="BN539" s="68">
        <v>12</v>
      </c>
      <c r="BO539" s="68">
        <v>16</v>
      </c>
      <c r="BP539" s="68">
        <v>8</v>
      </c>
      <c r="BQ539" s="68">
        <v>12</v>
      </c>
      <c r="BR539" s="68">
        <v>22</v>
      </c>
      <c r="BS539" s="68">
        <v>20</v>
      </c>
      <c r="BT539" s="68">
        <v>14</v>
      </c>
      <c r="BU539" s="68">
        <v>12</v>
      </c>
      <c r="BV539" s="68">
        <v>11</v>
      </c>
      <c r="BW539" s="68">
        <v>13</v>
      </c>
      <c r="BX539" s="68">
        <v>10</v>
      </c>
      <c r="BY539" s="68">
        <v>11</v>
      </c>
      <c r="BZ539" s="68">
        <v>12</v>
      </c>
      <c r="CA539" s="68">
        <v>11</v>
      </c>
      <c r="CB539" s="149">
        <f>(2.71828^(-8.3291+4.4859*K539-2.1583*L539))/(1+(2.71828^(-8.3291+4.4859*K539-2.1583*L539)))</f>
        <v>1.1578826372581279E-8</v>
      </c>
      <c r="CC539" s="64" t="s">
        <v>781</v>
      </c>
      <c r="CD539" s="86" t="s">
        <v>55</v>
      </c>
      <c r="CE539" s="3" t="s">
        <v>2</v>
      </c>
      <c r="CF539" s="86" t="s">
        <v>50</v>
      </c>
      <c r="CG539" s="86"/>
      <c r="CH539" s="59">
        <f>COUNTIF($M539,"=13")+COUNTIF($N539,"=24")+COUNTIF($O539,"=14")+COUNTIF($P539,"=11")+COUNTIF($Q539,"=11")+COUNTIF($R539,"=14")+COUNTIF($S539,"=12")+COUNTIF($T539,"=12")+COUNTIF($U539,"=12")+COUNTIF($V539,"=13")+COUNTIF($W539,"=13")+COUNTIF($X539,"=16")</f>
        <v>8</v>
      </c>
      <c r="CI539" s="59">
        <f>COUNTIF($Y539,"=18")+COUNTIF($Z539,"=9")+COUNTIF($AA539,"=10")+COUNTIF($AB539,"=11")+COUNTIF($AC539,"=11")+COUNTIF($AD539,"=25")+COUNTIF($AE539,"=15")+COUNTIF($AF539,"=19")+COUNTIF($AG539,"=31")+COUNTIF($AH539,"=15")+COUNTIF($AI539,"=15")+COUNTIF($AJ539,"=17")+COUNTIF($AK539,"=17")</f>
        <v>11</v>
      </c>
      <c r="CJ539" s="59">
        <f>COUNTIF($AL539,"=11")+COUNTIF($AM539,"=11")+COUNTIF($AN539,"=19")+COUNTIF($AO539,"=23")+COUNTIF($AP539,"=15")+COUNTIF($AQ539,"=15")+COUNTIF($AR539,"=19")+COUNTIF($AS539,"=17")+COUNTIF($AV539,"=12")+COUNTIF($AW539,"=12")</f>
        <v>8</v>
      </c>
      <c r="CK539" s="59">
        <f>COUNTIF($AX539,"=11")+COUNTIF($AY539,"=9")+COUNTIF($AZ539,"=15")+COUNTIF($BA539,"=16")+COUNTIF($BB539,"=8")+COUNTIF($BC539,"=10")+COUNTIF($BD539,"=10")+COUNTIF($BE539,"=8")+COUNTIF($BF539,"=10")+COUNTIF($BG539,"=11")</f>
        <v>9</v>
      </c>
      <c r="CL539" s="59">
        <f>COUNTIF($BH539,"=12")+COUNTIF($BI539,"=21")+COUNTIF($BJ539,"=23")+COUNTIF($BK539,"=16")+COUNTIF($BL539,"=10")+COUNTIF($BM539,"=12")+COUNTIF($BN539,"=12")+COUNTIF($BO539,"=15")+COUNTIF($BP539,"=8")+COUNTIF($BQ539,"=12")+COUNTIF($BR539,"=24")+COUNTIF($BS539,"=20")+COUNTIF($BT539,"=13")</f>
        <v>8</v>
      </c>
      <c r="CM539" s="59">
        <f>COUNTIF($BU539,"=12")+COUNTIF($BV539,"=11")+COUNTIF($BW539,"=13")+COUNTIF($BX539,"=11")+COUNTIF($BY539,"=11")+COUNTIF($BZ539,"=12")+COUNTIF($CA539,"=11")</f>
        <v>6</v>
      </c>
      <c r="CN539" s="86"/>
      <c r="CO539" s="86"/>
      <c r="CP539" s="86"/>
      <c r="CQ539" s="86"/>
      <c r="CR539" s="86"/>
      <c r="CS539" s="86"/>
      <c r="CT539" s="86"/>
      <c r="CU539" s="86"/>
      <c r="CV539" s="86"/>
      <c r="CW539" s="86"/>
      <c r="CX539" s="86"/>
      <c r="CY539" s="86"/>
      <c r="CZ539" s="86"/>
      <c r="DA539" s="86"/>
      <c r="DB539" s="86"/>
      <c r="DC539" s="86"/>
      <c r="DD539" s="86"/>
      <c r="DE539" s="86"/>
      <c r="DF539" s="86"/>
      <c r="DG539" s="86"/>
      <c r="DH539" s="86"/>
      <c r="DI539" s="86"/>
      <c r="DJ539" s="86"/>
      <c r="DK539" s="86"/>
      <c r="DL539" s="86"/>
      <c r="DM539" s="86"/>
      <c r="DN539" s="86"/>
      <c r="DO539" s="86"/>
      <c r="DP539" s="86"/>
      <c r="DQ539" s="86"/>
      <c r="DR539" s="86"/>
      <c r="DS539" s="86"/>
      <c r="DT539" s="86"/>
      <c r="DU539" s="86"/>
      <c r="DV539" s="86"/>
      <c r="DW539" s="86"/>
      <c r="DX539" s="86"/>
      <c r="DY539" s="86"/>
      <c r="DZ539" s="86"/>
      <c r="EA539" s="85"/>
      <c r="EB539" s="85"/>
      <c r="EC539" s="85"/>
      <c r="ED539" s="85"/>
      <c r="EE539" s="85"/>
    </row>
    <row r="540" spans="1:135" s="1" customFormat="1" ht="15" customHeight="1" x14ac:dyDescent="0.25">
      <c r="A540" s="70">
        <v>130912</v>
      </c>
      <c r="B540" s="8" t="s">
        <v>177</v>
      </c>
      <c r="C540" s="86" t="s">
        <v>2</v>
      </c>
      <c r="D540" s="138" t="s">
        <v>78</v>
      </c>
      <c r="E540" s="91" t="s">
        <v>314</v>
      </c>
      <c r="F540" s="91" t="s">
        <v>177</v>
      </c>
      <c r="G540" s="7">
        <v>41615</v>
      </c>
      <c r="H540" s="88" t="s">
        <v>2</v>
      </c>
      <c r="I540" s="88" t="s">
        <v>779</v>
      </c>
      <c r="J540" s="87">
        <v>41277.888888888891</v>
      </c>
      <c r="K540" s="143">
        <f>+COUNTIF($Y540,"&gt;=18")+COUNTIF($AG540,"&gt;=31")+COUNTIF($AP540,"&lt;=15")+COUNTIF($AR540,"&gt;=19")+COUNTIF($BG540,"&gt;=11")+COUNTIF($BI540,"&lt;=21")+COUNTIF($BK540,"&gt;=17")+COUNTIF($BR540,"&gt;=24")+COUNTIF($CA540,"&lt;=11")</f>
        <v>5</v>
      </c>
      <c r="L540" s="140">
        <f>65-(+CH540+CI540+CJ540+CK540+CL540+CM540)</f>
        <v>15</v>
      </c>
      <c r="M540" s="114">
        <v>13</v>
      </c>
      <c r="N540" s="114">
        <v>23</v>
      </c>
      <c r="O540" s="114">
        <v>14</v>
      </c>
      <c r="P540" s="114">
        <v>10</v>
      </c>
      <c r="Q540" s="114">
        <v>11</v>
      </c>
      <c r="R540" s="114">
        <v>14</v>
      </c>
      <c r="S540" s="114">
        <v>12</v>
      </c>
      <c r="T540" s="114">
        <v>12</v>
      </c>
      <c r="U540" s="114">
        <v>11</v>
      </c>
      <c r="V540" s="114">
        <v>13</v>
      </c>
      <c r="W540" s="114">
        <v>13</v>
      </c>
      <c r="X540" s="114">
        <v>16</v>
      </c>
      <c r="Y540" s="114">
        <v>18</v>
      </c>
      <c r="Z540" s="114">
        <v>9</v>
      </c>
      <c r="AA540" s="114">
        <v>10</v>
      </c>
      <c r="AB540" s="114">
        <v>11</v>
      </c>
      <c r="AC540" s="114">
        <v>11</v>
      </c>
      <c r="AD540" s="114">
        <v>24</v>
      </c>
      <c r="AE540" s="114">
        <v>15</v>
      </c>
      <c r="AF540" s="114">
        <v>19</v>
      </c>
      <c r="AG540" s="114">
        <v>31</v>
      </c>
      <c r="AH540" s="114">
        <v>15</v>
      </c>
      <c r="AI540" s="114">
        <v>16</v>
      </c>
      <c r="AJ540" s="114">
        <v>17</v>
      </c>
      <c r="AK540" s="114">
        <v>17</v>
      </c>
      <c r="AL540" s="114">
        <v>11</v>
      </c>
      <c r="AM540" s="114">
        <v>11</v>
      </c>
      <c r="AN540" s="114">
        <v>19</v>
      </c>
      <c r="AO540" s="114">
        <v>23</v>
      </c>
      <c r="AP540" s="114">
        <v>16</v>
      </c>
      <c r="AQ540" s="114">
        <v>15</v>
      </c>
      <c r="AR540" s="114">
        <v>19</v>
      </c>
      <c r="AS540" s="114">
        <v>19</v>
      </c>
      <c r="AT540" s="114">
        <v>38</v>
      </c>
      <c r="AU540" s="114">
        <v>39</v>
      </c>
      <c r="AV540" s="114">
        <v>12</v>
      </c>
      <c r="AW540" s="114">
        <v>12</v>
      </c>
      <c r="AX540" s="114">
        <v>11</v>
      </c>
      <c r="AY540" s="114">
        <v>9</v>
      </c>
      <c r="AZ540" s="114">
        <v>15</v>
      </c>
      <c r="BA540" s="114">
        <v>16</v>
      </c>
      <c r="BB540" s="114">
        <v>8</v>
      </c>
      <c r="BC540" s="114">
        <v>10</v>
      </c>
      <c r="BD540" s="114">
        <v>10</v>
      </c>
      <c r="BE540" s="114">
        <v>8</v>
      </c>
      <c r="BF540" s="114">
        <v>10</v>
      </c>
      <c r="BG540" s="114">
        <v>11</v>
      </c>
      <c r="BH540" s="114">
        <v>0</v>
      </c>
      <c r="BI540" s="114">
        <v>23</v>
      </c>
      <c r="BJ540" s="114">
        <v>23</v>
      </c>
      <c r="BK540" s="114">
        <v>17</v>
      </c>
      <c r="BL540" s="114">
        <v>10</v>
      </c>
      <c r="BM540" s="114">
        <v>12</v>
      </c>
      <c r="BN540" s="114">
        <v>12</v>
      </c>
      <c r="BO540" s="114">
        <v>16</v>
      </c>
      <c r="BP540" s="114">
        <v>8</v>
      </c>
      <c r="BQ540" s="114">
        <v>11</v>
      </c>
      <c r="BR540" s="114">
        <v>22</v>
      </c>
      <c r="BS540" s="114">
        <v>20</v>
      </c>
      <c r="BT540" s="114">
        <v>13</v>
      </c>
      <c r="BU540" s="114">
        <v>12</v>
      </c>
      <c r="BV540" s="114">
        <v>11</v>
      </c>
      <c r="BW540" s="114">
        <v>13</v>
      </c>
      <c r="BX540" s="114">
        <v>11</v>
      </c>
      <c r="BY540" s="114">
        <v>11</v>
      </c>
      <c r="BZ540" s="114">
        <v>14</v>
      </c>
      <c r="CA540" s="114">
        <v>12</v>
      </c>
      <c r="CB540" s="149">
        <f>(2.71828^(-8.3291+4.4859*K540-2.1583*L540))/(1+(2.71828^(-8.3291+4.4859*K540-2.1583*L540)))</f>
        <v>1.1578826372581279E-8</v>
      </c>
      <c r="CC540" s="64" t="s">
        <v>781</v>
      </c>
      <c r="CD540" s="9" t="s">
        <v>53</v>
      </c>
      <c r="CE540" s="91" t="s">
        <v>521</v>
      </c>
      <c r="CF540" s="9" t="s">
        <v>50</v>
      </c>
      <c r="CG540" s="15"/>
      <c r="CH540" s="59">
        <f>COUNTIF($M540,"=13")+COUNTIF($N540,"=24")+COUNTIF($O540,"=14")+COUNTIF($P540,"=11")+COUNTIF($Q540,"=11")+COUNTIF($R540,"=14")+COUNTIF($S540,"=12")+COUNTIF($T540,"=12")+COUNTIF($U540,"=12")+COUNTIF($V540,"=13")+COUNTIF($W540,"=13")+COUNTIF($X540,"=16")</f>
        <v>9</v>
      </c>
      <c r="CI540" s="59">
        <f>COUNTIF($Y540,"=18")+COUNTIF($Z540,"=9")+COUNTIF($AA540,"=10")+COUNTIF($AB540,"=11")+COUNTIF($AC540,"=11")+COUNTIF($AD540,"=25")+COUNTIF($AE540,"=15")+COUNTIF($AF540,"=19")+COUNTIF($AG540,"=31")+COUNTIF($AH540,"=15")+COUNTIF($AI540,"=15")+COUNTIF($AJ540,"=17")+COUNTIF($AK540,"=17")</f>
        <v>11</v>
      </c>
      <c r="CJ540" s="59">
        <f>COUNTIF($AL540,"=11")+COUNTIF($AM540,"=11")+COUNTIF($AN540,"=19")+COUNTIF($AO540,"=23")+COUNTIF($AP540,"=15")+COUNTIF($AQ540,"=15")+COUNTIF($AR540,"=19")+COUNTIF($AS540,"=17")+COUNTIF($AV540,"=12")+COUNTIF($AW540,"=12")</f>
        <v>8</v>
      </c>
      <c r="CK540" s="59">
        <f>COUNTIF($AX540,"=11")+COUNTIF($AY540,"=9")+COUNTIF($AZ540,"=15")+COUNTIF($BA540,"=16")+COUNTIF($BB540,"=8")+COUNTIF($BC540,"=10")+COUNTIF($BD540,"=10")+COUNTIF($BE540,"=8")+COUNTIF($BF540,"=10")+COUNTIF($BG540,"=11")</f>
        <v>10</v>
      </c>
      <c r="CL540" s="59">
        <f>COUNTIF($BH540,"=12")+COUNTIF($BI540,"=21")+COUNTIF($BJ540,"=23")+COUNTIF($BK540,"=16")+COUNTIF($BL540,"=10")+COUNTIF($BM540,"=12")+COUNTIF($BN540,"=12")+COUNTIF($BO540,"=15")+COUNTIF($BP540,"=8")+COUNTIF($BQ540,"=12")+COUNTIF($BR540,"=24")+COUNTIF($BS540,"=20")+COUNTIF($BT540,"=13")</f>
        <v>7</v>
      </c>
      <c r="CM540" s="59">
        <f>COUNTIF($BU540,"=12")+COUNTIF($BV540,"=11")+COUNTIF($BW540,"=13")+COUNTIF($BX540,"=11")+COUNTIF($BY540,"=11")+COUNTIF($BZ540,"=12")+COUNTIF($CA540,"=11")</f>
        <v>5</v>
      </c>
      <c r="CN540" s="86"/>
      <c r="CO540" s="86"/>
      <c r="CP540" s="86"/>
      <c r="CQ540" s="86"/>
      <c r="CR540" s="86"/>
      <c r="CS540" s="86"/>
      <c r="CT540" s="86"/>
      <c r="CU540" s="86"/>
      <c r="CV540" s="86"/>
      <c r="CW540" s="86"/>
      <c r="CX540" s="86"/>
      <c r="CY540" s="86"/>
      <c r="CZ540" s="86"/>
      <c r="DA540" s="86"/>
      <c r="DB540" s="86"/>
      <c r="DC540" s="86"/>
      <c r="DD540" s="86"/>
      <c r="DE540" s="86"/>
      <c r="DF540" s="86"/>
      <c r="DG540" s="86"/>
      <c r="DH540" s="86"/>
      <c r="DI540" s="86"/>
      <c r="DJ540" s="86"/>
      <c r="DK540" s="86"/>
      <c r="DL540" s="86"/>
      <c r="DM540" s="86"/>
      <c r="DN540" s="86"/>
      <c r="DO540" s="86"/>
      <c r="DP540" s="86"/>
      <c r="DQ540" s="86"/>
      <c r="DR540" s="86"/>
      <c r="DS540" s="86"/>
      <c r="DT540" s="86"/>
      <c r="DU540" s="86"/>
      <c r="DV540" s="86"/>
      <c r="DW540" s="86"/>
      <c r="DX540" s="86"/>
      <c r="DY540" s="86"/>
      <c r="DZ540" s="86"/>
      <c r="EA540" s="85"/>
      <c r="EB540" s="85"/>
      <c r="EC540" s="85"/>
      <c r="ED540" s="85"/>
      <c r="EE540" s="85"/>
    </row>
    <row r="541" spans="1:135" s="1" customFormat="1" ht="15" customHeight="1" x14ac:dyDescent="0.25">
      <c r="A541" s="27">
        <v>133114</v>
      </c>
      <c r="B541" s="38" t="s">
        <v>92</v>
      </c>
      <c r="C541" s="86" t="s">
        <v>2</v>
      </c>
      <c r="D541" s="138" t="s">
        <v>78</v>
      </c>
      <c r="E541" s="3" t="s">
        <v>20</v>
      </c>
      <c r="F541" s="3" t="s">
        <v>92</v>
      </c>
      <c r="G541" s="7">
        <v>41416.69027777778</v>
      </c>
      <c r="H541" s="88" t="s">
        <v>2</v>
      </c>
      <c r="I541" s="88" t="s">
        <v>779</v>
      </c>
      <c r="J541" s="87">
        <v>41277.888888888891</v>
      </c>
      <c r="K541" s="143">
        <f>+COUNTIF($Y541,"&gt;=18")+COUNTIF($AG541,"&gt;=31")+COUNTIF($AP541,"&lt;=15")+COUNTIF($AR541,"&gt;=19")+COUNTIF($BG541,"&gt;=11")+COUNTIF($BI541,"&lt;=21")+COUNTIF($BK541,"&gt;=17")+COUNTIF($BR541,"&gt;=24")+COUNTIF($CA541,"&lt;=11")</f>
        <v>5</v>
      </c>
      <c r="L541" s="140">
        <f>65-(+CH541+CI541+CJ541+CK541+CL541+CM541)</f>
        <v>15</v>
      </c>
      <c r="M541" s="100">
        <v>13</v>
      </c>
      <c r="N541" s="100">
        <v>25</v>
      </c>
      <c r="O541" s="100">
        <v>14</v>
      </c>
      <c r="P541" s="100">
        <v>11</v>
      </c>
      <c r="Q541" s="100">
        <v>11</v>
      </c>
      <c r="R541" s="100">
        <v>14</v>
      </c>
      <c r="S541" s="100">
        <v>12</v>
      </c>
      <c r="T541" s="100">
        <v>12</v>
      </c>
      <c r="U541" s="100">
        <v>12</v>
      </c>
      <c r="V541" s="100">
        <v>13</v>
      </c>
      <c r="W541" s="100">
        <v>13</v>
      </c>
      <c r="X541" s="100">
        <v>16</v>
      </c>
      <c r="Y541" s="100">
        <v>18</v>
      </c>
      <c r="Z541" s="100">
        <v>7</v>
      </c>
      <c r="AA541" s="100">
        <v>10</v>
      </c>
      <c r="AB541" s="100">
        <v>11</v>
      </c>
      <c r="AC541" s="100">
        <v>11</v>
      </c>
      <c r="AD541" s="100">
        <v>25</v>
      </c>
      <c r="AE541" s="100">
        <v>15</v>
      </c>
      <c r="AF541" s="100">
        <v>18</v>
      </c>
      <c r="AG541" s="100">
        <v>31</v>
      </c>
      <c r="AH541" s="68">
        <v>15</v>
      </c>
      <c r="AI541" s="68">
        <v>15</v>
      </c>
      <c r="AJ541" s="68">
        <v>17</v>
      </c>
      <c r="AK541" s="100">
        <v>17</v>
      </c>
      <c r="AL541" s="100">
        <v>11</v>
      </c>
      <c r="AM541" s="68">
        <v>10</v>
      </c>
      <c r="AN541" s="100">
        <v>19</v>
      </c>
      <c r="AO541" s="100">
        <v>20</v>
      </c>
      <c r="AP541" s="100">
        <v>15</v>
      </c>
      <c r="AQ541" s="100">
        <v>15</v>
      </c>
      <c r="AR541" s="100">
        <v>20</v>
      </c>
      <c r="AS541" s="100">
        <v>18</v>
      </c>
      <c r="AT541" s="68">
        <v>38</v>
      </c>
      <c r="AU541" s="100">
        <v>41</v>
      </c>
      <c r="AV541" s="68">
        <v>11</v>
      </c>
      <c r="AW541" s="100">
        <v>12</v>
      </c>
      <c r="AX541" s="100">
        <v>11</v>
      </c>
      <c r="AY541" s="100">
        <v>9</v>
      </c>
      <c r="AZ541" s="100">
        <v>15</v>
      </c>
      <c r="BA541" s="100">
        <v>16</v>
      </c>
      <c r="BB541" s="100">
        <v>8</v>
      </c>
      <c r="BC541" s="100">
        <v>10</v>
      </c>
      <c r="BD541" s="100">
        <v>10</v>
      </c>
      <c r="BE541" s="100">
        <v>8</v>
      </c>
      <c r="BF541" s="100">
        <v>10</v>
      </c>
      <c r="BG541" s="100">
        <v>11</v>
      </c>
      <c r="BH541" s="100">
        <v>12</v>
      </c>
      <c r="BI541" s="100">
        <v>23</v>
      </c>
      <c r="BJ541" s="100">
        <v>23</v>
      </c>
      <c r="BK541" s="100">
        <v>16</v>
      </c>
      <c r="BL541" s="100">
        <v>10</v>
      </c>
      <c r="BM541" s="100">
        <v>12</v>
      </c>
      <c r="BN541" s="100">
        <v>12</v>
      </c>
      <c r="BO541" s="100">
        <v>16</v>
      </c>
      <c r="BP541" s="100">
        <v>8</v>
      </c>
      <c r="BQ541" s="100">
        <v>12</v>
      </c>
      <c r="BR541" s="68">
        <v>22</v>
      </c>
      <c r="BS541" s="100">
        <v>21</v>
      </c>
      <c r="BT541" s="100">
        <v>13</v>
      </c>
      <c r="BU541" s="100">
        <v>12</v>
      </c>
      <c r="BV541" s="100">
        <v>11</v>
      </c>
      <c r="BW541" s="100">
        <v>15</v>
      </c>
      <c r="BX541" s="100">
        <v>10</v>
      </c>
      <c r="BY541" s="100">
        <v>11</v>
      </c>
      <c r="BZ541" s="100">
        <v>12</v>
      </c>
      <c r="CA541" s="100">
        <v>12</v>
      </c>
      <c r="CB541" s="149">
        <f>(2.71828^(-8.3291+4.4859*K541-2.1583*L541))/(1+(2.71828^(-8.3291+4.4859*K541-2.1583*L541)))</f>
        <v>1.1578826372581279E-8</v>
      </c>
      <c r="CC541" s="64" t="s">
        <v>781</v>
      </c>
      <c r="CD541" s="86" t="s">
        <v>53</v>
      </c>
      <c r="CE541" s="3" t="s">
        <v>525</v>
      </c>
      <c r="CF541" s="86" t="s">
        <v>92</v>
      </c>
      <c r="CG541" s="86"/>
      <c r="CH541" s="59">
        <f>COUNTIF($M541,"=13")+COUNTIF($N541,"=24")+COUNTIF($O541,"=14")+COUNTIF($P541,"=11")+COUNTIF($Q541,"=11")+COUNTIF($R541,"=14")+COUNTIF($S541,"=12")+COUNTIF($T541,"=12")+COUNTIF($U541,"=12")+COUNTIF($V541,"=13")+COUNTIF($W541,"=13")+COUNTIF($X541,"=16")</f>
        <v>11</v>
      </c>
      <c r="CI541" s="59">
        <f>COUNTIF($Y541,"=18")+COUNTIF($Z541,"=9")+COUNTIF($AA541,"=10")+COUNTIF($AB541,"=11")+COUNTIF($AC541,"=11")+COUNTIF($AD541,"=25")+COUNTIF($AE541,"=15")+COUNTIF($AF541,"=19")+COUNTIF($AG541,"=31")+COUNTIF($AH541,"=15")+COUNTIF($AI541,"=15")+COUNTIF($AJ541,"=17")+COUNTIF($AK541,"=17")</f>
        <v>11</v>
      </c>
      <c r="CJ541" s="59">
        <f>COUNTIF($AL541,"=11")+COUNTIF($AM541,"=11")+COUNTIF($AN541,"=19")+COUNTIF($AO541,"=23")+COUNTIF($AP541,"=15")+COUNTIF($AQ541,"=15")+COUNTIF($AR541,"=19")+COUNTIF($AS541,"=17")+COUNTIF($AV541,"=12")+COUNTIF($AW541,"=12")</f>
        <v>5</v>
      </c>
      <c r="CK541" s="59">
        <f>COUNTIF($AX541,"=11")+COUNTIF($AY541,"=9")+COUNTIF($AZ541,"=15")+COUNTIF($BA541,"=16")+COUNTIF($BB541,"=8")+COUNTIF($BC541,"=10")+COUNTIF($BD541,"=10")+COUNTIF($BE541,"=8")+COUNTIF($BF541,"=10")+COUNTIF($BG541,"=11")</f>
        <v>10</v>
      </c>
      <c r="CL541" s="59">
        <f>COUNTIF($BH541,"=12")+COUNTIF($BI541,"=21")+COUNTIF($BJ541,"=23")+COUNTIF($BK541,"=16")+COUNTIF($BL541,"=10")+COUNTIF($BM541,"=12")+COUNTIF($BN541,"=12")+COUNTIF($BO541,"=15")+COUNTIF($BP541,"=8")+COUNTIF($BQ541,"=12")+COUNTIF($BR541,"=24")+COUNTIF($BS541,"=20")+COUNTIF($BT541,"=13")</f>
        <v>9</v>
      </c>
      <c r="CM541" s="59">
        <f>COUNTIF($BU541,"=12")+COUNTIF($BV541,"=11")+COUNTIF($BW541,"=13")+COUNTIF($BX541,"=11")+COUNTIF($BY541,"=11")+COUNTIF($BZ541,"=12")+COUNTIF($CA541,"=11")</f>
        <v>4</v>
      </c>
      <c r="CN541" s="86"/>
      <c r="CO541" s="86"/>
      <c r="CP541" s="86"/>
      <c r="CQ541" s="86"/>
      <c r="CR541" s="86"/>
      <c r="CS541" s="86"/>
      <c r="CT541" s="86"/>
      <c r="CU541" s="86"/>
      <c r="CV541" s="86"/>
      <c r="CW541" s="86"/>
      <c r="CX541" s="86"/>
      <c r="CY541" s="86"/>
      <c r="CZ541" s="86"/>
      <c r="DA541" s="86"/>
      <c r="DB541" s="86"/>
      <c r="DC541" s="86"/>
      <c r="DD541" s="86"/>
      <c r="DE541" s="86"/>
      <c r="DF541" s="86"/>
      <c r="DG541" s="86"/>
      <c r="DH541" s="86"/>
      <c r="DI541" s="86"/>
      <c r="DJ541" s="86"/>
      <c r="DK541" s="86"/>
      <c r="DL541" s="86"/>
      <c r="DM541" s="86"/>
      <c r="DN541" s="86"/>
      <c r="DO541" s="86"/>
      <c r="DP541" s="86"/>
      <c r="DQ541" s="86"/>
      <c r="DR541" s="86"/>
      <c r="DS541" s="86"/>
      <c r="DT541" s="86"/>
      <c r="DU541" s="86"/>
      <c r="DV541" s="86"/>
      <c r="DW541" s="86"/>
      <c r="DX541" s="86"/>
      <c r="DY541" s="86"/>
      <c r="DZ541" s="86"/>
      <c r="EA541" s="85"/>
      <c r="EB541" s="85"/>
      <c r="EC541" s="85"/>
      <c r="ED541" s="85"/>
      <c r="EE541" s="85"/>
    </row>
    <row r="542" spans="1:135" s="1" customFormat="1" ht="15" customHeight="1" x14ac:dyDescent="0.25">
      <c r="A542" s="63">
        <v>133922</v>
      </c>
      <c r="B542" s="49" t="s">
        <v>363</v>
      </c>
      <c r="C542" s="86" t="s">
        <v>2</v>
      </c>
      <c r="D542" s="138" t="s">
        <v>78</v>
      </c>
      <c r="E542" s="86" t="s">
        <v>314</v>
      </c>
      <c r="F542" s="86" t="s">
        <v>363</v>
      </c>
      <c r="G542" s="87">
        <v>42403.229166666664</v>
      </c>
      <c r="H542" s="88" t="s">
        <v>2</v>
      </c>
      <c r="I542" s="88" t="s">
        <v>779</v>
      </c>
      <c r="J542" s="87">
        <v>41277.888888888891</v>
      </c>
      <c r="K542" s="143">
        <f>+COUNTIF($Y542,"&gt;=18")+COUNTIF($AG542,"&gt;=31")+COUNTIF($AP542,"&lt;=15")+COUNTIF($AR542,"&gt;=19")+COUNTIF($BG542,"&gt;=11")+COUNTIF($BI542,"&lt;=21")+COUNTIF($BK542,"&gt;=17")+COUNTIF($BR542,"&gt;=24")+COUNTIF($CA542,"&lt;=11")</f>
        <v>5</v>
      </c>
      <c r="L542" s="140">
        <f>65-(+CH542+CI542+CJ542+CK542+CL542+CM542)</f>
        <v>15</v>
      </c>
      <c r="M542" s="100">
        <v>13</v>
      </c>
      <c r="N542" s="68">
        <v>24</v>
      </c>
      <c r="O542" s="100">
        <v>15</v>
      </c>
      <c r="P542" s="100">
        <v>10</v>
      </c>
      <c r="Q542" s="100">
        <v>11</v>
      </c>
      <c r="R542" s="100">
        <v>14</v>
      </c>
      <c r="S542" s="100">
        <v>13</v>
      </c>
      <c r="T542" s="100">
        <v>12</v>
      </c>
      <c r="U542" s="100">
        <v>12</v>
      </c>
      <c r="V542" s="100">
        <v>13</v>
      </c>
      <c r="W542" s="100">
        <v>13</v>
      </c>
      <c r="X542" s="100">
        <v>16</v>
      </c>
      <c r="Y542" s="100">
        <v>18</v>
      </c>
      <c r="Z542" s="68">
        <v>8</v>
      </c>
      <c r="AA542" s="68">
        <v>10</v>
      </c>
      <c r="AB542" s="100">
        <v>11</v>
      </c>
      <c r="AC542" s="100">
        <v>11</v>
      </c>
      <c r="AD542" s="100">
        <v>24</v>
      </c>
      <c r="AE542" s="100">
        <v>15</v>
      </c>
      <c r="AF542" s="100">
        <v>19</v>
      </c>
      <c r="AG542" s="100">
        <v>31</v>
      </c>
      <c r="AH542" s="100">
        <v>15</v>
      </c>
      <c r="AI542" s="100">
        <v>15</v>
      </c>
      <c r="AJ542" s="68">
        <v>17</v>
      </c>
      <c r="AK542" s="100">
        <v>18</v>
      </c>
      <c r="AL542" s="100">
        <v>11</v>
      </c>
      <c r="AM542" s="68">
        <v>11</v>
      </c>
      <c r="AN542" s="100">
        <v>19</v>
      </c>
      <c r="AO542" s="100">
        <v>23</v>
      </c>
      <c r="AP542" s="100">
        <v>15</v>
      </c>
      <c r="AQ542" s="100">
        <v>15</v>
      </c>
      <c r="AR542" s="100">
        <v>19</v>
      </c>
      <c r="AS542" s="100">
        <v>18</v>
      </c>
      <c r="AT542" s="68">
        <v>36</v>
      </c>
      <c r="AU542" s="68">
        <v>36</v>
      </c>
      <c r="AV542" s="68">
        <v>11</v>
      </c>
      <c r="AW542" s="100">
        <v>12</v>
      </c>
      <c r="AX542" s="100">
        <v>11</v>
      </c>
      <c r="AY542" s="100">
        <v>9</v>
      </c>
      <c r="AZ542" s="100">
        <v>15</v>
      </c>
      <c r="BA542" s="100">
        <v>16</v>
      </c>
      <c r="BB542" s="100">
        <v>8</v>
      </c>
      <c r="BC542" s="100">
        <v>10</v>
      </c>
      <c r="BD542" s="100">
        <v>10</v>
      </c>
      <c r="BE542" s="100">
        <v>8</v>
      </c>
      <c r="BF542" s="100">
        <v>10</v>
      </c>
      <c r="BG542" s="100">
        <v>10</v>
      </c>
      <c r="BH542" s="100">
        <v>12</v>
      </c>
      <c r="BI542" s="100">
        <v>22</v>
      </c>
      <c r="BJ542" s="100">
        <v>23</v>
      </c>
      <c r="BK542" s="100">
        <v>17</v>
      </c>
      <c r="BL542" s="100">
        <v>10</v>
      </c>
      <c r="BM542" s="100">
        <v>12</v>
      </c>
      <c r="BN542" s="100">
        <v>12</v>
      </c>
      <c r="BO542" s="100">
        <v>16</v>
      </c>
      <c r="BP542" s="100">
        <v>8</v>
      </c>
      <c r="BQ542" s="100">
        <v>12</v>
      </c>
      <c r="BR542" s="100">
        <v>22</v>
      </c>
      <c r="BS542" s="100">
        <v>20</v>
      </c>
      <c r="BT542" s="100">
        <v>14</v>
      </c>
      <c r="BU542" s="100">
        <v>12</v>
      </c>
      <c r="BV542" s="100">
        <v>11</v>
      </c>
      <c r="BW542" s="100">
        <v>13</v>
      </c>
      <c r="BX542" s="100">
        <v>11</v>
      </c>
      <c r="BY542" s="100">
        <v>11</v>
      </c>
      <c r="BZ542" s="100">
        <v>12</v>
      </c>
      <c r="CA542" s="100">
        <v>12</v>
      </c>
      <c r="CB542" s="149">
        <f>(2.71828^(-8.3291+4.4859*K542-2.1583*L542))/(1+(2.71828^(-8.3291+4.4859*K542-2.1583*L542)))</f>
        <v>1.1578826372581279E-8</v>
      </c>
      <c r="CC542" s="64" t="s">
        <v>781</v>
      </c>
      <c r="CD542" s="86" t="s">
        <v>53</v>
      </c>
      <c r="CE542" s="86" t="s">
        <v>2</v>
      </c>
      <c r="CF542" s="86" t="s">
        <v>363</v>
      </c>
      <c r="CG542" s="86"/>
      <c r="CH542" s="59">
        <f>COUNTIF($M542,"=13")+COUNTIF($N542,"=24")+COUNTIF($O542,"=14")+COUNTIF($P542,"=11")+COUNTIF($Q542,"=11")+COUNTIF($R542,"=14")+COUNTIF($S542,"=12")+COUNTIF($T542,"=12")+COUNTIF($U542,"=12")+COUNTIF($V542,"=13")+COUNTIF($W542,"=13")+COUNTIF($X542,"=16")</f>
        <v>9</v>
      </c>
      <c r="CI542" s="59">
        <f>COUNTIF($Y542,"=18")+COUNTIF($Z542,"=9")+COUNTIF($AA542,"=10")+COUNTIF($AB542,"=11")+COUNTIF($AC542,"=11")+COUNTIF($AD542,"=25")+COUNTIF($AE542,"=15")+COUNTIF($AF542,"=19")+COUNTIF($AG542,"=31")+COUNTIF($AH542,"=15")+COUNTIF($AI542,"=15")+COUNTIF($AJ542,"=17")+COUNTIF($AK542,"=17")</f>
        <v>10</v>
      </c>
      <c r="CJ542" s="59">
        <f>COUNTIF($AL542,"=11")+COUNTIF($AM542,"=11")+COUNTIF($AN542,"=19")+COUNTIF($AO542,"=23")+COUNTIF($AP542,"=15")+COUNTIF($AQ542,"=15")+COUNTIF($AR542,"=19")+COUNTIF($AS542,"=17")+COUNTIF($AV542,"=12")+COUNTIF($AW542,"=12")</f>
        <v>8</v>
      </c>
      <c r="CK542" s="59">
        <f>COUNTIF($AX542,"=11")+COUNTIF($AY542,"=9")+COUNTIF($AZ542,"=15")+COUNTIF($BA542,"=16")+COUNTIF($BB542,"=8")+COUNTIF($BC542,"=10")+COUNTIF($BD542,"=10")+COUNTIF($BE542,"=8")+COUNTIF($BF542,"=10")+COUNTIF($BG542,"=11")</f>
        <v>9</v>
      </c>
      <c r="CL542" s="59">
        <f>COUNTIF($BH542,"=12")+COUNTIF($BI542,"=21")+COUNTIF($BJ542,"=23")+COUNTIF($BK542,"=16")+COUNTIF($BL542,"=10")+COUNTIF($BM542,"=12")+COUNTIF($BN542,"=12")+COUNTIF($BO542,"=15")+COUNTIF($BP542,"=8")+COUNTIF($BQ542,"=12")+COUNTIF($BR542,"=24")+COUNTIF($BS542,"=20")+COUNTIF($BT542,"=13")</f>
        <v>8</v>
      </c>
      <c r="CM542" s="59">
        <f>COUNTIF($BU542,"=12")+COUNTIF($BV542,"=11")+COUNTIF($BW542,"=13")+COUNTIF($BX542,"=11")+COUNTIF($BY542,"=11")+COUNTIF($BZ542,"=12")+COUNTIF($CA542,"=11")</f>
        <v>6</v>
      </c>
      <c r="EA542" s="85"/>
      <c r="EB542" s="85"/>
      <c r="EC542" s="85"/>
      <c r="ED542" s="85"/>
      <c r="EE542" s="85"/>
    </row>
    <row r="543" spans="1:135" s="85" customFormat="1" x14ac:dyDescent="0.25">
      <c r="A543" s="27">
        <v>159531</v>
      </c>
      <c r="B543" s="38" t="s">
        <v>258</v>
      </c>
      <c r="C543" s="86" t="s">
        <v>2</v>
      </c>
      <c r="D543" s="138" t="s">
        <v>79</v>
      </c>
      <c r="E543" s="3" t="s">
        <v>8</v>
      </c>
      <c r="F543" s="3" t="s">
        <v>258</v>
      </c>
      <c r="G543" s="7">
        <v>41454.633333333331</v>
      </c>
      <c r="H543" s="88" t="s">
        <v>2</v>
      </c>
      <c r="I543" s="88" t="s">
        <v>779</v>
      </c>
      <c r="J543" s="87">
        <v>41277.888888888891</v>
      </c>
      <c r="K543" s="143">
        <f>+COUNTIF($Y543,"&gt;=18")+COUNTIF($AG543,"&gt;=31")+COUNTIF($AP543,"&lt;=15")+COUNTIF($AR543,"&gt;=19")+COUNTIF($BG543,"&gt;=11")+COUNTIF($BI543,"&lt;=21")+COUNTIF($BK543,"&gt;=17")+COUNTIF($BR543,"&gt;=24")+COUNTIF($CA543,"&lt;=11")</f>
        <v>5</v>
      </c>
      <c r="L543" s="140">
        <f>65-(+CH543+CI543+CJ543+CK543+CL543+CM543)</f>
        <v>15</v>
      </c>
      <c r="M543" s="68">
        <v>13</v>
      </c>
      <c r="N543" s="68">
        <v>24</v>
      </c>
      <c r="O543" s="68">
        <v>14</v>
      </c>
      <c r="P543" s="68">
        <v>11</v>
      </c>
      <c r="Q543" s="68">
        <v>11</v>
      </c>
      <c r="R543" s="68">
        <v>14</v>
      </c>
      <c r="S543" s="68">
        <v>12</v>
      </c>
      <c r="T543" s="68">
        <v>12</v>
      </c>
      <c r="U543" s="68">
        <v>13</v>
      </c>
      <c r="V543" s="68">
        <v>13</v>
      </c>
      <c r="W543" s="68">
        <v>13</v>
      </c>
      <c r="X543" s="68">
        <v>16</v>
      </c>
      <c r="Y543" s="68">
        <v>18</v>
      </c>
      <c r="Z543" s="68">
        <v>9</v>
      </c>
      <c r="AA543" s="68">
        <v>10</v>
      </c>
      <c r="AB543" s="68">
        <v>11</v>
      </c>
      <c r="AC543" s="68">
        <v>11</v>
      </c>
      <c r="AD543" s="68">
        <v>26</v>
      </c>
      <c r="AE543" s="68">
        <v>14</v>
      </c>
      <c r="AF543" s="68">
        <v>18</v>
      </c>
      <c r="AG543" s="68">
        <v>29</v>
      </c>
      <c r="AH543" s="68">
        <v>15</v>
      </c>
      <c r="AI543" s="68">
        <v>15</v>
      </c>
      <c r="AJ543" s="68">
        <v>15</v>
      </c>
      <c r="AK543" s="68">
        <v>17</v>
      </c>
      <c r="AL543" s="68">
        <v>11</v>
      </c>
      <c r="AM543" s="68">
        <v>10</v>
      </c>
      <c r="AN543" s="68">
        <v>19</v>
      </c>
      <c r="AO543" s="68">
        <v>23</v>
      </c>
      <c r="AP543" s="68">
        <v>16</v>
      </c>
      <c r="AQ543" s="68">
        <v>15</v>
      </c>
      <c r="AR543" s="68">
        <v>20</v>
      </c>
      <c r="AS543" s="68">
        <v>17</v>
      </c>
      <c r="AT543" s="68">
        <v>36</v>
      </c>
      <c r="AU543" s="100">
        <v>39</v>
      </c>
      <c r="AV543" s="68">
        <v>12</v>
      </c>
      <c r="AW543" s="68">
        <v>12</v>
      </c>
      <c r="AX543" s="68">
        <v>11</v>
      </c>
      <c r="AY543" s="68">
        <v>9</v>
      </c>
      <c r="AZ543" s="68">
        <v>15</v>
      </c>
      <c r="BA543" s="68">
        <v>16</v>
      </c>
      <c r="BB543" s="68">
        <v>8</v>
      </c>
      <c r="BC543" s="68">
        <v>10</v>
      </c>
      <c r="BD543" s="68">
        <v>10</v>
      </c>
      <c r="BE543" s="68">
        <v>8</v>
      </c>
      <c r="BF543" s="68">
        <v>9</v>
      </c>
      <c r="BG543" s="68">
        <v>11</v>
      </c>
      <c r="BH543" s="68">
        <v>11</v>
      </c>
      <c r="BI543" s="68">
        <v>21</v>
      </c>
      <c r="BJ543" s="68">
        <v>23</v>
      </c>
      <c r="BK543" s="68">
        <v>16</v>
      </c>
      <c r="BL543" s="68">
        <v>10</v>
      </c>
      <c r="BM543" s="68">
        <v>12</v>
      </c>
      <c r="BN543" s="68">
        <v>12</v>
      </c>
      <c r="BO543" s="68">
        <v>15</v>
      </c>
      <c r="BP543" s="68">
        <v>8</v>
      </c>
      <c r="BQ543" s="68">
        <v>12</v>
      </c>
      <c r="BR543" s="68">
        <v>22</v>
      </c>
      <c r="BS543" s="68">
        <v>21</v>
      </c>
      <c r="BT543" s="68">
        <v>14</v>
      </c>
      <c r="BU543" s="68">
        <v>12</v>
      </c>
      <c r="BV543" s="68">
        <v>11</v>
      </c>
      <c r="BW543" s="68">
        <v>13</v>
      </c>
      <c r="BX543" s="68">
        <v>11</v>
      </c>
      <c r="BY543" s="68">
        <v>12</v>
      </c>
      <c r="BZ543" s="68">
        <v>12</v>
      </c>
      <c r="CA543" s="68">
        <v>11</v>
      </c>
      <c r="CB543" s="149">
        <f>(2.71828^(-8.3291+4.4859*K543-2.1583*L543))/(1+(2.71828^(-8.3291+4.4859*K543-2.1583*L543)))</f>
        <v>1.1578826372581279E-8</v>
      </c>
      <c r="CC543" s="64" t="s">
        <v>781</v>
      </c>
      <c r="CD543" s="86" t="s">
        <v>55</v>
      </c>
      <c r="CE543" s="3" t="s">
        <v>2</v>
      </c>
      <c r="CF543" s="86" t="s">
        <v>258</v>
      </c>
      <c r="CG543" s="86" t="s">
        <v>537</v>
      </c>
      <c r="CH543" s="59">
        <f>COUNTIF($M543,"=13")+COUNTIF($N543,"=24")+COUNTIF($O543,"=14")+COUNTIF($P543,"=11")+COUNTIF($Q543,"=11")+COUNTIF($R543,"=14")+COUNTIF($S543,"=12")+COUNTIF($T543,"=12")+COUNTIF($U543,"=12")+COUNTIF($V543,"=13")+COUNTIF($W543,"=13")+COUNTIF($X543,"=16")</f>
        <v>11</v>
      </c>
      <c r="CI543" s="59">
        <f>COUNTIF($Y543,"=18")+COUNTIF($Z543,"=9")+COUNTIF($AA543,"=10")+COUNTIF($AB543,"=11")+COUNTIF($AC543,"=11")+COUNTIF($AD543,"=25")+COUNTIF($AE543,"=15")+COUNTIF($AF543,"=19")+COUNTIF($AG543,"=31")+COUNTIF($AH543,"=15")+COUNTIF($AI543,"=15")+COUNTIF($AJ543,"=17")+COUNTIF($AK543,"=17")</f>
        <v>8</v>
      </c>
      <c r="CJ543" s="59">
        <f>COUNTIF($AL543,"=11")+COUNTIF($AM543,"=11")+COUNTIF($AN543,"=19")+COUNTIF($AO543,"=23")+COUNTIF($AP543,"=15")+COUNTIF($AQ543,"=15")+COUNTIF($AR543,"=19")+COUNTIF($AS543,"=17")+COUNTIF($AV543,"=12")+COUNTIF($AW543,"=12")</f>
        <v>7</v>
      </c>
      <c r="CK543" s="59">
        <f>COUNTIF($AX543,"=11")+COUNTIF($AY543,"=9")+COUNTIF($AZ543,"=15")+COUNTIF($BA543,"=16")+COUNTIF($BB543,"=8")+COUNTIF($BC543,"=10")+COUNTIF($BD543,"=10")+COUNTIF($BE543,"=8")+COUNTIF($BF543,"=10")+COUNTIF($BG543,"=11")</f>
        <v>9</v>
      </c>
      <c r="CL543" s="59">
        <f>COUNTIF($BH543,"=12")+COUNTIF($BI543,"=21")+COUNTIF($BJ543,"=23")+COUNTIF($BK543,"=16")+COUNTIF($BL543,"=10")+COUNTIF($BM543,"=12")+COUNTIF($BN543,"=12")+COUNTIF($BO543,"=15")+COUNTIF($BP543,"=8")+COUNTIF($BQ543,"=12")+COUNTIF($BR543,"=24")+COUNTIF($BS543,"=20")+COUNTIF($BT543,"=13")</f>
        <v>9</v>
      </c>
      <c r="CM543" s="59">
        <f>COUNTIF($BU543,"=12")+COUNTIF($BV543,"=11")+COUNTIF($BW543,"=13")+COUNTIF($BX543,"=11")+COUNTIF($BY543,"=11")+COUNTIF($BZ543,"=12")+COUNTIF($CA543,"=11")</f>
        <v>6</v>
      </c>
      <c r="CN543" s="86"/>
      <c r="CO543" s="86"/>
      <c r="CP543" s="86"/>
      <c r="CQ543" s="86"/>
      <c r="CR543" s="86"/>
      <c r="CS543" s="86"/>
      <c r="CT543" s="86"/>
      <c r="CU543" s="86"/>
      <c r="CV543" s="86"/>
      <c r="CW543" s="86"/>
      <c r="CX543" s="86"/>
      <c r="CY543" s="86"/>
      <c r="CZ543" s="86"/>
      <c r="DA543" s="86"/>
      <c r="DB543" s="86"/>
      <c r="DC543" s="86"/>
      <c r="DD543" s="86"/>
      <c r="DE543" s="86"/>
      <c r="DF543" s="86"/>
      <c r="DG543" s="86"/>
      <c r="DH543" s="86"/>
      <c r="DI543" s="86"/>
      <c r="DJ543" s="86"/>
      <c r="DK543" s="86"/>
      <c r="DL543" s="86"/>
      <c r="DM543" s="86"/>
      <c r="DN543" s="86"/>
      <c r="DO543" s="86"/>
      <c r="DP543" s="86"/>
      <c r="DQ543" s="86"/>
      <c r="DR543" s="86"/>
      <c r="DS543" s="86"/>
      <c r="DT543" s="86"/>
      <c r="DU543" s="86"/>
      <c r="DV543" s="86"/>
      <c r="DW543" s="86"/>
      <c r="DX543" s="86"/>
      <c r="DY543" s="86"/>
      <c r="DZ543" s="86"/>
    </row>
    <row r="544" spans="1:135" s="85" customFormat="1" x14ac:dyDescent="0.25">
      <c r="A544" s="77">
        <v>166446</v>
      </c>
      <c r="B544" s="10" t="s">
        <v>207</v>
      </c>
      <c r="C544" s="86" t="s">
        <v>2</v>
      </c>
      <c r="D544" s="138" t="s">
        <v>79</v>
      </c>
      <c r="E544" s="10" t="s">
        <v>23</v>
      </c>
      <c r="F544" s="10" t="s">
        <v>207</v>
      </c>
      <c r="G544" s="7">
        <v>41504.945138888892</v>
      </c>
      <c r="H544" s="88" t="s">
        <v>2</v>
      </c>
      <c r="I544" s="88" t="s">
        <v>779</v>
      </c>
      <c r="J544" s="87">
        <v>41277.888888888891</v>
      </c>
      <c r="K544" s="143">
        <f>+COUNTIF($Y544,"&gt;=18")+COUNTIF($AG544,"&gt;=31")+COUNTIF($AP544,"&lt;=15")+COUNTIF($AR544,"&gt;=19")+COUNTIF($BG544,"&gt;=11")+COUNTIF($BI544,"&lt;=21")+COUNTIF($BK544,"&gt;=17")+COUNTIF($BR544,"&gt;=24")+COUNTIF($CA544,"&lt;=11")</f>
        <v>5</v>
      </c>
      <c r="L544" s="140">
        <f>65-(+CH544+CI544+CJ544+CK544+CL544+CM544)</f>
        <v>15</v>
      </c>
      <c r="M544" s="43">
        <v>13</v>
      </c>
      <c r="N544" s="34">
        <v>24</v>
      </c>
      <c r="O544" s="43">
        <v>14</v>
      </c>
      <c r="P544" s="43">
        <v>10</v>
      </c>
      <c r="Q544" s="43">
        <v>11</v>
      </c>
      <c r="R544" s="43">
        <v>14</v>
      </c>
      <c r="S544" s="43">
        <v>12</v>
      </c>
      <c r="T544" s="43">
        <v>12</v>
      </c>
      <c r="U544" s="34">
        <v>13</v>
      </c>
      <c r="V544" s="43">
        <v>14</v>
      </c>
      <c r="W544" s="43">
        <v>13</v>
      </c>
      <c r="X544" s="43">
        <v>16</v>
      </c>
      <c r="Y544" s="43">
        <v>19</v>
      </c>
      <c r="Z544" s="34">
        <v>10</v>
      </c>
      <c r="AA544" s="34">
        <v>10</v>
      </c>
      <c r="AB544" s="43">
        <v>11</v>
      </c>
      <c r="AC544" s="43">
        <v>11</v>
      </c>
      <c r="AD544" s="34">
        <v>23</v>
      </c>
      <c r="AE544" s="43">
        <v>15</v>
      </c>
      <c r="AF544" s="43">
        <v>19</v>
      </c>
      <c r="AG544" s="43">
        <v>31</v>
      </c>
      <c r="AH544" s="34">
        <v>15</v>
      </c>
      <c r="AI544" s="34">
        <v>15</v>
      </c>
      <c r="AJ544" s="43">
        <v>17</v>
      </c>
      <c r="AK544" s="43">
        <v>17</v>
      </c>
      <c r="AL544" s="43">
        <v>11</v>
      </c>
      <c r="AM544" s="43">
        <v>11</v>
      </c>
      <c r="AN544" s="43">
        <v>19</v>
      </c>
      <c r="AO544" s="43">
        <v>23</v>
      </c>
      <c r="AP544" s="43">
        <v>17</v>
      </c>
      <c r="AQ544" s="43">
        <v>15</v>
      </c>
      <c r="AR544" s="43">
        <v>20</v>
      </c>
      <c r="AS544" s="43">
        <v>17</v>
      </c>
      <c r="AT544" s="34">
        <v>37</v>
      </c>
      <c r="AU544" s="43">
        <v>38</v>
      </c>
      <c r="AV544" s="43">
        <v>12</v>
      </c>
      <c r="AW544" s="43">
        <v>12</v>
      </c>
      <c r="AX544" s="43">
        <v>11</v>
      </c>
      <c r="AY544" s="43">
        <v>9</v>
      </c>
      <c r="AZ544" s="43">
        <v>15</v>
      </c>
      <c r="BA544" s="43">
        <v>16</v>
      </c>
      <c r="BB544" s="43">
        <v>8</v>
      </c>
      <c r="BC544" s="43">
        <v>11</v>
      </c>
      <c r="BD544" s="43">
        <v>10</v>
      </c>
      <c r="BE544" s="43">
        <v>8</v>
      </c>
      <c r="BF544" s="43">
        <v>10</v>
      </c>
      <c r="BG544" s="43">
        <v>11</v>
      </c>
      <c r="BH544" s="43">
        <v>12</v>
      </c>
      <c r="BI544" s="43">
        <v>22</v>
      </c>
      <c r="BJ544" s="43">
        <v>23</v>
      </c>
      <c r="BK544" s="43">
        <v>17</v>
      </c>
      <c r="BL544" s="43">
        <v>10</v>
      </c>
      <c r="BM544" s="43">
        <v>12</v>
      </c>
      <c r="BN544" s="43">
        <v>12</v>
      </c>
      <c r="BO544" s="43">
        <v>17</v>
      </c>
      <c r="BP544" s="43">
        <v>8</v>
      </c>
      <c r="BQ544" s="34">
        <v>12</v>
      </c>
      <c r="BR544" s="43">
        <v>22</v>
      </c>
      <c r="BS544" s="43">
        <v>21</v>
      </c>
      <c r="BT544" s="43">
        <v>13</v>
      </c>
      <c r="BU544" s="43">
        <v>12</v>
      </c>
      <c r="BV544" s="43">
        <v>11</v>
      </c>
      <c r="BW544" s="43">
        <v>13</v>
      </c>
      <c r="BX544" s="43">
        <v>11</v>
      </c>
      <c r="BY544" s="43">
        <v>11</v>
      </c>
      <c r="BZ544" s="43">
        <v>12</v>
      </c>
      <c r="CA544" s="43">
        <v>12</v>
      </c>
      <c r="CB544" s="149">
        <f>(2.71828^(-8.3291+4.4859*K544-2.1583*L544))/(1+(2.71828^(-8.3291+4.4859*K544-2.1583*L544)))</f>
        <v>1.1578826372581279E-8</v>
      </c>
      <c r="CC544" s="64" t="s">
        <v>781</v>
      </c>
      <c r="CD544" s="86" t="s">
        <v>55</v>
      </c>
      <c r="CE544" s="10" t="s">
        <v>559</v>
      </c>
      <c r="CF544" s="86" t="s">
        <v>50</v>
      </c>
      <c r="CG544" s="11"/>
      <c r="CH544" s="59">
        <f>COUNTIF($M544,"=13")+COUNTIF($N544,"=24")+COUNTIF($O544,"=14")+COUNTIF($P544,"=11")+COUNTIF($Q544,"=11")+COUNTIF($R544,"=14")+COUNTIF($S544,"=12")+COUNTIF($T544,"=12")+COUNTIF($U544,"=12")+COUNTIF($V544,"=13")+COUNTIF($W544,"=13")+COUNTIF($X544,"=16")</f>
        <v>9</v>
      </c>
      <c r="CI544" s="59">
        <f>COUNTIF($Y544,"=18")+COUNTIF($Z544,"=9")+COUNTIF($AA544,"=10")+COUNTIF($AB544,"=11")+COUNTIF($AC544,"=11")+COUNTIF($AD544,"=25")+COUNTIF($AE544,"=15")+COUNTIF($AF544,"=19")+COUNTIF($AG544,"=31")+COUNTIF($AH544,"=15")+COUNTIF($AI544,"=15")+COUNTIF($AJ544,"=17")+COUNTIF($AK544,"=17")</f>
        <v>10</v>
      </c>
      <c r="CJ544" s="59">
        <f>COUNTIF($AL544,"=11")+COUNTIF($AM544,"=11")+COUNTIF($AN544,"=19")+COUNTIF($AO544,"=23")+COUNTIF($AP544,"=15")+COUNTIF($AQ544,"=15")+COUNTIF($AR544,"=19")+COUNTIF($AS544,"=17")+COUNTIF($AV544,"=12")+COUNTIF($AW544,"=12")</f>
        <v>8</v>
      </c>
      <c r="CK544" s="59">
        <f>COUNTIF($AX544,"=11")+COUNTIF($AY544,"=9")+COUNTIF($AZ544,"=15")+COUNTIF($BA544,"=16")+COUNTIF($BB544,"=8")+COUNTIF($BC544,"=10")+COUNTIF($BD544,"=10")+COUNTIF($BE544,"=8")+COUNTIF($BF544,"=10")+COUNTIF($BG544,"=11")</f>
        <v>9</v>
      </c>
      <c r="CL544" s="59">
        <f>COUNTIF($BH544,"=12")+COUNTIF($BI544,"=21")+COUNTIF($BJ544,"=23")+COUNTIF($BK544,"=16")+COUNTIF($BL544,"=10")+COUNTIF($BM544,"=12")+COUNTIF($BN544,"=12")+COUNTIF($BO544,"=15")+COUNTIF($BP544,"=8")+COUNTIF($BQ544,"=12")+COUNTIF($BR544,"=24")+COUNTIF($BS544,"=20")+COUNTIF($BT544,"=13")</f>
        <v>8</v>
      </c>
      <c r="CM544" s="59">
        <f>COUNTIF($BU544,"=12")+COUNTIF($BV544,"=11")+COUNTIF($BW544,"=13")+COUNTIF($BX544,"=11")+COUNTIF($BY544,"=11")+COUNTIF($BZ544,"=12")+COUNTIF($CA544,"=11")</f>
        <v>6</v>
      </c>
      <c r="CN544" s="86"/>
      <c r="CO544" s="86"/>
      <c r="CP544" s="86"/>
      <c r="CQ544" s="86"/>
      <c r="CR544" s="86"/>
      <c r="CS544" s="86"/>
      <c r="CT544" s="86"/>
      <c r="CU544" s="86"/>
      <c r="CV544" s="86"/>
      <c r="CW544" s="86"/>
      <c r="CX544" s="86"/>
      <c r="CY544" s="86"/>
      <c r="CZ544" s="86"/>
      <c r="DA544" s="86"/>
      <c r="DB544" s="86"/>
      <c r="DC544" s="86"/>
      <c r="DD544" s="86"/>
      <c r="DE544" s="86"/>
      <c r="DF544" s="86"/>
      <c r="DG544" s="86"/>
      <c r="DH544" s="86"/>
      <c r="DI544" s="86"/>
      <c r="DJ544" s="86"/>
      <c r="DK544" s="86"/>
      <c r="DL544" s="86"/>
      <c r="DM544" s="86"/>
      <c r="DN544" s="86"/>
      <c r="DO544" s="86"/>
      <c r="DP544" s="86"/>
      <c r="DQ544" s="86"/>
      <c r="DR544" s="86"/>
      <c r="DS544" s="86"/>
      <c r="DT544" s="86"/>
      <c r="DU544" s="86"/>
      <c r="DV544" s="86"/>
      <c r="DW544" s="86"/>
      <c r="DX544" s="86"/>
      <c r="DY544" s="86"/>
      <c r="DZ544" s="86"/>
    </row>
    <row r="545" spans="1:130" s="85" customFormat="1" x14ac:dyDescent="0.25">
      <c r="A545" s="27">
        <v>173326</v>
      </c>
      <c r="B545" s="3" t="s">
        <v>50</v>
      </c>
      <c r="C545" s="86" t="s">
        <v>2</v>
      </c>
      <c r="D545" s="138" t="s">
        <v>78</v>
      </c>
      <c r="E545" s="3" t="s">
        <v>20</v>
      </c>
      <c r="F545" s="3" t="s">
        <v>388</v>
      </c>
      <c r="G545" s="7">
        <v>41454.625694444447</v>
      </c>
      <c r="H545" s="88" t="s">
        <v>2</v>
      </c>
      <c r="I545" s="88" t="s">
        <v>779</v>
      </c>
      <c r="J545" s="87">
        <v>41277.888888888891</v>
      </c>
      <c r="K545" s="143">
        <f>+COUNTIF($Y545,"&gt;=18")+COUNTIF($AG545,"&gt;=31")+COUNTIF($AP545,"&lt;=15")+COUNTIF($AR545,"&gt;=19")+COUNTIF($BG545,"&gt;=11")+COUNTIF($BI545,"&lt;=21")+COUNTIF($BK545,"&gt;=17")+COUNTIF($BR545,"&gt;=24")+COUNTIF($CA545,"&lt;=11")</f>
        <v>5</v>
      </c>
      <c r="L545" s="140">
        <f>65-(+CH545+CI545+CJ545+CK545+CL545+CM545)</f>
        <v>15</v>
      </c>
      <c r="M545" s="68">
        <v>13</v>
      </c>
      <c r="N545" s="68">
        <v>23</v>
      </c>
      <c r="O545" s="68">
        <v>14</v>
      </c>
      <c r="P545" s="68">
        <v>11</v>
      </c>
      <c r="Q545" s="68">
        <v>11</v>
      </c>
      <c r="R545" s="68">
        <v>14</v>
      </c>
      <c r="S545" s="68">
        <v>12</v>
      </c>
      <c r="T545" s="68">
        <v>12</v>
      </c>
      <c r="U545" s="68">
        <v>10</v>
      </c>
      <c r="V545" s="68">
        <v>14</v>
      </c>
      <c r="W545" s="68">
        <v>13</v>
      </c>
      <c r="X545" s="68">
        <v>18</v>
      </c>
      <c r="Y545" s="68">
        <v>17</v>
      </c>
      <c r="Z545" s="68">
        <v>9</v>
      </c>
      <c r="AA545" s="68">
        <v>10</v>
      </c>
      <c r="AB545" s="68">
        <v>11</v>
      </c>
      <c r="AC545" s="68">
        <v>11</v>
      </c>
      <c r="AD545" s="68">
        <v>25</v>
      </c>
      <c r="AE545" s="68">
        <v>14</v>
      </c>
      <c r="AF545" s="68">
        <v>18</v>
      </c>
      <c r="AG545" s="68">
        <v>29</v>
      </c>
      <c r="AH545" s="68">
        <v>15</v>
      </c>
      <c r="AI545" s="68">
        <v>16</v>
      </c>
      <c r="AJ545" s="100">
        <v>17</v>
      </c>
      <c r="AK545" s="68">
        <v>17</v>
      </c>
      <c r="AL545" s="68">
        <v>11</v>
      </c>
      <c r="AM545" s="68">
        <v>10</v>
      </c>
      <c r="AN545" s="68">
        <v>19</v>
      </c>
      <c r="AO545" s="68">
        <v>23</v>
      </c>
      <c r="AP545" s="68">
        <v>15</v>
      </c>
      <c r="AQ545" s="68">
        <v>15</v>
      </c>
      <c r="AR545" s="68">
        <v>19</v>
      </c>
      <c r="AS545" s="68">
        <v>17</v>
      </c>
      <c r="AT545" s="68">
        <v>35</v>
      </c>
      <c r="AU545" s="100">
        <v>39</v>
      </c>
      <c r="AV545" s="68">
        <v>12</v>
      </c>
      <c r="AW545" s="68">
        <v>12</v>
      </c>
      <c r="AX545" s="68">
        <v>11</v>
      </c>
      <c r="AY545" s="68">
        <v>9</v>
      </c>
      <c r="AZ545" s="68">
        <v>15</v>
      </c>
      <c r="BA545" s="68">
        <v>16</v>
      </c>
      <c r="BB545" s="68">
        <v>8</v>
      </c>
      <c r="BC545" s="68">
        <v>10</v>
      </c>
      <c r="BD545" s="68">
        <v>10</v>
      </c>
      <c r="BE545" s="68">
        <v>8</v>
      </c>
      <c r="BF545" s="68">
        <v>10</v>
      </c>
      <c r="BG545" s="68">
        <v>11</v>
      </c>
      <c r="BH545" s="68">
        <v>12</v>
      </c>
      <c r="BI545" s="68">
        <v>21</v>
      </c>
      <c r="BJ545" s="68">
        <v>23</v>
      </c>
      <c r="BK545" s="68">
        <v>17</v>
      </c>
      <c r="BL545" s="68">
        <v>10</v>
      </c>
      <c r="BM545" s="68">
        <v>12</v>
      </c>
      <c r="BN545" s="68">
        <v>12</v>
      </c>
      <c r="BO545" s="68">
        <v>14</v>
      </c>
      <c r="BP545" s="68">
        <v>8</v>
      </c>
      <c r="BQ545" s="68">
        <v>11</v>
      </c>
      <c r="BR545" s="68">
        <v>22</v>
      </c>
      <c r="BS545" s="68">
        <v>20</v>
      </c>
      <c r="BT545" s="68">
        <v>13</v>
      </c>
      <c r="BU545" s="68">
        <v>12</v>
      </c>
      <c r="BV545" s="68">
        <v>11</v>
      </c>
      <c r="BW545" s="68">
        <v>13</v>
      </c>
      <c r="BX545" s="68">
        <v>11</v>
      </c>
      <c r="BY545" s="68">
        <v>11</v>
      </c>
      <c r="BZ545" s="68">
        <v>12</v>
      </c>
      <c r="CA545" s="68">
        <v>12</v>
      </c>
      <c r="CB545" s="149">
        <f>(2.71828^(-8.3291+4.4859*K545-2.1583*L545))/(1+(2.71828^(-8.3291+4.4859*K545-2.1583*L545)))</f>
        <v>1.1578826372581279E-8</v>
      </c>
      <c r="CC545" s="64" t="s">
        <v>781</v>
      </c>
      <c r="CD545" s="86" t="s">
        <v>58</v>
      </c>
      <c r="CE545" s="3" t="s">
        <v>2</v>
      </c>
      <c r="CF545" s="86" t="s">
        <v>50</v>
      </c>
      <c r="CG545" s="86"/>
      <c r="CH545" s="59">
        <f>COUNTIF($M545,"=13")+COUNTIF($N545,"=24")+COUNTIF($O545,"=14")+COUNTIF($P545,"=11")+COUNTIF($Q545,"=11")+COUNTIF($R545,"=14")+COUNTIF($S545,"=12")+COUNTIF($T545,"=12")+COUNTIF($U545,"=12")+COUNTIF($V545,"=13")+COUNTIF($W545,"=13")+COUNTIF($X545,"=16")</f>
        <v>8</v>
      </c>
      <c r="CI545" s="59">
        <f>COUNTIF($Y545,"=18")+COUNTIF($Z545,"=9")+COUNTIF($AA545,"=10")+COUNTIF($AB545,"=11")+COUNTIF($AC545,"=11")+COUNTIF($AD545,"=25")+COUNTIF($AE545,"=15")+COUNTIF($AF545,"=19")+COUNTIF($AG545,"=31")+COUNTIF($AH545,"=15")+COUNTIF($AI545,"=15")+COUNTIF($AJ545,"=17")+COUNTIF($AK545,"=17")</f>
        <v>8</v>
      </c>
      <c r="CJ545" s="59">
        <f>COUNTIF($AL545,"=11")+COUNTIF($AM545,"=11")+COUNTIF($AN545,"=19")+COUNTIF($AO545,"=23")+COUNTIF($AP545,"=15")+COUNTIF($AQ545,"=15")+COUNTIF($AR545,"=19")+COUNTIF($AS545,"=17")+COUNTIF($AV545,"=12")+COUNTIF($AW545,"=12")</f>
        <v>9</v>
      </c>
      <c r="CK545" s="59">
        <f>COUNTIF($AX545,"=11")+COUNTIF($AY545,"=9")+COUNTIF($AZ545,"=15")+COUNTIF($BA545,"=16")+COUNTIF($BB545,"=8")+COUNTIF($BC545,"=10")+COUNTIF($BD545,"=10")+COUNTIF($BE545,"=8")+COUNTIF($BF545,"=10")+COUNTIF($BG545,"=11")</f>
        <v>10</v>
      </c>
      <c r="CL545" s="59">
        <f>COUNTIF($BH545,"=12")+COUNTIF($BI545,"=21")+COUNTIF($BJ545,"=23")+COUNTIF($BK545,"=16")+COUNTIF($BL545,"=10")+COUNTIF($BM545,"=12")+COUNTIF($BN545,"=12")+COUNTIF($BO545,"=15")+COUNTIF($BP545,"=8")+COUNTIF($BQ545,"=12")+COUNTIF($BR545,"=24")+COUNTIF($BS545,"=20")+COUNTIF($BT545,"=13")</f>
        <v>9</v>
      </c>
      <c r="CM545" s="59">
        <f>COUNTIF($BU545,"=12")+COUNTIF($BV545,"=11")+COUNTIF($BW545,"=13")+COUNTIF($BX545,"=11")+COUNTIF($BY545,"=11")+COUNTIF($BZ545,"=12")+COUNTIF($CA545,"=11")</f>
        <v>6</v>
      </c>
      <c r="CN545" s="86"/>
      <c r="CO545" s="86"/>
      <c r="CP545" s="86"/>
      <c r="CQ545" s="86"/>
      <c r="CR545" s="86"/>
      <c r="CS545" s="86"/>
      <c r="CT545" s="86"/>
      <c r="CU545" s="86"/>
      <c r="CV545" s="86"/>
      <c r="CW545" s="86"/>
      <c r="CX545" s="86"/>
      <c r="CY545" s="86"/>
      <c r="CZ545" s="86"/>
      <c r="DA545" s="86"/>
      <c r="DB545" s="86"/>
      <c r="DC545" s="86"/>
      <c r="DD545" s="86"/>
      <c r="DE545" s="86"/>
      <c r="DF545" s="86"/>
      <c r="DG545" s="86"/>
      <c r="DH545" s="86"/>
      <c r="DI545" s="86"/>
      <c r="DJ545" s="86"/>
      <c r="DK545" s="86"/>
      <c r="DL545" s="86"/>
      <c r="DM545" s="86"/>
      <c r="DN545" s="86"/>
      <c r="DO545" s="86"/>
      <c r="DP545" s="86"/>
      <c r="DQ545" s="86"/>
      <c r="DR545" s="86"/>
      <c r="DS545" s="86"/>
      <c r="DT545" s="86"/>
      <c r="DU545" s="86"/>
      <c r="DV545" s="86"/>
      <c r="DW545" s="86"/>
      <c r="DX545" s="86"/>
      <c r="DY545" s="86"/>
      <c r="DZ545" s="86"/>
    </row>
    <row r="546" spans="1:130" s="85" customFormat="1" x14ac:dyDescent="0.25">
      <c r="A546" s="170">
        <v>173707</v>
      </c>
      <c r="B546" s="46" t="s">
        <v>27</v>
      </c>
      <c r="C546" s="86" t="s">
        <v>2</v>
      </c>
      <c r="D546" s="138" t="s">
        <v>78</v>
      </c>
      <c r="E546" s="13" t="s">
        <v>314</v>
      </c>
      <c r="F546" s="3" t="s">
        <v>27</v>
      </c>
      <c r="G546" s="16">
        <v>41627</v>
      </c>
      <c r="H546" s="88" t="s">
        <v>2</v>
      </c>
      <c r="I546" s="88" t="s">
        <v>779</v>
      </c>
      <c r="J546" s="87">
        <v>41277.888888888891</v>
      </c>
      <c r="K546" s="143">
        <f>+COUNTIF($Y546,"&gt;=18")+COUNTIF($AG546,"&gt;=31")+COUNTIF($AP546,"&lt;=15")+COUNTIF($AR546,"&gt;=19")+COUNTIF($BG546,"&gt;=11")+COUNTIF($BI546,"&lt;=21")+COUNTIF($BK546,"&gt;=17")+COUNTIF($BR546,"&gt;=24")+COUNTIF($CA546,"&lt;=11")</f>
        <v>5</v>
      </c>
      <c r="L546" s="140">
        <f>65-(+CH546+CI546+CJ546+CK546+CL546+CM546)</f>
        <v>15</v>
      </c>
      <c r="M546" s="28">
        <v>13</v>
      </c>
      <c r="N546" s="28">
        <v>24</v>
      </c>
      <c r="O546" s="28">
        <v>14</v>
      </c>
      <c r="P546" s="28">
        <v>11</v>
      </c>
      <c r="Q546" s="28">
        <v>11</v>
      </c>
      <c r="R546" s="28">
        <v>14</v>
      </c>
      <c r="S546" s="28">
        <v>12</v>
      </c>
      <c r="T546" s="28">
        <v>12</v>
      </c>
      <c r="U546" s="28">
        <v>12</v>
      </c>
      <c r="V546" s="28">
        <v>13</v>
      </c>
      <c r="W546" s="28">
        <v>15</v>
      </c>
      <c r="X546" s="28">
        <v>16</v>
      </c>
      <c r="Y546" s="28">
        <v>18</v>
      </c>
      <c r="Z546" s="6">
        <v>9</v>
      </c>
      <c r="AA546" s="6">
        <v>10</v>
      </c>
      <c r="AB546" s="28">
        <v>11</v>
      </c>
      <c r="AC546" s="28">
        <v>11</v>
      </c>
      <c r="AD546" s="28">
        <v>25</v>
      </c>
      <c r="AE546" s="28">
        <v>15</v>
      </c>
      <c r="AF546" s="28">
        <v>18</v>
      </c>
      <c r="AG546" s="28">
        <v>29</v>
      </c>
      <c r="AH546" s="6">
        <v>15</v>
      </c>
      <c r="AI546" s="6">
        <v>16</v>
      </c>
      <c r="AJ546" s="28">
        <v>16</v>
      </c>
      <c r="AK546" s="28">
        <v>17</v>
      </c>
      <c r="AL546" s="28">
        <v>11</v>
      </c>
      <c r="AM546" s="6">
        <v>11</v>
      </c>
      <c r="AN546" s="28">
        <v>19</v>
      </c>
      <c r="AO546" s="28">
        <v>23</v>
      </c>
      <c r="AP546" s="28">
        <v>15</v>
      </c>
      <c r="AQ546" s="28">
        <v>13</v>
      </c>
      <c r="AR546" s="28">
        <v>20</v>
      </c>
      <c r="AS546" s="28">
        <v>17</v>
      </c>
      <c r="AT546" s="28">
        <v>37</v>
      </c>
      <c r="AU546" s="28">
        <v>39</v>
      </c>
      <c r="AV546" s="6">
        <v>12</v>
      </c>
      <c r="AW546" s="28">
        <v>12</v>
      </c>
      <c r="AX546" s="28">
        <v>11</v>
      </c>
      <c r="AY546" s="28">
        <v>9</v>
      </c>
      <c r="AZ546" s="28">
        <v>15</v>
      </c>
      <c r="BA546" s="28">
        <v>16</v>
      </c>
      <c r="BB546" s="28">
        <v>8</v>
      </c>
      <c r="BC546" s="28">
        <v>10</v>
      </c>
      <c r="BD546" s="28">
        <v>10</v>
      </c>
      <c r="BE546" s="28">
        <v>8</v>
      </c>
      <c r="BF546" s="28">
        <v>10</v>
      </c>
      <c r="BG546" s="28">
        <v>10</v>
      </c>
      <c r="BH546" s="28">
        <v>12</v>
      </c>
      <c r="BI546" s="28">
        <v>21</v>
      </c>
      <c r="BJ546" s="28">
        <v>22</v>
      </c>
      <c r="BK546" s="28">
        <v>17</v>
      </c>
      <c r="BL546" s="28">
        <v>10</v>
      </c>
      <c r="BM546" s="28">
        <v>12</v>
      </c>
      <c r="BN546" s="28">
        <v>12</v>
      </c>
      <c r="BO546" s="28">
        <v>16</v>
      </c>
      <c r="BP546" s="28">
        <v>8</v>
      </c>
      <c r="BQ546" s="28">
        <v>13</v>
      </c>
      <c r="BR546" s="28">
        <v>22</v>
      </c>
      <c r="BS546" s="28">
        <v>21</v>
      </c>
      <c r="BT546" s="28">
        <v>13</v>
      </c>
      <c r="BU546" s="28">
        <v>12</v>
      </c>
      <c r="BV546" s="28">
        <v>11</v>
      </c>
      <c r="BW546" s="28">
        <v>13</v>
      </c>
      <c r="BX546" s="28">
        <v>11</v>
      </c>
      <c r="BY546" s="28">
        <v>11</v>
      </c>
      <c r="BZ546" s="28">
        <v>12</v>
      </c>
      <c r="CA546" s="28">
        <v>12</v>
      </c>
      <c r="CB546" s="149">
        <f>(2.71828^(-8.3291+4.4859*K546-2.1583*L546))/(1+(2.71828^(-8.3291+4.4859*K546-2.1583*L546)))</f>
        <v>1.1578826372581279E-8</v>
      </c>
      <c r="CC546" s="64" t="s">
        <v>781</v>
      </c>
      <c r="CD546" s="86" t="s">
        <v>53</v>
      </c>
      <c r="CE546" s="10" t="s">
        <v>2</v>
      </c>
      <c r="CF546" s="86" t="s">
        <v>27</v>
      </c>
      <c r="CG546" s="11"/>
      <c r="CH546" s="59">
        <f>COUNTIF($M546,"=13")+COUNTIF($N546,"=24")+COUNTIF($O546,"=14")+COUNTIF($P546,"=11")+COUNTIF($Q546,"=11")+COUNTIF($R546,"=14")+COUNTIF($S546,"=12")+COUNTIF($T546,"=12")+COUNTIF($U546,"=12")+COUNTIF($V546,"=13")+COUNTIF($W546,"=13")+COUNTIF($X546,"=16")</f>
        <v>11</v>
      </c>
      <c r="CI546" s="59">
        <f>COUNTIF($Y546,"=18")+COUNTIF($Z546,"=9")+COUNTIF($AA546,"=10")+COUNTIF($AB546,"=11")+COUNTIF($AC546,"=11")+COUNTIF($AD546,"=25")+COUNTIF($AE546,"=15")+COUNTIF($AF546,"=19")+COUNTIF($AG546,"=31")+COUNTIF($AH546,"=15")+COUNTIF($AI546,"=15")+COUNTIF($AJ546,"=17")+COUNTIF($AK546,"=17")</f>
        <v>9</v>
      </c>
      <c r="CJ546" s="59">
        <f>COUNTIF($AL546,"=11")+COUNTIF($AM546,"=11")+COUNTIF($AN546,"=19")+COUNTIF($AO546,"=23")+COUNTIF($AP546,"=15")+COUNTIF($AQ546,"=15")+COUNTIF($AR546,"=19")+COUNTIF($AS546,"=17")+COUNTIF($AV546,"=12")+COUNTIF($AW546,"=12")</f>
        <v>8</v>
      </c>
      <c r="CK546" s="59">
        <f>COUNTIF($AX546,"=11")+COUNTIF($AY546,"=9")+COUNTIF($AZ546,"=15")+COUNTIF($BA546,"=16")+COUNTIF($BB546,"=8")+COUNTIF($BC546,"=10")+COUNTIF($BD546,"=10")+COUNTIF($BE546,"=8")+COUNTIF($BF546,"=10")+COUNTIF($BG546,"=11")</f>
        <v>9</v>
      </c>
      <c r="CL546" s="59">
        <f>COUNTIF($BH546,"=12")+COUNTIF($BI546,"=21")+COUNTIF($BJ546,"=23")+COUNTIF($BK546,"=16")+COUNTIF($BL546,"=10")+COUNTIF($BM546,"=12")+COUNTIF($BN546,"=12")+COUNTIF($BO546,"=15")+COUNTIF($BP546,"=8")+COUNTIF($BQ546,"=12")+COUNTIF($BR546,"=24")+COUNTIF($BS546,"=20")+COUNTIF($BT546,"=13")</f>
        <v>7</v>
      </c>
      <c r="CM546" s="59">
        <f>COUNTIF($BU546,"=12")+COUNTIF($BV546,"=11")+COUNTIF($BW546,"=13")+COUNTIF($BX546,"=11")+COUNTIF($BY546,"=11")+COUNTIF($BZ546,"=12")+COUNTIF($CA546,"=11")</f>
        <v>6</v>
      </c>
      <c r="CN546" s="86"/>
      <c r="CO546" s="86"/>
      <c r="CP546" s="86"/>
      <c r="CQ546" s="86"/>
      <c r="CR546" s="86"/>
      <c r="CS546" s="86"/>
      <c r="CT546" s="86"/>
      <c r="CU546" s="86"/>
      <c r="CV546" s="86"/>
      <c r="CW546" s="86"/>
      <c r="CX546" s="86"/>
      <c r="CY546" s="86"/>
      <c r="CZ546" s="86"/>
      <c r="DA546" s="86"/>
      <c r="DB546" s="86"/>
      <c r="DC546" s="86"/>
      <c r="DD546" s="86"/>
      <c r="DE546" s="86"/>
      <c r="DF546" s="86"/>
      <c r="DG546" s="86"/>
      <c r="DH546" s="86"/>
      <c r="DI546" s="86"/>
      <c r="DJ546" s="86"/>
      <c r="DK546" s="86"/>
      <c r="DL546" s="86"/>
      <c r="DM546" s="86"/>
      <c r="DN546" s="86"/>
      <c r="DO546" s="86"/>
      <c r="DP546" s="86"/>
      <c r="DQ546" s="86"/>
      <c r="DR546" s="86"/>
      <c r="DS546" s="86"/>
      <c r="DT546" s="86"/>
      <c r="DU546" s="86"/>
      <c r="DV546" s="86"/>
      <c r="DW546" s="86"/>
      <c r="DX546" s="86"/>
      <c r="DY546" s="86"/>
      <c r="DZ546" s="86"/>
    </row>
    <row r="547" spans="1:130" s="85" customFormat="1" x14ac:dyDescent="0.25">
      <c r="A547" s="27">
        <v>176182</v>
      </c>
      <c r="B547" s="17" t="s">
        <v>482</v>
      </c>
      <c r="C547" s="86" t="s">
        <v>2</v>
      </c>
      <c r="D547" s="138" t="s">
        <v>78</v>
      </c>
      <c r="E547" s="17" t="s">
        <v>314</v>
      </c>
      <c r="F547" s="17" t="s">
        <v>90</v>
      </c>
      <c r="G547" s="7">
        <v>41634</v>
      </c>
      <c r="H547" s="88" t="s">
        <v>2</v>
      </c>
      <c r="I547" s="88" t="s">
        <v>779</v>
      </c>
      <c r="J547" s="87">
        <v>41277.888888888891</v>
      </c>
      <c r="K547" s="143">
        <f>+COUNTIF($Y547,"&gt;=18")+COUNTIF($AG547,"&gt;=31")+COUNTIF($AP547,"&lt;=15")+COUNTIF($AR547,"&gt;=19")+COUNTIF($BG547,"&gt;=11")+COUNTIF($BI547,"&lt;=21")+COUNTIF($BK547,"&gt;=17")+COUNTIF($BR547,"&gt;=24")+COUNTIF($CA547,"&lt;=11")</f>
        <v>5</v>
      </c>
      <c r="L547" s="140">
        <f>65-(+CH547+CI547+CJ547+CK547+CL547+CM547)</f>
        <v>15</v>
      </c>
      <c r="M547" s="68">
        <v>13</v>
      </c>
      <c r="N547" s="68">
        <v>24</v>
      </c>
      <c r="O547" s="68">
        <v>14</v>
      </c>
      <c r="P547" s="68">
        <v>11</v>
      </c>
      <c r="Q547" s="68">
        <v>11</v>
      </c>
      <c r="R547" s="68">
        <v>13</v>
      </c>
      <c r="S547" s="68">
        <v>12</v>
      </c>
      <c r="T547" s="68">
        <v>12</v>
      </c>
      <c r="U547" s="68">
        <v>12</v>
      </c>
      <c r="V547" s="68">
        <v>14</v>
      </c>
      <c r="W547" s="68">
        <v>13</v>
      </c>
      <c r="X547" s="68">
        <v>18</v>
      </c>
      <c r="Y547" s="68">
        <v>16</v>
      </c>
      <c r="Z547" s="68">
        <v>9</v>
      </c>
      <c r="AA547" s="68">
        <v>9</v>
      </c>
      <c r="AB547" s="68">
        <v>11</v>
      </c>
      <c r="AC547" s="68">
        <v>11</v>
      </c>
      <c r="AD547" s="68">
        <v>25</v>
      </c>
      <c r="AE547" s="68">
        <v>15</v>
      </c>
      <c r="AF547" s="68">
        <v>18</v>
      </c>
      <c r="AG547" s="68">
        <v>29</v>
      </c>
      <c r="AH547" s="100">
        <v>14</v>
      </c>
      <c r="AI547" s="100">
        <v>15</v>
      </c>
      <c r="AJ547" s="68">
        <v>17</v>
      </c>
      <c r="AK547" s="68">
        <v>18</v>
      </c>
      <c r="AL547" s="68">
        <v>11</v>
      </c>
      <c r="AM547" s="68">
        <v>11</v>
      </c>
      <c r="AN547" s="68">
        <v>19</v>
      </c>
      <c r="AO547" s="68">
        <v>23</v>
      </c>
      <c r="AP547" s="68">
        <v>15</v>
      </c>
      <c r="AQ547" s="68">
        <v>14</v>
      </c>
      <c r="AR547" s="68">
        <v>18</v>
      </c>
      <c r="AS547" s="68">
        <v>16</v>
      </c>
      <c r="AT547" s="68">
        <v>34</v>
      </c>
      <c r="AU547" s="100">
        <v>38</v>
      </c>
      <c r="AV547" s="68">
        <v>12</v>
      </c>
      <c r="AW547" s="68">
        <v>12</v>
      </c>
      <c r="AX547" s="68">
        <v>11</v>
      </c>
      <c r="AY547" s="68">
        <v>9</v>
      </c>
      <c r="AZ547" s="68">
        <v>15</v>
      </c>
      <c r="BA547" s="68">
        <v>16</v>
      </c>
      <c r="BB547" s="68">
        <v>8</v>
      </c>
      <c r="BC547" s="68">
        <v>10</v>
      </c>
      <c r="BD547" s="68">
        <v>10</v>
      </c>
      <c r="BE547" s="68">
        <v>8</v>
      </c>
      <c r="BF547" s="68">
        <v>10</v>
      </c>
      <c r="BG547" s="68">
        <v>12</v>
      </c>
      <c r="BH547" s="68">
        <v>12</v>
      </c>
      <c r="BI547" s="68">
        <v>21</v>
      </c>
      <c r="BJ547" s="68">
        <v>23</v>
      </c>
      <c r="BK547" s="68">
        <v>16</v>
      </c>
      <c r="BL547" s="68">
        <v>10</v>
      </c>
      <c r="BM547" s="68">
        <v>12</v>
      </c>
      <c r="BN547" s="68">
        <v>12</v>
      </c>
      <c r="BO547" s="68">
        <v>15</v>
      </c>
      <c r="BP547" s="68">
        <v>8</v>
      </c>
      <c r="BQ547" s="68">
        <v>12</v>
      </c>
      <c r="BR547" s="68">
        <v>24</v>
      </c>
      <c r="BS547" s="68">
        <v>20</v>
      </c>
      <c r="BT547" s="68">
        <v>14</v>
      </c>
      <c r="BU547" s="68">
        <v>12</v>
      </c>
      <c r="BV547" s="68">
        <v>11</v>
      </c>
      <c r="BW547" s="68">
        <v>13</v>
      </c>
      <c r="BX547" s="68">
        <v>10</v>
      </c>
      <c r="BY547" s="68">
        <v>11</v>
      </c>
      <c r="BZ547" s="68">
        <v>12</v>
      </c>
      <c r="CA547" s="68">
        <v>11</v>
      </c>
      <c r="CB547" s="149">
        <f>(2.71828^(-8.3291+4.4859*K547-2.1583*L547))/(1+(2.71828^(-8.3291+4.4859*K547-2.1583*L547)))</f>
        <v>1.1578826372581279E-8</v>
      </c>
      <c r="CC547" s="64" t="s">
        <v>781</v>
      </c>
      <c r="CD547" s="18" t="s">
        <v>53</v>
      </c>
      <c r="CE547" s="17" t="s">
        <v>2</v>
      </c>
      <c r="CF547" s="18" t="s">
        <v>482</v>
      </c>
      <c r="CG547" s="18"/>
      <c r="CH547" s="59">
        <f>COUNTIF($M547,"=13")+COUNTIF($N547,"=24")+COUNTIF($O547,"=14")+COUNTIF($P547,"=11")+COUNTIF($Q547,"=11")+COUNTIF($R547,"=14")+COUNTIF($S547,"=12")+COUNTIF($T547,"=12")+COUNTIF($U547,"=12")+COUNTIF($V547,"=13")+COUNTIF($W547,"=13")+COUNTIF($X547,"=16")</f>
        <v>9</v>
      </c>
      <c r="CI547" s="59">
        <f>COUNTIF($Y547,"=18")+COUNTIF($Z547,"=9")+COUNTIF($AA547,"=10")+COUNTIF($AB547,"=11")+COUNTIF($AC547,"=11")+COUNTIF($AD547,"=25")+COUNTIF($AE547,"=15")+COUNTIF($AF547,"=19")+COUNTIF($AG547,"=31")+COUNTIF($AH547,"=15")+COUNTIF($AI547,"=15")+COUNTIF($AJ547,"=17")+COUNTIF($AK547,"=17")</f>
        <v>7</v>
      </c>
      <c r="CJ547" s="59">
        <f>COUNTIF($AL547,"=11")+COUNTIF($AM547,"=11")+COUNTIF($AN547,"=19")+COUNTIF($AO547,"=23")+COUNTIF($AP547,"=15")+COUNTIF($AQ547,"=15")+COUNTIF($AR547,"=19")+COUNTIF($AS547,"=17")+COUNTIF($AV547,"=12")+COUNTIF($AW547,"=12")</f>
        <v>7</v>
      </c>
      <c r="CK547" s="59">
        <f>COUNTIF($AX547,"=11")+COUNTIF($AY547,"=9")+COUNTIF($AZ547,"=15")+COUNTIF($BA547,"=16")+COUNTIF($BB547,"=8")+COUNTIF($BC547,"=10")+COUNTIF($BD547,"=10")+COUNTIF($BE547,"=8")+COUNTIF($BF547,"=10")+COUNTIF($BG547,"=11")</f>
        <v>9</v>
      </c>
      <c r="CL547" s="59">
        <f>COUNTIF($BH547,"=12")+COUNTIF($BI547,"=21")+COUNTIF($BJ547,"=23")+COUNTIF($BK547,"=16")+COUNTIF($BL547,"=10")+COUNTIF($BM547,"=12")+COUNTIF($BN547,"=12")+COUNTIF($BO547,"=15")+COUNTIF($BP547,"=8")+COUNTIF($BQ547,"=12")+COUNTIF($BR547,"=24")+COUNTIF($BS547,"=20")+COUNTIF($BT547,"=13")</f>
        <v>12</v>
      </c>
      <c r="CM547" s="59">
        <f>COUNTIF($BU547,"=12")+COUNTIF($BV547,"=11")+COUNTIF($BW547,"=13")+COUNTIF($BX547,"=11")+COUNTIF($BY547,"=11")+COUNTIF($BZ547,"=12")+COUNTIF($CA547,"=11")</f>
        <v>6</v>
      </c>
      <c r="CN547" s="86"/>
      <c r="CO547" s="86"/>
      <c r="CP547" s="86"/>
      <c r="CQ547" s="86"/>
      <c r="CR547" s="86"/>
      <c r="CS547" s="86"/>
      <c r="CT547" s="86"/>
      <c r="CU547" s="86"/>
      <c r="CV547" s="86"/>
      <c r="CW547" s="86"/>
      <c r="CX547" s="86"/>
      <c r="CY547" s="86"/>
      <c r="CZ547" s="86"/>
      <c r="DA547" s="86"/>
      <c r="DB547" s="86"/>
      <c r="DC547" s="86"/>
      <c r="DD547" s="86"/>
      <c r="DE547" s="86"/>
      <c r="DF547" s="86"/>
      <c r="DG547" s="86"/>
      <c r="DH547" s="86"/>
      <c r="DI547" s="86"/>
      <c r="DJ547" s="86"/>
      <c r="DK547" s="86"/>
      <c r="DL547" s="86"/>
      <c r="DM547" s="86"/>
      <c r="DN547" s="86"/>
      <c r="DO547" s="86"/>
      <c r="DP547" s="86"/>
      <c r="DQ547" s="86"/>
      <c r="DR547" s="86"/>
      <c r="DS547" s="86"/>
      <c r="DT547" s="86"/>
      <c r="DU547" s="86"/>
      <c r="DV547" s="86"/>
      <c r="DW547" s="86"/>
      <c r="DX547" s="86"/>
      <c r="DY547" s="86"/>
      <c r="DZ547" s="86"/>
    </row>
    <row r="548" spans="1:130" s="85" customFormat="1" x14ac:dyDescent="0.25">
      <c r="A548" s="33">
        <v>180209</v>
      </c>
      <c r="B548" s="45" t="s">
        <v>50</v>
      </c>
      <c r="C548" s="86" t="s">
        <v>2</v>
      </c>
      <c r="D548" s="138" t="s">
        <v>78</v>
      </c>
      <c r="E548" s="14" t="s">
        <v>20</v>
      </c>
      <c r="F548" s="10" t="s">
        <v>207</v>
      </c>
      <c r="G548" s="7">
        <v>41504.945138888892</v>
      </c>
      <c r="H548" s="88" t="s">
        <v>2</v>
      </c>
      <c r="I548" s="88" t="s">
        <v>779</v>
      </c>
      <c r="J548" s="87">
        <v>41277.888888888891</v>
      </c>
      <c r="K548" s="143">
        <f>+COUNTIF($Y548,"&gt;=18")+COUNTIF($AG548,"&gt;=31")+COUNTIF($AP548,"&lt;=15")+COUNTIF($AR548,"&gt;=19")+COUNTIF($BG548,"&gt;=11")+COUNTIF($BI548,"&lt;=21")+COUNTIF($BK548,"&gt;=17")+COUNTIF($BR548,"&gt;=24")+COUNTIF($CA548,"&lt;=11")</f>
        <v>5</v>
      </c>
      <c r="L548" s="140">
        <f>65-(+CH548+CI548+CJ548+CK548+CL548+CM548)</f>
        <v>15</v>
      </c>
      <c r="M548" s="43">
        <v>13</v>
      </c>
      <c r="N548" s="43">
        <v>24</v>
      </c>
      <c r="O548" s="43">
        <v>14</v>
      </c>
      <c r="P548" s="43">
        <v>11</v>
      </c>
      <c r="Q548" s="43">
        <v>11</v>
      </c>
      <c r="R548" s="43">
        <v>14</v>
      </c>
      <c r="S548" s="43">
        <v>12</v>
      </c>
      <c r="T548" s="43">
        <v>12</v>
      </c>
      <c r="U548" s="43">
        <v>13</v>
      </c>
      <c r="V548" s="43">
        <v>13</v>
      </c>
      <c r="W548" s="43">
        <v>13</v>
      </c>
      <c r="X548" s="43">
        <v>16</v>
      </c>
      <c r="Y548" s="43">
        <v>19</v>
      </c>
      <c r="Z548" s="34">
        <v>10</v>
      </c>
      <c r="AA548" s="34">
        <v>10</v>
      </c>
      <c r="AB548" s="43">
        <v>11</v>
      </c>
      <c r="AC548" s="43">
        <v>11</v>
      </c>
      <c r="AD548" s="43">
        <v>23</v>
      </c>
      <c r="AE548" s="43">
        <v>15</v>
      </c>
      <c r="AF548" s="43">
        <v>19</v>
      </c>
      <c r="AG548" s="43">
        <v>32</v>
      </c>
      <c r="AH548" s="43">
        <v>15</v>
      </c>
      <c r="AI548" s="43">
        <v>15</v>
      </c>
      <c r="AJ548" s="34">
        <v>17</v>
      </c>
      <c r="AK548" s="34">
        <v>17</v>
      </c>
      <c r="AL548" s="43">
        <v>11</v>
      </c>
      <c r="AM548" s="43">
        <v>11</v>
      </c>
      <c r="AN548" s="43">
        <v>15</v>
      </c>
      <c r="AO548" s="43">
        <v>19</v>
      </c>
      <c r="AP548" s="43">
        <v>19</v>
      </c>
      <c r="AQ548" s="43">
        <v>15</v>
      </c>
      <c r="AR548" s="43">
        <v>19</v>
      </c>
      <c r="AS548" s="43">
        <v>17</v>
      </c>
      <c r="AT548" s="43">
        <v>38</v>
      </c>
      <c r="AU548" s="43">
        <v>39</v>
      </c>
      <c r="AV548" s="43">
        <v>12</v>
      </c>
      <c r="AW548" s="43">
        <v>12</v>
      </c>
      <c r="AX548" s="43">
        <v>11</v>
      </c>
      <c r="AY548" s="43">
        <v>9</v>
      </c>
      <c r="AZ548" s="43">
        <v>15</v>
      </c>
      <c r="BA548" s="43">
        <v>16</v>
      </c>
      <c r="BB548" s="43">
        <v>8</v>
      </c>
      <c r="BC548" s="43">
        <v>11</v>
      </c>
      <c r="BD548" s="43">
        <v>10</v>
      </c>
      <c r="BE548" s="43">
        <v>8</v>
      </c>
      <c r="BF548" s="43">
        <v>10</v>
      </c>
      <c r="BG548" s="43">
        <v>11</v>
      </c>
      <c r="BH548" s="43">
        <v>12</v>
      </c>
      <c r="BI548" s="43">
        <v>22</v>
      </c>
      <c r="BJ548" s="43">
        <v>23</v>
      </c>
      <c r="BK548" s="43">
        <v>17</v>
      </c>
      <c r="BL548" s="43">
        <v>10</v>
      </c>
      <c r="BM548" s="43">
        <v>12</v>
      </c>
      <c r="BN548" s="43">
        <v>12</v>
      </c>
      <c r="BO548" s="43">
        <v>17</v>
      </c>
      <c r="BP548" s="43">
        <v>8</v>
      </c>
      <c r="BQ548" s="43">
        <v>12</v>
      </c>
      <c r="BR548" s="43">
        <v>22</v>
      </c>
      <c r="BS548" s="43">
        <v>21</v>
      </c>
      <c r="BT548" s="43">
        <v>13</v>
      </c>
      <c r="BU548" s="43">
        <v>12</v>
      </c>
      <c r="BV548" s="43">
        <v>11</v>
      </c>
      <c r="BW548" s="43">
        <v>13</v>
      </c>
      <c r="BX548" s="43">
        <v>11</v>
      </c>
      <c r="BY548" s="43">
        <v>11</v>
      </c>
      <c r="BZ548" s="43">
        <v>12</v>
      </c>
      <c r="CA548" s="43">
        <v>12</v>
      </c>
      <c r="CB548" s="149">
        <f>(2.71828^(-8.3291+4.4859*K548-2.1583*L548))/(1+(2.71828^(-8.3291+4.4859*K548-2.1583*L548)))</f>
        <v>1.1578826372581279E-8</v>
      </c>
      <c r="CC548" s="64" t="s">
        <v>781</v>
      </c>
      <c r="CD548" s="25" t="s">
        <v>53</v>
      </c>
      <c r="CE548" s="10" t="s">
        <v>2</v>
      </c>
      <c r="CF548" s="86" t="s">
        <v>50</v>
      </c>
      <c r="CG548" s="11"/>
      <c r="CH548" s="59">
        <f>COUNTIF($M548,"=13")+COUNTIF($N548,"=24")+COUNTIF($O548,"=14")+COUNTIF($P548,"=11")+COUNTIF($Q548,"=11")+COUNTIF($R548,"=14")+COUNTIF($S548,"=12")+COUNTIF($T548,"=12")+COUNTIF($U548,"=12")+COUNTIF($V548,"=13")+COUNTIF($W548,"=13")+COUNTIF($X548,"=16")</f>
        <v>11</v>
      </c>
      <c r="CI548" s="59">
        <f>COUNTIF($Y548,"=18")+COUNTIF($Z548,"=9")+COUNTIF($AA548,"=10")+COUNTIF($AB548,"=11")+COUNTIF($AC548,"=11")+COUNTIF($AD548,"=25")+COUNTIF($AE548,"=15")+COUNTIF($AF548,"=19")+COUNTIF($AG548,"=31")+COUNTIF($AH548,"=15")+COUNTIF($AI548,"=15")+COUNTIF($AJ548,"=17")+COUNTIF($AK548,"=17")</f>
        <v>9</v>
      </c>
      <c r="CJ548" s="59">
        <f>COUNTIF($AL548,"=11")+COUNTIF($AM548,"=11")+COUNTIF($AN548,"=19")+COUNTIF($AO548,"=23")+COUNTIF($AP548,"=15")+COUNTIF($AQ548,"=15")+COUNTIF($AR548,"=19")+COUNTIF($AS548,"=17")+COUNTIF($AV548,"=12")+COUNTIF($AW548,"=12")</f>
        <v>7</v>
      </c>
      <c r="CK548" s="59">
        <f>COUNTIF($AX548,"=11")+COUNTIF($AY548,"=9")+COUNTIF($AZ548,"=15")+COUNTIF($BA548,"=16")+COUNTIF($BB548,"=8")+COUNTIF($BC548,"=10")+COUNTIF($BD548,"=10")+COUNTIF($BE548,"=8")+COUNTIF($BF548,"=10")+COUNTIF($BG548,"=11")</f>
        <v>9</v>
      </c>
      <c r="CL548" s="59">
        <f>COUNTIF($BH548,"=12")+COUNTIF($BI548,"=21")+COUNTIF($BJ548,"=23")+COUNTIF($BK548,"=16")+COUNTIF($BL548,"=10")+COUNTIF($BM548,"=12")+COUNTIF($BN548,"=12")+COUNTIF($BO548,"=15")+COUNTIF($BP548,"=8")+COUNTIF($BQ548,"=12")+COUNTIF($BR548,"=24")+COUNTIF($BS548,"=20")+COUNTIF($BT548,"=13")</f>
        <v>8</v>
      </c>
      <c r="CM548" s="59">
        <f>COUNTIF($BU548,"=12")+COUNTIF($BV548,"=11")+COUNTIF($BW548,"=13")+COUNTIF($BX548,"=11")+COUNTIF($BY548,"=11")+COUNTIF($BZ548,"=12")+COUNTIF($CA548,"=11")</f>
        <v>6</v>
      </c>
      <c r="CN548" s="86"/>
      <c r="CO548" s="86"/>
      <c r="CP548" s="86"/>
      <c r="CQ548" s="86"/>
      <c r="CR548" s="86"/>
      <c r="CS548" s="86"/>
      <c r="CT548" s="86"/>
      <c r="CU548" s="86"/>
      <c r="CV548" s="86"/>
      <c r="CW548" s="86"/>
      <c r="CX548" s="86"/>
      <c r="CY548" s="86"/>
      <c r="CZ548" s="86"/>
      <c r="DA548" s="86"/>
      <c r="DB548" s="86"/>
      <c r="DC548" s="86"/>
      <c r="DD548" s="86"/>
      <c r="DE548" s="86"/>
      <c r="DF548" s="86"/>
      <c r="DG548" s="86"/>
      <c r="DH548" s="86"/>
      <c r="DI548" s="86"/>
      <c r="DJ548" s="86"/>
      <c r="DK548" s="86"/>
      <c r="DL548" s="86"/>
      <c r="DM548" s="86"/>
      <c r="DN548" s="86"/>
      <c r="DO548" s="86"/>
      <c r="DP548" s="86"/>
      <c r="DQ548" s="86"/>
      <c r="DR548" s="86"/>
      <c r="DS548" s="86"/>
      <c r="DT548" s="86"/>
      <c r="DU548" s="86"/>
      <c r="DV548" s="86"/>
      <c r="DW548" s="86"/>
      <c r="DX548" s="86"/>
      <c r="DY548" s="86"/>
      <c r="DZ548" s="86"/>
    </row>
    <row r="549" spans="1:130" s="85" customFormat="1" x14ac:dyDescent="0.25">
      <c r="A549" s="27">
        <v>183213</v>
      </c>
      <c r="B549" s="3" t="s">
        <v>50</v>
      </c>
      <c r="C549" s="86" t="s">
        <v>2</v>
      </c>
      <c r="D549" s="138" t="s">
        <v>78</v>
      </c>
      <c r="E549" s="86" t="s">
        <v>9</v>
      </c>
      <c r="F549" s="86" t="s">
        <v>399</v>
      </c>
      <c r="G549" s="87">
        <v>42408.495138888888</v>
      </c>
      <c r="H549" s="88" t="s">
        <v>2</v>
      </c>
      <c r="I549" s="88" t="s">
        <v>779</v>
      </c>
      <c r="J549" s="87">
        <v>41277.888888888891</v>
      </c>
      <c r="K549" s="143">
        <f>+COUNTIF($Y549,"&gt;=18")+COUNTIF($AG549,"&gt;=31")+COUNTIF($AP549,"&lt;=15")+COUNTIF($AR549,"&gt;=19")+COUNTIF($BG549,"&gt;=11")+COUNTIF($BI549,"&lt;=21")+COUNTIF($BK549,"&gt;=17")+COUNTIF($BR549,"&gt;=24")+COUNTIF($CA549,"&lt;=11")</f>
        <v>5</v>
      </c>
      <c r="L549" s="140">
        <f>65-(+CH549+CI549+CJ549+CK549+CL549+CM549)</f>
        <v>15</v>
      </c>
      <c r="M549" s="100">
        <v>13</v>
      </c>
      <c r="N549" s="100">
        <v>23</v>
      </c>
      <c r="O549" s="100">
        <v>14</v>
      </c>
      <c r="P549" s="68">
        <v>10</v>
      </c>
      <c r="Q549" s="100">
        <v>11</v>
      </c>
      <c r="R549" s="100">
        <v>15</v>
      </c>
      <c r="S549" s="100">
        <v>12</v>
      </c>
      <c r="T549" s="100">
        <v>12</v>
      </c>
      <c r="U549" s="100">
        <v>11</v>
      </c>
      <c r="V549" s="100">
        <v>14</v>
      </c>
      <c r="W549" s="100">
        <v>13</v>
      </c>
      <c r="X549" s="100">
        <v>16</v>
      </c>
      <c r="Y549" s="100">
        <v>18</v>
      </c>
      <c r="Z549" s="100">
        <v>9</v>
      </c>
      <c r="AA549" s="100">
        <v>9</v>
      </c>
      <c r="AB549" s="100">
        <v>11</v>
      </c>
      <c r="AC549" s="100">
        <v>11</v>
      </c>
      <c r="AD549" s="100">
        <v>24</v>
      </c>
      <c r="AE549" s="100">
        <v>15</v>
      </c>
      <c r="AF549" s="100">
        <v>19</v>
      </c>
      <c r="AG549" s="100">
        <v>29</v>
      </c>
      <c r="AH549" s="100">
        <v>15</v>
      </c>
      <c r="AI549" s="100">
        <v>15</v>
      </c>
      <c r="AJ549" s="100">
        <v>16</v>
      </c>
      <c r="AK549" s="68">
        <v>17</v>
      </c>
      <c r="AL549" s="100">
        <v>11</v>
      </c>
      <c r="AM549" s="68">
        <v>11</v>
      </c>
      <c r="AN549" s="68">
        <v>19</v>
      </c>
      <c r="AO549" s="68">
        <v>23</v>
      </c>
      <c r="AP549" s="68">
        <v>15</v>
      </c>
      <c r="AQ549" s="68">
        <v>14</v>
      </c>
      <c r="AR549" s="68">
        <v>17</v>
      </c>
      <c r="AS549" s="68">
        <v>17</v>
      </c>
      <c r="AT549" s="68">
        <v>36</v>
      </c>
      <c r="AU549" s="100">
        <v>38</v>
      </c>
      <c r="AV549" s="68">
        <v>12</v>
      </c>
      <c r="AW549" s="68">
        <v>12</v>
      </c>
      <c r="AX549" s="68">
        <v>11</v>
      </c>
      <c r="AY549" s="68">
        <v>9</v>
      </c>
      <c r="AZ549" s="68">
        <v>15</v>
      </c>
      <c r="BA549" s="68">
        <v>16</v>
      </c>
      <c r="BB549" s="100">
        <v>8</v>
      </c>
      <c r="BC549" s="100">
        <v>10</v>
      </c>
      <c r="BD549" s="100">
        <v>10</v>
      </c>
      <c r="BE549" s="100">
        <v>8</v>
      </c>
      <c r="BF549" s="100">
        <v>10</v>
      </c>
      <c r="BG549" s="100">
        <v>11</v>
      </c>
      <c r="BH549" s="100">
        <v>12</v>
      </c>
      <c r="BI549" s="100">
        <v>23</v>
      </c>
      <c r="BJ549" s="100">
        <v>23</v>
      </c>
      <c r="BK549" s="100">
        <v>17</v>
      </c>
      <c r="BL549" s="100">
        <v>10</v>
      </c>
      <c r="BM549" s="100">
        <v>12</v>
      </c>
      <c r="BN549" s="100">
        <v>12</v>
      </c>
      <c r="BO549" s="100">
        <v>15</v>
      </c>
      <c r="BP549" s="100">
        <v>8</v>
      </c>
      <c r="BQ549" s="100">
        <v>11</v>
      </c>
      <c r="BR549" s="100">
        <v>18</v>
      </c>
      <c r="BS549" s="100">
        <v>20</v>
      </c>
      <c r="BT549" s="100">
        <v>13</v>
      </c>
      <c r="BU549" s="100">
        <v>12</v>
      </c>
      <c r="BV549" s="100">
        <v>11</v>
      </c>
      <c r="BW549" s="100">
        <v>13</v>
      </c>
      <c r="BX549" s="100">
        <v>11</v>
      </c>
      <c r="BY549" s="100">
        <v>11</v>
      </c>
      <c r="BZ549" s="100">
        <v>12</v>
      </c>
      <c r="CA549" s="100">
        <v>11</v>
      </c>
      <c r="CB549" s="149">
        <f>(2.71828^(-8.3291+4.4859*K549-2.1583*L549))/(1+(2.71828^(-8.3291+4.4859*K549-2.1583*L549)))</f>
        <v>1.1578826372581279E-8</v>
      </c>
      <c r="CC549" s="64" t="s">
        <v>781</v>
      </c>
      <c r="CD549" s="86" t="s">
        <v>53</v>
      </c>
      <c r="CE549" s="86" t="s">
        <v>2</v>
      </c>
      <c r="CF549" s="86" t="s">
        <v>50</v>
      </c>
      <c r="CG549" s="86"/>
      <c r="CH549" s="59">
        <f>COUNTIF($M549,"=13")+COUNTIF($N549,"=24")+COUNTIF($O549,"=14")+COUNTIF($P549,"=11")+COUNTIF($Q549,"=11")+COUNTIF($R549,"=14")+COUNTIF($S549,"=12")+COUNTIF($T549,"=12")+COUNTIF($U549,"=12")+COUNTIF($V549,"=13")+COUNTIF($W549,"=13")+COUNTIF($X549,"=16")</f>
        <v>7</v>
      </c>
      <c r="CI549" s="59">
        <f>COUNTIF($Y549,"=18")+COUNTIF($Z549,"=9")+COUNTIF($AA549,"=10")+COUNTIF($AB549,"=11")+COUNTIF($AC549,"=11")+COUNTIF($AD549,"=25")+COUNTIF($AE549,"=15")+COUNTIF($AF549,"=19")+COUNTIF($AG549,"=31")+COUNTIF($AH549,"=15")+COUNTIF($AI549,"=15")+COUNTIF($AJ549,"=17")+COUNTIF($AK549,"=17")</f>
        <v>9</v>
      </c>
      <c r="CJ549" s="59">
        <f>COUNTIF($AL549,"=11")+COUNTIF($AM549,"=11")+COUNTIF($AN549,"=19")+COUNTIF($AO549,"=23")+COUNTIF($AP549,"=15")+COUNTIF($AQ549,"=15")+COUNTIF($AR549,"=19")+COUNTIF($AS549,"=17")+COUNTIF($AV549,"=12")+COUNTIF($AW549,"=12")</f>
        <v>8</v>
      </c>
      <c r="CK549" s="59">
        <f>COUNTIF($AX549,"=11")+COUNTIF($AY549,"=9")+COUNTIF($AZ549,"=15")+COUNTIF($BA549,"=16")+COUNTIF($BB549,"=8")+COUNTIF($BC549,"=10")+COUNTIF($BD549,"=10")+COUNTIF($BE549,"=8")+COUNTIF($BF549,"=10")+COUNTIF($BG549,"=11")</f>
        <v>10</v>
      </c>
      <c r="CL549" s="59">
        <f>COUNTIF($BH549,"=12")+COUNTIF($BI549,"=21")+COUNTIF($BJ549,"=23")+COUNTIF($BK549,"=16")+COUNTIF($BL549,"=10")+COUNTIF($BM549,"=12")+COUNTIF($BN549,"=12")+COUNTIF($BO549,"=15")+COUNTIF($BP549,"=8")+COUNTIF($BQ549,"=12")+COUNTIF($BR549,"=24")+COUNTIF($BS549,"=20")+COUNTIF($BT549,"=13")</f>
        <v>9</v>
      </c>
      <c r="CM549" s="59">
        <f>COUNTIF($BU549,"=12")+COUNTIF($BV549,"=11")+COUNTIF($BW549,"=13")+COUNTIF($BX549,"=11")+COUNTIF($BY549,"=11")+COUNTIF($BZ549,"=12")+COUNTIF($CA549,"=11")</f>
        <v>7</v>
      </c>
      <c r="CN549" s="86"/>
      <c r="CO549" s="86"/>
      <c r="CP549" s="86"/>
      <c r="CQ549" s="86"/>
      <c r="CR549" s="86"/>
      <c r="CS549" s="86"/>
      <c r="CT549" s="86"/>
      <c r="CU549" s="86"/>
      <c r="CV549" s="86"/>
      <c r="CW549" s="86"/>
      <c r="CX549" s="86"/>
      <c r="CY549" s="86"/>
      <c r="CZ549" s="86"/>
      <c r="DA549" s="86"/>
      <c r="DB549" s="86"/>
      <c r="DC549" s="86"/>
      <c r="DD549" s="86"/>
      <c r="DE549" s="86"/>
      <c r="DF549" s="86"/>
      <c r="DG549" s="86"/>
      <c r="DH549" s="86"/>
      <c r="DI549" s="86"/>
      <c r="DJ549" s="86"/>
      <c r="DK549" s="86"/>
      <c r="DL549" s="86"/>
      <c r="DM549" s="86"/>
      <c r="DN549" s="86"/>
      <c r="DO549" s="86"/>
      <c r="DP549" s="86"/>
      <c r="DQ549" s="86"/>
      <c r="DR549" s="86"/>
      <c r="DS549" s="86"/>
      <c r="DT549" s="86"/>
      <c r="DU549" s="86"/>
      <c r="DV549" s="86"/>
      <c r="DW549" s="86"/>
      <c r="DX549" s="86"/>
      <c r="DY549" s="86"/>
      <c r="DZ549" s="86"/>
    </row>
    <row r="550" spans="1:130" s="85" customFormat="1" x14ac:dyDescent="0.25">
      <c r="A550" s="22">
        <v>189765</v>
      </c>
      <c r="B550" s="91" t="s">
        <v>306</v>
      </c>
      <c r="C550" s="86" t="s">
        <v>2</v>
      </c>
      <c r="D550" s="138" t="s">
        <v>78</v>
      </c>
      <c r="E550" s="91" t="s">
        <v>314</v>
      </c>
      <c r="F550" s="91" t="s">
        <v>306</v>
      </c>
      <c r="G550" s="16">
        <v>41627</v>
      </c>
      <c r="H550" s="88" t="s">
        <v>2</v>
      </c>
      <c r="I550" s="88" t="s">
        <v>779</v>
      </c>
      <c r="J550" s="87">
        <v>41277.888888888891</v>
      </c>
      <c r="K550" s="143">
        <f>+COUNTIF($Y550,"&gt;=18")+COUNTIF($AG550,"&gt;=31")+COUNTIF($AP550,"&lt;=15")+COUNTIF($AR550,"&gt;=19")+COUNTIF($BG550,"&gt;=11")+COUNTIF($BI550,"&lt;=21")+COUNTIF($BK550,"&gt;=17")+COUNTIF($BR550,"&gt;=24")+COUNTIF($CA550,"&lt;=11")</f>
        <v>5</v>
      </c>
      <c r="L550" s="140">
        <f>65-(+CH550+CI550+CJ550+CK550+CL550+CM550)</f>
        <v>15</v>
      </c>
      <c r="M550" s="62">
        <v>13</v>
      </c>
      <c r="N550" s="62">
        <v>24</v>
      </c>
      <c r="O550" s="62">
        <v>14</v>
      </c>
      <c r="P550" s="62">
        <v>11</v>
      </c>
      <c r="Q550" s="62">
        <v>11</v>
      </c>
      <c r="R550" s="62">
        <v>15</v>
      </c>
      <c r="S550" s="62">
        <v>12</v>
      </c>
      <c r="T550" s="62">
        <v>12</v>
      </c>
      <c r="U550" s="62">
        <v>12</v>
      </c>
      <c r="V550" s="62">
        <v>13</v>
      </c>
      <c r="W550" s="62">
        <v>12</v>
      </c>
      <c r="X550" s="62">
        <v>17</v>
      </c>
      <c r="Y550" s="62">
        <v>18</v>
      </c>
      <c r="Z550" s="114">
        <v>9</v>
      </c>
      <c r="AA550" s="114">
        <v>10</v>
      </c>
      <c r="AB550" s="62">
        <v>11</v>
      </c>
      <c r="AC550" s="62">
        <v>11</v>
      </c>
      <c r="AD550" s="62">
        <v>25</v>
      </c>
      <c r="AE550" s="62">
        <v>15</v>
      </c>
      <c r="AF550" s="62">
        <v>18</v>
      </c>
      <c r="AG550" s="62">
        <v>29</v>
      </c>
      <c r="AH550" s="114">
        <v>15</v>
      </c>
      <c r="AI550" s="114">
        <v>15</v>
      </c>
      <c r="AJ550" s="114">
        <v>17</v>
      </c>
      <c r="AK550" s="114">
        <v>17</v>
      </c>
      <c r="AL550" s="62">
        <v>11</v>
      </c>
      <c r="AM550" s="114">
        <v>11</v>
      </c>
      <c r="AN550" s="62">
        <v>17</v>
      </c>
      <c r="AO550" s="62">
        <v>23</v>
      </c>
      <c r="AP550" s="62">
        <v>15</v>
      </c>
      <c r="AQ550" s="62">
        <v>14</v>
      </c>
      <c r="AR550" s="62">
        <v>18</v>
      </c>
      <c r="AS550" s="62">
        <v>16</v>
      </c>
      <c r="AT550" s="114">
        <v>35</v>
      </c>
      <c r="AU550" s="114">
        <v>39</v>
      </c>
      <c r="AV550" s="114">
        <v>13</v>
      </c>
      <c r="AW550" s="62">
        <v>12</v>
      </c>
      <c r="AX550" s="62">
        <v>11</v>
      </c>
      <c r="AY550" s="62">
        <v>9</v>
      </c>
      <c r="AZ550" s="62">
        <v>15</v>
      </c>
      <c r="BA550" s="62">
        <v>16</v>
      </c>
      <c r="BB550" s="62">
        <v>8</v>
      </c>
      <c r="BC550" s="62">
        <v>11</v>
      </c>
      <c r="BD550" s="62">
        <v>10</v>
      </c>
      <c r="BE550" s="62">
        <v>8</v>
      </c>
      <c r="BF550" s="62">
        <v>10</v>
      </c>
      <c r="BG550" s="62">
        <v>11</v>
      </c>
      <c r="BH550" s="62">
        <v>12</v>
      </c>
      <c r="BI550" s="62">
        <v>21</v>
      </c>
      <c r="BJ550" s="62">
        <v>23</v>
      </c>
      <c r="BK550" s="62">
        <v>16</v>
      </c>
      <c r="BL550" s="62">
        <v>11</v>
      </c>
      <c r="BM550" s="62">
        <v>12</v>
      </c>
      <c r="BN550" s="62">
        <v>12</v>
      </c>
      <c r="BO550" s="62">
        <v>15</v>
      </c>
      <c r="BP550" s="62">
        <v>8</v>
      </c>
      <c r="BQ550" s="62">
        <v>12</v>
      </c>
      <c r="BR550" s="62">
        <v>25</v>
      </c>
      <c r="BS550" s="62">
        <v>20</v>
      </c>
      <c r="BT550" s="62">
        <v>12</v>
      </c>
      <c r="BU550" s="62">
        <v>12</v>
      </c>
      <c r="BV550" s="62">
        <v>11</v>
      </c>
      <c r="BW550" s="62">
        <v>13</v>
      </c>
      <c r="BX550" s="62">
        <v>11</v>
      </c>
      <c r="BY550" s="62">
        <v>11</v>
      </c>
      <c r="BZ550" s="62">
        <v>12</v>
      </c>
      <c r="CA550" s="62">
        <v>12</v>
      </c>
      <c r="CB550" s="149">
        <f>(2.71828^(-8.3291+4.4859*K550-2.1583*L550))/(1+(2.71828^(-8.3291+4.4859*K550-2.1583*L550)))</f>
        <v>1.1578826372581279E-8</v>
      </c>
      <c r="CC550" s="64" t="s">
        <v>781</v>
      </c>
      <c r="CD550" s="9" t="s">
        <v>53</v>
      </c>
      <c r="CE550" s="91" t="s">
        <v>573</v>
      </c>
      <c r="CF550" s="9" t="s">
        <v>306</v>
      </c>
      <c r="CG550" s="9"/>
      <c r="CH550" s="59">
        <f>COUNTIF($M550,"=13")+COUNTIF($N550,"=24")+COUNTIF($O550,"=14")+COUNTIF($P550,"=11")+COUNTIF($Q550,"=11")+COUNTIF($R550,"=14")+COUNTIF($S550,"=12")+COUNTIF($T550,"=12")+COUNTIF($U550,"=12")+COUNTIF($V550,"=13")+COUNTIF($W550,"=13")+COUNTIF($X550,"=16")</f>
        <v>9</v>
      </c>
      <c r="CI550" s="59">
        <f>COUNTIF($Y550,"=18")+COUNTIF($Z550,"=9")+COUNTIF($AA550,"=10")+COUNTIF($AB550,"=11")+COUNTIF($AC550,"=11")+COUNTIF($AD550,"=25")+COUNTIF($AE550,"=15")+COUNTIF($AF550,"=19")+COUNTIF($AG550,"=31")+COUNTIF($AH550,"=15")+COUNTIF($AI550,"=15")+COUNTIF($AJ550,"=17")+COUNTIF($AK550,"=17")</f>
        <v>11</v>
      </c>
      <c r="CJ550" s="59">
        <f>COUNTIF($AL550,"=11")+COUNTIF($AM550,"=11")+COUNTIF($AN550,"=19")+COUNTIF($AO550,"=23")+COUNTIF($AP550,"=15")+COUNTIF($AQ550,"=15")+COUNTIF($AR550,"=19")+COUNTIF($AS550,"=17")+COUNTIF($AV550,"=12")+COUNTIF($AW550,"=12")</f>
        <v>5</v>
      </c>
      <c r="CK550" s="59">
        <f>COUNTIF($AX550,"=11")+COUNTIF($AY550,"=9")+COUNTIF($AZ550,"=15")+COUNTIF($BA550,"=16")+COUNTIF($BB550,"=8")+COUNTIF($BC550,"=10")+COUNTIF($BD550,"=10")+COUNTIF($BE550,"=8")+COUNTIF($BF550,"=10")+COUNTIF($BG550,"=11")</f>
        <v>9</v>
      </c>
      <c r="CL550" s="59">
        <f>COUNTIF($BH550,"=12")+COUNTIF($BI550,"=21")+COUNTIF($BJ550,"=23")+COUNTIF($BK550,"=16")+COUNTIF($BL550,"=10")+COUNTIF($BM550,"=12")+COUNTIF($BN550,"=12")+COUNTIF($BO550,"=15")+COUNTIF($BP550,"=8")+COUNTIF($BQ550,"=12")+COUNTIF($BR550,"=24")+COUNTIF($BS550,"=20")+COUNTIF($BT550,"=13")</f>
        <v>10</v>
      </c>
      <c r="CM550" s="59">
        <f>COUNTIF($BU550,"=12")+COUNTIF($BV550,"=11")+COUNTIF($BW550,"=13")+COUNTIF($BX550,"=11")+COUNTIF($BY550,"=11")+COUNTIF($BZ550,"=12")+COUNTIF($CA550,"=11")</f>
        <v>6</v>
      </c>
      <c r="CN550" s="86"/>
      <c r="CO550" s="86"/>
      <c r="CP550" s="86"/>
      <c r="CQ550" s="86"/>
      <c r="CR550" s="86"/>
      <c r="CS550" s="86"/>
      <c r="CT550" s="86"/>
      <c r="CU550" s="86"/>
      <c r="CV550" s="86"/>
      <c r="CW550" s="86"/>
      <c r="CX550" s="86"/>
      <c r="CY550" s="86"/>
      <c r="CZ550" s="86"/>
      <c r="DA550" s="86"/>
      <c r="DB550" s="86"/>
      <c r="DC550" s="86"/>
      <c r="DD550" s="86"/>
      <c r="DE550" s="86"/>
      <c r="DF550" s="86"/>
      <c r="DG550" s="86"/>
      <c r="DH550" s="86"/>
      <c r="DI550" s="86"/>
      <c r="DJ550" s="86"/>
      <c r="DK550" s="86"/>
      <c r="DL550" s="86"/>
      <c r="DM550" s="86"/>
      <c r="DN550" s="86"/>
      <c r="DO550" s="86"/>
      <c r="DP550" s="86"/>
      <c r="DQ550" s="86"/>
      <c r="DR550" s="86"/>
      <c r="DS550" s="86"/>
      <c r="DT550" s="86"/>
      <c r="DU550" s="86"/>
      <c r="DV550" s="86"/>
      <c r="DW550" s="86"/>
      <c r="DX550" s="86"/>
      <c r="DY550" s="86"/>
      <c r="DZ550" s="86"/>
    </row>
    <row r="551" spans="1:130" s="85" customFormat="1" x14ac:dyDescent="0.25">
      <c r="A551" s="27">
        <v>192462</v>
      </c>
      <c r="B551" s="3" t="s">
        <v>534</v>
      </c>
      <c r="C551" s="86" t="s">
        <v>2</v>
      </c>
      <c r="D551" s="138" t="s">
        <v>78</v>
      </c>
      <c r="E551" s="3" t="s">
        <v>25</v>
      </c>
      <c r="F551" s="3" t="s">
        <v>42</v>
      </c>
      <c r="G551" s="7">
        <v>41482.90902777778</v>
      </c>
      <c r="H551" s="88" t="s">
        <v>2</v>
      </c>
      <c r="I551" s="88" t="s">
        <v>779</v>
      </c>
      <c r="J551" s="87">
        <v>41277.888888888891</v>
      </c>
      <c r="K551" s="143">
        <f>+COUNTIF($Y551,"&gt;=18")+COUNTIF($AG551,"&gt;=31")+COUNTIF($AP551,"&lt;=15")+COUNTIF($AR551,"&gt;=19")+COUNTIF($BG551,"&gt;=11")+COUNTIF($BI551,"&lt;=21")+COUNTIF($BK551,"&gt;=17")+COUNTIF($BR551,"&gt;=24")+COUNTIF($CA551,"&lt;=11")</f>
        <v>5</v>
      </c>
      <c r="L551" s="140">
        <f>65-(+CH551+CI551+CJ551+CK551+CL551+CM551)</f>
        <v>15</v>
      </c>
      <c r="M551" s="68">
        <v>13</v>
      </c>
      <c r="N551" s="68">
        <v>24</v>
      </c>
      <c r="O551" s="68">
        <v>14</v>
      </c>
      <c r="P551" s="68">
        <v>11</v>
      </c>
      <c r="Q551" s="68">
        <v>11</v>
      </c>
      <c r="R551" s="68">
        <v>16</v>
      </c>
      <c r="S551" s="68">
        <v>12</v>
      </c>
      <c r="T551" s="68">
        <v>12</v>
      </c>
      <c r="U551" s="68">
        <v>12</v>
      </c>
      <c r="V551" s="68">
        <v>13</v>
      </c>
      <c r="W551" s="68">
        <v>13</v>
      </c>
      <c r="X551" s="68">
        <v>16</v>
      </c>
      <c r="Y551" s="68">
        <v>18</v>
      </c>
      <c r="Z551" s="100">
        <v>9</v>
      </c>
      <c r="AA551" s="100">
        <v>9</v>
      </c>
      <c r="AB551" s="68">
        <v>11</v>
      </c>
      <c r="AC551" s="68">
        <v>11</v>
      </c>
      <c r="AD551" s="68">
        <v>26</v>
      </c>
      <c r="AE551" s="68">
        <v>15</v>
      </c>
      <c r="AF551" s="68">
        <v>20</v>
      </c>
      <c r="AG551" s="68">
        <v>30</v>
      </c>
      <c r="AH551" s="68">
        <v>15</v>
      </c>
      <c r="AI551" s="68">
        <v>15</v>
      </c>
      <c r="AJ551" s="100">
        <v>16</v>
      </c>
      <c r="AK551" s="100">
        <v>17</v>
      </c>
      <c r="AL551" s="68">
        <v>11</v>
      </c>
      <c r="AM551" s="68">
        <v>12</v>
      </c>
      <c r="AN551" s="68">
        <v>19</v>
      </c>
      <c r="AO551" s="68">
        <v>23</v>
      </c>
      <c r="AP551" s="68">
        <v>15</v>
      </c>
      <c r="AQ551" s="68">
        <v>16</v>
      </c>
      <c r="AR551" s="68">
        <v>19</v>
      </c>
      <c r="AS551" s="68">
        <v>17</v>
      </c>
      <c r="AT551" s="68">
        <v>39</v>
      </c>
      <c r="AU551" s="68">
        <v>39</v>
      </c>
      <c r="AV551" s="68">
        <v>12</v>
      </c>
      <c r="AW551" s="68">
        <v>12</v>
      </c>
      <c r="AX551" s="68">
        <v>11</v>
      </c>
      <c r="AY551" s="68">
        <v>9</v>
      </c>
      <c r="AZ551" s="68">
        <v>15</v>
      </c>
      <c r="BA551" s="68">
        <v>16</v>
      </c>
      <c r="BB551" s="68">
        <v>8</v>
      </c>
      <c r="BC551" s="68">
        <v>10</v>
      </c>
      <c r="BD551" s="68">
        <v>10</v>
      </c>
      <c r="BE551" s="68">
        <v>8</v>
      </c>
      <c r="BF551" s="68">
        <v>10</v>
      </c>
      <c r="BG551" s="68">
        <v>10</v>
      </c>
      <c r="BH551" s="68">
        <v>12</v>
      </c>
      <c r="BI551" s="68">
        <v>21</v>
      </c>
      <c r="BJ551" s="68">
        <v>21</v>
      </c>
      <c r="BK551" s="68">
        <v>16</v>
      </c>
      <c r="BL551" s="68">
        <v>10</v>
      </c>
      <c r="BM551" s="68">
        <v>12</v>
      </c>
      <c r="BN551" s="68">
        <v>12</v>
      </c>
      <c r="BO551" s="68">
        <v>17</v>
      </c>
      <c r="BP551" s="68">
        <v>8</v>
      </c>
      <c r="BQ551" s="68">
        <v>12</v>
      </c>
      <c r="BR551" s="68">
        <v>21</v>
      </c>
      <c r="BS551" s="68">
        <v>21</v>
      </c>
      <c r="BT551" s="68">
        <v>14</v>
      </c>
      <c r="BU551" s="68">
        <v>12</v>
      </c>
      <c r="BV551" s="68">
        <v>10</v>
      </c>
      <c r="BW551" s="68">
        <v>13</v>
      </c>
      <c r="BX551" s="68">
        <v>11</v>
      </c>
      <c r="BY551" s="68">
        <v>11</v>
      </c>
      <c r="BZ551" s="68">
        <v>12</v>
      </c>
      <c r="CA551" s="68">
        <v>11</v>
      </c>
      <c r="CB551" s="149">
        <f>(2.71828^(-8.3291+4.4859*K551-2.1583*L551))/(1+(2.71828^(-8.3291+4.4859*K551-2.1583*L551)))</f>
        <v>1.1578826372581279E-8</v>
      </c>
      <c r="CC551" s="64" t="s">
        <v>781</v>
      </c>
      <c r="CD551" s="86" t="s">
        <v>53</v>
      </c>
      <c r="CE551" s="3" t="s">
        <v>2</v>
      </c>
      <c r="CF551" s="86" t="s">
        <v>50</v>
      </c>
      <c r="CG551" s="86"/>
      <c r="CH551" s="59">
        <f>COUNTIF($M551,"=13")+COUNTIF($N551,"=24")+COUNTIF($O551,"=14")+COUNTIF($P551,"=11")+COUNTIF($Q551,"=11")+COUNTIF($R551,"=14")+COUNTIF($S551,"=12")+COUNTIF($T551,"=12")+COUNTIF($U551,"=12")+COUNTIF($V551,"=13")+COUNTIF($W551,"=13")+COUNTIF($X551,"=16")</f>
        <v>11</v>
      </c>
      <c r="CI551" s="59">
        <f>COUNTIF($Y551,"=18")+COUNTIF($Z551,"=9")+COUNTIF($AA551,"=10")+COUNTIF($AB551,"=11")+COUNTIF($AC551,"=11")+COUNTIF($AD551,"=25")+COUNTIF($AE551,"=15")+COUNTIF($AF551,"=19")+COUNTIF($AG551,"=31")+COUNTIF($AH551,"=15")+COUNTIF($AI551,"=15")+COUNTIF($AJ551,"=17")+COUNTIF($AK551,"=17")</f>
        <v>8</v>
      </c>
      <c r="CJ551" s="59">
        <f>COUNTIF($AL551,"=11")+COUNTIF($AM551,"=11")+COUNTIF($AN551,"=19")+COUNTIF($AO551,"=23")+COUNTIF($AP551,"=15")+COUNTIF($AQ551,"=15")+COUNTIF($AR551,"=19")+COUNTIF($AS551,"=17")+COUNTIF($AV551,"=12")+COUNTIF($AW551,"=12")</f>
        <v>8</v>
      </c>
      <c r="CK551" s="59">
        <f>COUNTIF($AX551,"=11")+COUNTIF($AY551,"=9")+COUNTIF($AZ551,"=15")+COUNTIF($BA551,"=16")+COUNTIF($BB551,"=8")+COUNTIF($BC551,"=10")+COUNTIF($BD551,"=10")+COUNTIF($BE551,"=8")+COUNTIF($BF551,"=10")+COUNTIF($BG551,"=11")</f>
        <v>9</v>
      </c>
      <c r="CL551" s="59">
        <f>COUNTIF($BH551,"=12")+COUNTIF($BI551,"=21")+COUNTIF($BJ551,"=23")+COUNTIF($BK551,"=16")+COUNTIF($BL551,"=10")+COUNTIF($BM551,"=12")+COUNTIF($BN551,"=12")+COUNTIF($BO551,"=15")+COUNTIF($BP551,"=8")+COUNTIF($BQ551,"=12")+COUNTIF($BR551,"=24")+COUNTIF($BS551,"=20")+COUNTIF($BT551,"=13")</f>
        <v>8</v>
      </c>
      <c r="CM551" s="59">
        <f>COUNTIF($BU551,"=12")+COUNTIF($BV551,"=11")+COUNTIF($BW551,"=13")+COUNTIF($BX551,"=11")+COUNTIF($BY551,"=11")+COUNTIF($BZ551,"=12")+COUNTIF($CA551,"=11")</f>
        <v>6</v>
      </c>
      <c r="CN551" s="86"/>
      <c r="CO551" s="86"/>
      <c r="CP551" s="86"/>
      <c r="CQ551" s="86"/>
      <c r="CR551" s="86"/>
      <c r="CS551" s="86"/>
      <c r="CT551" s="86"/>
      <c r="CU551" s="86"/>
      <c r="CV551" s="86"/>
      <c r="CW551" s="86"/>
      <c r="CX551" s="86"/>
      <c r="CY551" s="86"/>
      <c r="CZ551" s="86"/>
      <c r="DA551" s="86"/>
      <c r="DB551" s="86"/>
      <c r="DC551" s="86"/>
      <c r="DD551" s="86"/>
      <c r="DE551" s="86"/>
      <c r="DF551" s="86"/>
      <c r="DG551" s="86"/>
      <c r="DH551" s="86"/>
      <c r="DI551" s="86"/>
      <c r="DJ551" s="86"/>
      <c r="DK551" s="86"/>
      <c r="DL551" s="86"/>
      <c r="DM551" s="86"/>
      <c r="DN551" s="86"/>
      <c r="DO551" s="86"/>
      <c r="DP551" s="86"/>
      <c r="DQ551" s="86"/>
      <c r="DR551" s="86"/>
      <c r="DS551" s="86"/>
      <c r="DT551" s="86"/>
      <c r="DU551" s="86"/>
      <c r="DV551" s="86"/>
      <c r="DW551" s="86"/>
      <c r="DX551" s="86"/>
      <c r="DY551" s="86"/>
      <c r="DZ551" s="86"/>
    </row>
    <row r="552" spans="1:130" s="85" customFormat="1" x14ac:dyDescent="0.25">
      <c r="A552" s="33">
        <v>206828</v>
      </c>
      <c r="B552" s="46" t="s">
        <v>50</v>
      </c>
      <c r="C552" s="86" t="s">
        <v>2</v>
      </c>
      <c r="D552" s="138" t="s">
        <v>78</v>
      </c>
      <c r="E552" s="14" t="s">
        <v>314</v>
      </c>
      <c r="F552" s="10" t="s">
        <v>207</v>
      </c>
      <c r="G552" s="7">
        <v>41504.945138888892</v>
      </c>
      <c r="H552" s="88" t="s">
        <v>2</v>
      </c>
      <c r="I552" s="88" t="s">
        <v>779</v>
      </c>
      <c r="J552" s="87">
        <v>41277.888888888891</v>
      </c>
      <c r="K552" s="143">
        <f>+COUNTIF($Y552,"&gt;=18")+COUNTIF($AG552,"&gt;=31")+COUNTIF($AP552,"&lt;=15")+COUNTIF($AR552,"&gt;=19")+COUNTIF($BG552,"&gt;=11")+COUNTIF($BI552,"&lt;=21")+COUNTIF($BK552,"&gt;=17")+COUNTIF($BR552,"&gt;=24")+COUNTIF($CA552,"&lt;=11")</f>
        <v>5</v>
      </c>
      <c r="L552" s="140">
        <f>65-(+CH552+CI552+CJ552+CK552+CL552+CM552)</f>
        <v>15</v>
      </c>
      <c r="M552" s="43">
        <v>13</v>
      </c>
      <c r="N552" s="43">
        <v>24</v>
      </c>
      <c r="O552" s="43">
        <v>14</v>
      </c>
      <c r="P552" s="34">
        <v>11</v>
      </c>
      <c r="Q552" s="43">
        <v>11</v>
      </c>
      <c r="R552" s="43">
        <v>14</v>
      </c>
      <c r="S552" s="43">
        <v>12</v>
      </c>
      <c r="T552" s="43">
        <v>12</v>
      </c>
      <c r="U552" s="43">
        <v>12</v>
      </c>
      <c r="V552" s="43">
        <v>13</v>
      </c>
      <c r="W552" s="43">
        <v>13</v>
      </c>
      <c r="X552" s="43">
        <v>16</v>
      </c>
      <c r="Y552" s="43">
        <v>19</v>
      </c>
      <c r="Z552" s="43">
        <v>10</v>
      </c>
      <c r="AA552" s="43">
        <v>10</v>
      </c>
      <c r="AB552" s="43">
        <v>11</v>
      </c>
      <c r="AC552" s="43">
        <v>11</v>
      </c>
      <c r="AD552" s="43">
        <v>23</v>
      </c>
      <c r="AE552" s="43">
        <v>15</v>
      </c>
      <c r="AF552" s="43">
        <v>19</v>
      </c>
      <c r="AG552" s="43">
        <v>32</v>
      </c>
      <c r="AH552" s="34">
        <v>15</v>
      </c>
      <c r="AI552" s="34">
        <v>15</v>
      </c>
      <c r="AJ552" s="43">
        <v>17</v>
      </c>
      <c r="AK552" s="34">
        <v>18</v>
      </c>
      <c r="AL552" s="43">
        <v>11</v>
      </c>
      <c r="AM552" s="34">
        <v>11</v>
      </c>
      <c r="AN552" s="43">
        <v>19</v>
      </c>
      <c r="AO552" s="43">
        <v>23</v>
      </c>
      <c r="AP552" s="43">
        <v>17</v>
      </c>
      <c r="AQ552" s="43">
        <v>15</v>
      </c>
      <c r="AR552" s="43">
        <v>20</v>
      </c>
      <c r="AS552" s="43">
        <v>17</v>
      </c>
      <c r="AT552" s="34">
        <v>38</v>
      </c>
      <c r="AU552" s="43">
        <v>38</v>
      </c>
      <c r="AV552" s="43">
        <v>12</v>
      </c>
      <c r="AW552" s="43">
        <v>12</v>
      </c>
      <c r="AX552" s="43">
        <v>11</v>
      </c>
      <c r="AY552" s="43">
        <v>9</v>
      </c>
      <c r="AZ552" s="43">
        <v>15</v>
      </c>
      <c r="BA552" s="43">
        <v>16</v>
      </c>
      <c r="BB552" s="43">
        <v>8</v>
      </c>
      <c r="BC552" s="43">
        <v>11</v>
      </c>
      <c r="BD552" s="43">
        <v>10</v>
      </c>
      <c r="BE552" s="43">
        <v>8</v>
      </c>
      <c r="BF552" s="43">
        <v>10</v>
      </c>
      <c r="BG552" s="43">
        <v>11</v>
      </c>
      <c r="BH552" s="43">
        <v>12</v>
      </c>
      <c r="BI552" s="43">
        <v>23</v>
      </c>
      <c r="BJ552" s="43">
        <v>23</v>
      </c>
      <c r="BK552" s="43">
        <v>18</v>
      </c>
      <c r="BL552" s="43">
        <v>10</v>
      </c>
      <c r="BM552" s="43">
        <v>12</v>
      </c>
      <c r="BN552" s="43">
        <v>12</v>
      </c>
      <c r="BO552" s="43">
        <v>16</v>
      </c>
      <c r="BP552" s="43">
        <v>8</v>
      </c>
      <c r="BQ552" s="43">
        <v>13</v>
      </c>
      <c r="BR552" s="43">
        <v>22</v>
      </c>
      <c r="BS552" s="43">
        <v>21</v>
      </c>
      <c r="BT552" s="43">
        <v>13</v>
      </c>
      <c r="BU552" s="43">
        <v>12</v>
      </c>
      <c r="BV552" s="43">
        <v>11</v>
      </c>
      <c r="BW552" s="43">
        <v>13</v>
      </c>
      <c r="BX552" s="43">
        <v>11</v>
      </c>
      <c r="BY552" s="43">
        <v>11</v>
      </c>
      <c r="BZ552" s="43">
        <v>12</v>
      </c>
      <c r="CA552" s="43">
        <v>12</v>
      </c>
      <c r="CB552" s="149">
        <f>(2.71828^(-8.3291+4.4859*K552-2.1583*L552))/(1+(2.71828^(-8.3291+4.4859*K552-2.1583*L552)))</f>
        <v>1.1578826372581279E-8</v>
      </c>
      <c r="CC552" s="64" t="s">
        <v>781</v>
      </c>
      <c r="CD552" s="103" t="s">
        <v>53</v>
      </c>
      <c r="CE552" s="14" t="s">
        <v>2</v>
      </c>
      <c r="CF552" s="49" t="s">
        <v>50</v>
      </c>
      <c r="CG552" s="5"/>
      <c r="CH552" s="59">
        <f>COUNTIF($M552,"=13")+COUNTIF($N552,"=24")+COUNTIF($O552,"=14")+COUNTIF($P552,"=11")+COUNTIF($Q552,"=11")+COUNTIF($R552,"=14")+COUNTIF($S552,"=12")+COUNTIF($T552,"=12")+COUNTIF($U552,"=12")+COUNTIF($V552,"=13")+COUNTIF($W552,"=13")+COUNTIF($X552,"=16")</f>
        <v>12</v>
      </c>
      <c r="CI552" s="59">
        <f>COUNTIF($Y552,"=18")+COUNTIF($Z552,"=9")+COUNTIF($AA552,"=10")+COUNTIF($AB552,"=11")+COUNTIF($AC552,"=11")+COUNTIF($AD552,"=25")+COUNTIF($AE552,"=15")+COUNTIF($AF552,"=19")+COUNTIF($AG552,"=31")+COUNTIF($AH552,"=15")+COUNTIF($AI552,"=15")+COUNTIF($AJ552,"=17")+COUNTIF($AK552,"=17")</f>
        <v>8</v>
      </c>
      <c r="CJ552" s="59">
        <f>COUNTIF($AL552,"=11")+COUNTIF($AM552,"=11")+COUNTIF($AN552,"=19")+COUNTIF($AO552,"=23")+COUNTIF($AP552,"=15")+COUNTIF($AQ552,"=15")+COUNTIF($AR552,"=19")+COUNTIF($AS552,"=17")+COUNTIF($AV552,"=12")+COUNTIF($AW552,"=12")</f>
        <v>8</v>
      </c>
      <c r="CK552" s="59">
        <f>COUNTIF($AX552,"=11")+COUNTIF($AY552,"=9")+COUNTIF($AZ552,"=15")+COUNTIF($BA552,"=16")+COUNTIF($BB552,"=8")+COUNTIF($BC552,"=10")+COUNTIF($BD552,"=10")+COUNTIF($BE552,"=8")+COUNTIF($BF552,"=10")+COUNTIF($BG552,"=11")</f>
        <v>9</v>
      </c>
      <c r="CL552" s="59">
        <f>COUNTIF($BH552,"=12")+COUNTIF($BI552,"=21")+COUNTIF($BJ552,"=23")+COUNTIF($BK552,"=16")+COUNTIF($BL552,"=10")+COUNTIF($BM552,"=12")+COUNTIF($BN552,"=12")+COUNTIF($BO552,"=15")+COUNTIF($BP552,"=8")+COUNTIF($BQ552,"=12")+COUNTIF($BR552,"=24")+COUNTIF($BS552,"=20")+COUNTIF($BT552,"=13")</f>
        <v>7</v>
      </c>
      <c r="CM552" s="59">
        <f>COUNTIF($BU552,"=12")+COUNTIF($BV552,"=11")+COUNTIF($BW552,"=13")+COUNTIF($BX552,"=11")+COUNTIF($BY552,"=11")+COUNTIF($BZ552,"=12")+COUNTIF($CA552,"=11")</f>
        <v>6</v>
      </c>
      <c r="CN552" s="86"/>
      <c r="CO552" s="86"/>
      <c r="CP552" s="86"/>
      <c r="CQ552" s="86"/>
      <c r="CR552" s="86"/>
      <c r="CS552" s="86"/>
      <c r="CT552" s="86"/>
      <c r="CU552" s="86"/>
      <c r="CV552" s="86"/>
      <c r="CW552" s="86"/>
      <c r="CX552" s="86"/>
      <c r="CY552" s="86"/>
      <c r="CZ552" s="86"/>
      <c r="DA552" s="86"/>
      <c r="DB552" s="86"/>
      <c r="DC552" s="86"/>
      <c r="DD552" s="86"/>
      <c r="DE552" s="86"/>
      <c r="DF552" s="86"/>
      <c r="DG552" s="86"/>
      <c r="DH552" s="86"/>
      <c r="DI552" s="86"/>
      <c r="DJ552" s="86"/>
      <c r="DK552" s="86"/>
      <c r="DL552" s="86"/>
      <c r="DM552" s="86"/>
      <c r="DN552" s="86"/>
      <c r="DO552" s="86"/>
      <c r="DP552" s="86"/>
      <c r="DQ552" s="86"/>
      <c r="DR552" s="86"/>
      <c r="DS552" s="86"/>
      <c r="DT552" s="86"/>
      <c r="DU552" s="86"/>
      <c r="DV552" s="86"/>
      <c r="DW552" s="86"/>
      <c r="DX552" s="86"/>
      <c r="DY552" s="86"/>
      <c r="DZ552" s="86"/>
    </row>
    <row r="553" spans="1:130" s="85" customFormat="1" x14ac:dyDescent="0.25">
      <c r="A553" s="171">
        <v>211292</v>
      </c>
      <c r="B553" s="20" t="s">
        <v>481</v>
      </c>
      <c r="C553" s="86" t="s">
        <v>2</v>
      </c>
      <c r="D553" s="138" t="s">
        <v>78</v>
      </c>
      <c r="E553" s="20" t="s">
        <v>314</v>
      </c>
      <c r="F553" s="19" t="s">
        <v>46</v>
      </c>
      <c r="G553" s="16">
        <v>41616</v>
      </c>
      <c r="H553" s="88" t="s">
        <v>2</v>
      </c>
      <c r="I553" s="88" t="s">
        <v>779</v>
      </c>
      <c r="J553" s="87">
        <v>41277.888888888891</v>
      </c>
      <c r="K553" s="143">
        <f>+COUNTIF($Y553,"&gt;=18")+COUNTIF($AG553,"&gt;=31")+COUNTIF($AP553,"&lt;=15")+COUNTIF($AR553,"&gt;=19")+COUNTIF($BG553,"&gt;=11")+COUNTIF($BI553,"&lt;=21")+COUNTIF($BK553,"&gt;=17")+COUNTIF($BR553,"&gt;=24")+COUNTIF($CA553,"&lt;=11")</f>
        <v>5</v>
      </c>
      <c r="L553" s="140">
        <f>65-(+CH553+CI553+CJ553+CK553+CL553+CM553)</f>
        <v>15</v>
      </c>
      <c r="M553" s="117">
        <v>13</v>
      </c>
      <c r="N553" s="117">
        <v>24</v>
      </c>
      <c r="O553" s="117">
        <v>14</v>
      </c>
      <c r="P553" s="117">
        <v>11</v>
      </c>
      <c r="Q553" s="117">
        <v>11</v>
      </c>
      <c r="R553" s="117">
        <v>15</v>
      </c>
      <c r="S553" s="117">
        <v>12</v>
      </c>
      <c r="T553" s="117">
        <v>12</v>
      </c>
      <c r="U553" s="117">
        <v>12</v>
      </c>
      <c r="V553" s="117">
        <v>13</v>
      </c>
      <c r="W553" s="117">
        <v>13</v>
      </c>
      <c r="X553" s="117">
        <v>16</v>
      </c>
      <c r="Y553" s="117">
        <v>19</v>
      </c>
      <c r="Z553" s="117">
        <v>9</v>
      </c>
      <c r="AA553" s="117">
        <v>9</v>
      </c>
      <c r="AB553" s="117">
        <v>11</v>
      </c>
      <c r="AC553" s="117">
        <v>12</v>
      </c>
      <c r="AD553" s="117">
        <v>25</v>
      </c>
      <c r="AE553" s="117">
        <v>14</v>
      </c>
      <c r="AF553" s="117">
        <v>19</v>
      </c>
      <c r="AG553" s="117">
        <v>32</v>
      </c>
      <c r="AH553" s="117">
        <v>15</v>
      </c>
      <c r="AI553" s="117">
        <v>15</v>
      </c>
      <c r="AJ553" s="117">
        <v>15</v>
      </c>
      <c r="AK553" s="117">
        <v>16</v>
      </c>
      <c r="AL553" s="117">
        <v>11</v>
      </c>
      <c r="AM553" s="117">
        <v>11</v>
      </c>
      <c r="AN553" s="117">
        <v>19</v>
      </c>
      <c r="AO553" s="117">
        <v>23</v>
      </c>
      <c r="AP553" s="117">
        <v>16</v>
      </c>
      <c r="AQ553" s="117">
        <v>15</v>
      </c>
      <c r="AR553" s="117">
        <v>19</v>
      </c>
      <c r="AS553" s="117">
        <v>17</v>
      </c>
      <c r="AT553" s="117">
        <v>36</v>
      </c>
      <c r="AU553" s="117">
        <v>37</v>
      </c>
      <c r="AV553" s="117">
        <v>12</v>
      </c>
      <c r="AW553" s="117">
        <v>12</v>
      </c>
      <c r="AX553" s="117">
        <v>11</v>
      </c>
      <c r="AY553" s="117">
        <v>9</v>
      </c>
      <c r="AZ553" s="117">
        <v>15</v>
      </c>
      <c r="BA553" s="117">
        <v>16</v>
      </c>
      <c r="BB553" s="117">
        <v>8</v>
      </c>
      <c r="BC553" s="117">
        <v>10</v>
      </c>
      <c r="BD553" s="117">
        <v>10</v>
      </c>
      <c r="BE553" s="117">
        <v>8</v>
      </c>
      <c r="BF553" s="117">
        <v>10</v>
      </c>
      <c r="BG553" s="117">
        <v>10</v>
      </c>
      <c r="BH553" s="117">
        <v>12</v>
      </c>
      <c r="BI553" s="117">
        <v>20</v>
      </c>
      <c r="BJ553" s="117">
        <v>23</v>
      </c>
      <c r="BK553" s="117">
        <v>16</v>
      </c>
      <c r="BL553" s="117">
        <v>10</v>
      </c>
      <c r="BM553" s="117">
        <v>12</v>
      </c>
      <c r="BN553" s="117">
        <v>12</v>
      </c>
      <c r="BO553" s="117">
        <v>15</v>
      </c>
      <c r="BP553" s="117">
        <v>8</v>
      </c>
      <c r="BQ553" s="117">
        <v>12</v>
      </c>
      <c r="BR553" s="117">
        <v>22</v>
      </c>
      <c r="BS553" s="117">
        <v>20</v>
      </c>
      <c r="BT553" s="117">
        <v>12</v>
      </c>
      <c r="BU553" s="117">
        <v>12</v>
      </c>
      <c r="BV553" s="117">
        <v>10</v>
      </c>
      <c r="BW553" s="117">
        <v>13</v>
      </c>
      <c r="BX553" s="117">
        <v>11</v>
      </c>
      <c r="BY553" s="117">
        <v>11</v>
      </c>
      <c r="BZ553" s="117">
        <v>13</v>
      </c>
      <c r="CA553" s="117">
        <v>11</v>
      </c>
      <c r="CB553" s="149">
        <f>(2.71828^(-8.3291+4.4859*K553-2.1583*L553))/(1+(2.71828^(-8.3291+4.4859*K553-2.1583*L553)))</f>
        <v>1.1578826372581279E-8</v>
      </c>
      <c r="CC553" s="64" t="s">
        <v>781</v>
      </c>
      <c r="CD553" s="82" t="s">
        <v>53</v>
      </c>
      <c r="CE553" s="20" t="s">
        <v>585</v>
      </c>
      <c r="CF553" s="82" t="s">
        <v>481</v>
      </c>
      <c r="CG553" s="11"/>
      <c r="CH553" s="59">
        <f>COUNTIF($M553,"=13")+COUNTIF($N553,"=24")+COUNTIF($O553,"=14")+COUNTIF($P553,"=11")+COUNTIF($Q553,"=11")+COUNTIF($R553,"=14")+COUNTIF($S553,"=12")+COUNTIF($T553,"=12")+COUNTIF($U553,"=12")+COUNTIF($V553,"=13")+COUNTIF($W553,"=13")+COUNTIF($X553,"=16")</f>
        <v>11</v>
      </c>
      <c r="CI553" s="59">
        <f>COUNTIF($Y553,"=18")+COUNTIF($Z553,"=9")+COUNTIF($AA553,"=10")+COUNTIF($AB553,"=11")+COUNTIF($AC553,"=11")+COUNTIF($AD553,"=25")+COUNTIF($AE553,"=15")+COUNTIF($AF553,"=19")+COUNTIF($AG553,"=31")+COUNTIF($AH553,"=15")+COUNTIF($AI553,"=15")+COUNTIF($AJ553,"=17")+COUNTIF($AK553,"=17")</f>
        <v>6</v>
      </c>
      <c r="CJ553" s="59">
        <f>COUNTIF($AL553,"=11")+COUNTIF($AM553,"=11")+COUNTIF($AN553,"=19")+COUNTIF($AO553,"=23")+COUNTIF($AP553,"=15")+COUNTIF($AQ553,"=15")+COUNTIF($AR553,"=19")+COUNTIF($AS553,"=17")+COUNTIF($AV553,"=12")+COUNTIF($AW553,"=12")</f>
        <v>9</v>
      </c>
      <c r="CK553" s="59">
        <f>COUNTIF($AX553,"=11")+COUNTIF($AY553,"=9")+COUNTIF($AZ553,"=15")+COUNTIF($BA553,"=16")+COUNTIF($BB553,"=8")+COUNTIF($BC553,"=10")+COUNTIF($BD553,"=10")+COUNTIF($BE553,"=8")+COUNTIF($BF553,"=10")+COUNTIF($BG553,"=11")</f>
        <v>9</v>
      </c>
      <c r="CL553" s="59">
        <f>COUNTIF($BH553,"=12")+COUNTIF($BI553,"=21")+COUNTIF($BJ553,"=23")+COUNTIF($BK553,"=16")+COUNTIF($BL553,"=10")+COUNTIF($BM553,"=12")+COUNTIF($BN553,"=12")+COUNTIF($BO553,"=15")+COUNTIF($BP553,"=8")+COUNTIF($BQ553,"=12")+COUNTIF($BR553,"=24")+COUNTIF($BS553,"=20")+COUNTIF($BT553,"=13")</f>
        <v>10</v>
      </c>
      <c r="CM553" s="59">
        <f>COUNTIF($BU553,"=12")+COUNTIF($BV553,"=11")+COUNTIF($BW553,"=13")+COUNTIF($BX553,"=11")+COUNTIF($BY553,"=11")+COUNTIF($BZ553,"=12")+COUNTIF($CA553,"=11")</f>
        <v>5</v>
      </c>
      <c r="CN553" s="86"/>
      <c r="CO553" s="86"/>
      <c r="CP553" s="86"/>
      <c r="CQ553" s="86"/>
      <c r="CR553" s="86"/>
      <c r="CS553" s="86"/>
      <c r="CT553" s="86"/>
      <c r="CU553" s="86"/>
      <c r="CV553" s="86"/>
      <c r="CW553" s="86"/>
      <c r="CX553" s="86"/>
      <c r="CY553" s="86"/>
      <c r="CZ553" s="86"/>
      <c r="DA553" s="86"/>
      <c r="DB553" s="86"/>
      <c r="DC553" s="86"/>
      <c r="DD553" s="86"/>
      <c r="DE553" s="86"/>
      <c r="DF553" s="86"/>
      <c r="DG553" s="86"/>
      <c r="DH553" s="86"/>
      <c r="DI553" s="86"/>
      <c r="DJ553" s="86"/>
      <c r="DK553" s="86"/>
      <c r="DL553" s="86"/>
      <c r="DM553" s="86"/>
      <c r="DN553" s="86"/>
      <c r="DO553" s="86"/>
      <c r="DP553" s="86"/>
      <c r="DQ553" s="86"/>
      <c r="DR553" s="86"/>
      <c r="DS553" s="86"/>
      <c r="DT553" s="86"/>
      <c r="DU553" s="86"/>
      <c r="DV553" s="86"/>
      <c r="DW553" s="86"/>
      <c r="DX553" s="86"/>
      <c r="DY553" s="86"/>
      <c r="DZ553" s="86"/>
    </row>
    <row r="554" spans="1:130" s="85" customFormat="1" x14ac:dyDescent="0.25">
      <c r="A554" s="27">
        <v>217526</v>
      </c>
      <c r="B554" s="3" t="s">
        <v>50</v>
      </c>
      <c r="C554" s="86" t="s">
        <v>2</v>
      </c>
      <c r="D554" s="138" t="s">
        <v>78</v>
      </c>
      <c r="E554" s="3" t="s">
        <v>8</v>
      </c>
      <c r="F554" s="3" t="s">
        <v>466</v>
      </c>
      <c r="G554" s="7">
        <v>41482.896527777775</v>
      </c>
      <c r="H554" s="88" t="s">
        <v>2</v>
      </c>
      <c r="I554" s="88" t="s">
        <v>779</v>
      </c>
      <c r="J554" s="87">
        <v>41277.888888888891</v>
      </c>
      <c r="K554" s="143">
        <f>+COUNTIF($Y554,"&gt;=18")+COUNTIF($AG554,"&gt;=31")+COUNTIF($AP554,"&lt;=15")+COUNTIF($AR554,"&gt;=19")+COUNTIF($BG554,"&gt;=11")+COUNTIF($BI554,"&lt;=21")+COUNTIF($BK554,"&gt;=17")+COUNTIF($BR554,"&gt;=24")+COUNTIF($CA554,"&lt;=11")</f>
        <v>5</v>
      </c>
      <c r="L554" s="140">
        <f>65-(+CH554+CI554+CJ554+CK554+CL554+CM554)</f>
        <v>15</v>
      </c>
      <c r="M554" s="100">
        <v>13</v>
      </c>
      <c r="N554" s="100">
        <v>24</v>
      </c>
      <c r="O554" s="100">
        <v>14</v>
      </c>
      <c r="P554" s="68">
        <v>10</v>
      </c>
      <c r="Q554" s="100">
        <v>11</v>
      </c>
      <c r="R554" s="100">
        <v>14</v>
      </c>
      <c r="S554" s="100">
        <v>12</v>
      </c>
      <c r="T554" s="100">
        <v>12</v>
      </c>
      <c r="U554" s="100">
        <v>12</v>
      </c>
      <c r="V554" s="100">
        <v>12</v>
      </c>
      <c r="W554" s="100">
        <v>15</v>
      </c>
      <c r="X554" s="100">
        <v>16</v>
      </c>
      <c r="Y554" s="100">
        <v>16</v>
      </c>
      <c r="Z554" s="100">
        <v>9</v>
      </c>
      <c r="AA554" s="100">
        <v>10</v>
      </c>
      <c r="AB554" s="100">
        <v>11</v>
      </c>
      <c r="AC554" s="100">
        <v>11</v>
      </c>
      <c r="AD554" s="100">
        <v>25</v>
      </c>
      <c r="AE554" s="100">
        <v>15</v>
      </c>
      <c r="AF554" s="100">
        <v>19</v>
      </c>
      <c r="AG554" s="100">
        <v>31</v>
      </c>
      <c r="AH554" s="68">
        <v>15</v>
      </c>
      <c r="AI554" s="68">
        <v>15</v>
      </c>
      <c r="AJ554" s="100">
        <v>17</v>
      </c>
      <c r="AK554" s="100">
        <v>18</v>
      </c>
      <c r="AL554" s="100">
        <v>11</v>
      </c>
      <c r="AM554" s="100">
        <v>11</v>
      </c>
      <c r="AN554" s="68">
        <v>19</v>
      </c>
      <c r="AO554" s="68">
        <v>23</v>
      </c>
      <c r="AP554" s="68">
        <v>16</v>
      </c>
      <c r="AQ554" s="68">
        <v>14</v>
      </c>
      <c r="AR554" s="68">
        <v>19</v>
      </c>
      <c r="AS554" s="68">
        <v>16</v>
      </c>
      <c r="AT554" s="100">
        <v>37</v>
      </c>
      <c r="AU554" s="100">
        <v>37</v>
      </c>
      <c r="AV554" s="68">
        <v>12</v>
      </c>
      <c r="AW554" s="68">
        <v>12</v>
      </c>
      <c r="AX554" s="68">
        <v>11</v>
      </c>
      <c r="AY554" s="68">
        <v>9</v>
      </c>
      <c r="AZ554" s="68">
        <v>15</v>
      </c>
      <c r="BA554" s="68">
        <v>16</v>
      </c>
      <c r="BB554" s="100">
        <v>8</v>
      </c>
      <c r="BC554" s="100">
        <v>10</v>
      </c>
      <c r="BD554" s="100">
        <v>10</v>
      </c>
      <c r="BE554" s="100">
        <v>8</v>
      </c>
      <c r="BF554" s="100">
        <v>10</v>
      </c>
      <c r="BG554" s="100">
        <v>11</v>
      </c>
      <c r="BH554" s="100">
        <v>12</v>
      </c>
      <c r="BI554" s="100">
        <v>23</v>
      </c>
      <c r="BJ554" s="100">
        <v>24</v>
      </c>
      <c r="BK554" s="100">
        <v>17</v>
      </c>
      <c r="BL554" s="100">
        <v>10</v>
      </c>
      <c r="BM554" s="100">
        <v>12</v>
      </c>
      <c r="BN554" s="100">
        <v>12</v>
      </c>
      <c r="BO554" s="100">
        <v>15</v>
      </c>
      <c r="BP554" s="100">
        <v>8</v>
      </c>
      <c r="BQ554" s="100">
        <v>13</v>
      </c>
      <c r="BR554" s="100">
        <v>22</v>
      </c>
      <c r="BS554" s="100">
        <v>20</v>
      </c>
      <c r="BT554" s="100">
        <v>13</v>
      </c>
      <c r="BU554" s="100">
        <v>12</v>
      </c>
      <c r="BV554" s="100">
        <v>10</v>
      </c>
      <c r="BW554" s="100">
        <v>14</v>
      </c>
      <c r="BX554" s="100">
        <v>11</v>
      </c>
      <c r="BY554" s="100">
        <v>11</v>
      </c>
      <c r="BZ554" s="100">
        <v>12</v>
      </c>
      <c r="CA554" s="100">
        <v>11</v>
      </c>
      <c r="CB554" s="149">
        <f>(2.71828^(-8.3291+4.4859*K554-2.1583*L554))/(1+(2.71828^(-8.3291+4.4859*K554-2.1583*L554)))</f>
        <v>1.1578826372581279E-8</v>
      </c>
      <c r="CC554" s="64" t="s">
        <v>781</v>
      </c>
      <c r="CD554" s="86" t="s">
        <v>53</v>
      </c>
      <c r="CE554" s="38" t="s">
        <v>2</v>
      </c>
      <c r="CF554" s="86" t="s">
        <v>50</v>
      </c>
      <c r="CG554" s="86"/>
      <c r="CH554" s="59">
        <f>COUNTIF($M554,"=13")+COUNTIF($N554,"=24")+COUNTIF($O554,"=14")+COUNTIF($P554,"=11")+COUNTIF($Q554,"=11")+COUNTIF($R554,"=14")+COUNTIF($S554,"=12")+COUNTIF($T554,"=12")+COUNTIF($U554,"=12")+COUNTIF($V554,"=13")+COUNTIF($W554,"=13")+COUNTIF($X554,"=16")</f>
        <v>9</v>
      </c>
      <c r="CI554" s="59">
        <f>COUNTIF($Y554,"=18")+COUNTIF($Z554,"=9")+COUNTIF($AA554,"=10")+COUNTIF($AB554,"=11")+COUNTIF($AC554,"=11")+COUNTIF($AD554,"=25")+COUNTIF($AE554,"=15")+COUNTIF($AF554,"=19")+COUNTIF($AG554,"=31")+COUNTIF($AH554,"=15")+COUNTIF($AI554,"=15")+COUNTIF($AJ554,"=17")+COUNTIF($AK554,"=17")</f>
        <v>11</v>
      </c>
      <c r="CJ554" s="59">
        <f>COUNTIF($AL554,"=11")+COUNTIF($AM554,"=11")+COUNTIF($AN554,"=19")+COUNTIF($AO554,"=23")+COUNTIF($AP554,"=15")+COUNTIF($AQ554,"=15")+COUNTIF($AR554,"=19")+COUNTIF($AS554,"=17")+COUNTIF($AV554,"=12")+COUNTIF($AW554,"=12")</f>
        <v>7</v>
      </c>
      <c r="CK554" s="59">
        <f>COUNTIF($AX554,"=11")+COUNTIF($AY554,"=9")+COUNTIF($AZ554,"=15")+COUNTIF($BA554,"=16")+COUNTIF($BB554,"=8")+COUNTIF($BC554,"=10")+COUNTIF($BD554,"=10")+COUNTIF($BE554,"=8")+COUNTIF($BF554,"=10")+COUNTIF($BG554,"=11")</f>
        <v>10</v>
      </c>
      <c r="CL554" s="59">
        <f>COUNTIF($BH554,"=12")+COUNTIF($BI554,"=21")+COUNTIF($BJ554,"=23")+COUNTIF($BK554,"=16")+COUNTIF($BL554,"=10")+COUNTIF($BM554,"=12")+COUNTIF($BN554,"=12")+COUNTIF($BO554,"=15")+COUNTIF($BP554,"=8")+COUNTIF($BQ554,"=12")+COUNTIF($BR554,"=24")+COUNTIF($BS554,"=20")+COUNTIF($BT554,"=13")</f>
        <v>8</v>
      </c>
      <c r="CM554" s="59">
        <f>COUNTIF($BU554,"=12")+COUNTIF($BV554,"=11")+COUNTIF($BW554,"=13")+COUNTIF($BX554,"=11")+COUNTIF($BY554,"=11")+COUNTIF($BZ554,"=12")+COUNTIF($CA554,"=11")</f>
        <v>5</v>
      </c>
      <c r="CN554" s="86"/>
      <c r="CO554" s="86"/>
      <c r="CP554" s="86"/>
      <c r="CQ554" s="86"/>
      <c r="CR554" s="86"/>
      <c r="CS554" s="86"/>
      <c r="CT554" s="86"/>
      <c r="CU554" s="86"/>
      <c r="CV554" s="86"/>
      <c r="CW554" s="86"/>
      <c r="CX554" s="86"/>
      <c r="CY554" s="86"/>
      <c r="CZ554" s="86"/>
      <c r="DA554" s="86"/>
      <c r="DB554" s="86"/>
      <c r="DC554" s="86"/>
      <c r="DD554" s="86"/>
      <c r="DE554" s="86"/>
      <c r="DF554" s="86"/>
      <c r="DG554" s="86"/>
      <c r="DH554" s="86"/>
      <c r="DI554" s="86"/>
      <c r="DJ554" s="86"/>
      <c r="DK554" s="86"/>
      <c r="DL554" s="86"/>
      <c r="DM554" s="86"/>
      <c r="DN554" s="86"/>
      <c r="DO554" s="86"/>
      <c r="DP554" s="86"/>
      <c r="DQ554" s="86"/>
      <c r="DR554" s="86"/>
      <c r="DS554" s="86"/>
      <c r="DT554" s="86"/>
      <c r="DU554" s="86"/>
      <c r="DV554" s="86"/>
      <c r="DW554" s="86"/>
      <c r="DX554" s="86"/>
      <c r="DY554" s="86"/>
      <c r="DZ554" s="86"/>
    </row>
    <row r="555" spans="1:130" s="85" customFormat="1" x14ac:dyDescent="0.25">
      <c r="A555" s="63">
        <v>221397</v>
      </c>
      <c r="B555" s="3" t="s">
        <v>264</v>
      </c>
      <c r="C555" s="86" t="s">
        <v>2</v>
      </c>
      <c r="D555" s="138" t="s">
        <v>78</v>
      </c>
      <c r="E555" s="38" t="s">
        <v>314</v>
      </c>
      <c r="F555" s="3" t="s">
        <v>264</v>
      </c>
      <c r="G555" s="7">
        <v>41410.178472222222</v>
      </c>
      <c r="H555" s="88" t="s">
        <v>2</v>
      </c>
      <c r="I555" s="88" t="s">
        <v>779</v>
      </c>
      <c r="J555" s="87">
        <v>41277.888888888891</v>
      </c>
      <c r="K555" s="143">
        <f>+COUNTIF($Y555,"&gt;=18")+COUNTIF($AG555,"&gt;=31")+COUNTIF($AP555,"&lt;=15")+COUNTIF($AR555,"&gt;=19")+COUNTIF($BG555,"&gt;=11")+COUNTIF($BI555,"&lt;=21")+COUNTIF($BK555,"&gt;=17")+COUNTIF($BR555,"&gt;=24")+COUNTIF($CA555,"&lt;=11")</f>
        <v>5</v>
      </c>
      <c r="L555" s="140">
        <f>65-(+CH555+CI555+CJ555+CK555+CL555+CM555)</f>
        <v>15</v>
      </c>
      <c r="M555" s="68">
        <v>13</v>
      </c>
      <c r="N555" s="68">
        <v>25</v>
      </c>
      <c r="O555" s="68">
        <v>14</v>
      </c>
      <c r="P555" s="68">
        <v>11</v>
      </c>
      <c r="Q555" s="68">
        <v>11</v>
      </c>
      <c r="R555" s="68">
        <v>14</v>
      </c>
      <c r="S555" s="68">
        <v>12</v>
      </c>
      <c r="T555" s="68">
        <v>12</v>
      </c>
      <c r="U555" s="68">
        <v>12</v>
      </c>
      <c r="V555" s="68">
        <v>13</v>
      </c>
      <c r="W555" s="68">
        <v>14</v>
      </c>
      <c r="X555" s="68">
        <v>16</v>
      </c>
      <c r="Y555" s="68">
        <v>18</v>
      </c>
      <c r="Z555" s="100">
        <v>9</v>
      </c>
      <c r="AA555" s="100">
        <v>10</v>
      </c>
      <c r="AB555" s="68">
        <v>11</v>
      </c>
      <c r="AC555" s="68">
        <v>11</v>
      </c>
      <c r="AD555" s="68">
        <v>25</v>
      </c>
      <c r="AE555" s="68">
        <v>15</v>
      </c>
      <c r="AF555" s="68">
        <v>19</v>
      </c>
      <c r="AG555" s="68">
        <v>31</v>
      </c>
      <c r="AH555" s="68">
        <v>15</v>
      </c>
      <c r="AI555" s="68">
        <v>16</v>
      </c>
      <c r="AJ555" s="100">
        <v>17</v>
      </c>
      <c r="AK555" s="100">
        <v>18</v>
      </c>
      <c r="AL555" s="68">
        <v>11</v>
      </c>
      <c r="AM555" s="68">
        <v>11</v>
      </c>
      <c r="AN555" s="68">
        <v>19</v>
      </c>
      <c r="AO555" s="68">
        <v>23</v>
      </c>
      <c r="AP555" s="68">
        <v>15</v>
      </c>
      <c r="AQ555" s="68">
        <v>16</v>
      </c>
      <c r="AR555" s="68">
        <v>18</v>
      </c>
      <c r="AS555" s="68">
        <v>17</v>
      </c>
      <c r="AT555" s="68">
        <v>38</v>
      </c>
      <c r="AU555" s="68">
        <v>39</v>
      </c>
      <c r="AV555" s="68">
        <v>12</v>
      </c>
      <c r="AW555" s="68">
        <v>13</v>
      </c>
      <c r="AX555" s="68">
        <v>11</v>
      </c>
      <c r="AY555" s="68">
        <v>9</v>
      </c>
      <c r="AZ555" s="68">
        <v>15</v>
      </c>
      <c r="BA555" s="68">
        <v>16</v>
      </c>
      <c r="BB555" s="68">
        <v>8</v>
      </c>
      <c r="BC555" s="68">
        <v>10</v>
      </c>
      <c r="BD555" s="68">
        <v>10</v>
      </c>
      <c r="BE555" s="68">
        <v>8</v>
      </c>
      <c r="BF555" s="68">
        <v>10</v>
      </c>
      <c r="BG555" s="68">
        <v>10</v>
      </c>
      <c r="BH555" s="68">
        <v>12</v>
      </c>
      <c r="BI555" s="68">
        <v>21</v>
      </c>
      <c r="BJ555" s="68">
        <v>23</v>
      </c>
      <c r="BK555" s="68">
        <v>16</v>
      </c>
      <c r="BL555" s="68">
        <v>10</v>
      </c>
      <c r="BM555" s="68">
        <v>12</v>
      </c>
      <c r="BN555" s="68">
        <v>12</v>
      </c>
      <c r="BO555" s="68">
        <v>16</v>
      </c>
      <c r="BP555" s="68">
        <v>8</v>
      </c>
      <c r="BQ555" s="68">
        <v>13</v>
      </c>
      <c r="BR555" s="68">
        <v>25</v>
      </c>
      <c r="BS555" s="68">
        <v>20</v>
      </c>
      <c r="BT555" s="68">
        <v>12</v>
      </c>
      <c r="BU555" s="68">
        <v>13</v>
      </c>
      <c r="BV555" s="68">
        <v>11</v>
      </c>
      <c r="BW555" s="68">
        <v>14</v>
      </c>
      <c r="BX555" s="68">
        <v>11</v>
      </c>
      <c r="BY555" s="68">
        <v>11</v>
      </c>
      <c r="BZ555" s="68">
        <v>12</v>
      </c>
      <c r="CA555" s="68">
        <v>12</v>
      </c>
      <c r="CB555" s="149">
        <f>(2.71828^(-8.3291+4.4859*K555-2.1583*L555))/(1+(2.71828^(-8.3291+4.4859*K555-2.1583*L555)))</f>
        <v>1.1578826372581279E-8</v>
      </c>
      <c r="CC555" s="64" t="s">
        <v>781</v>
      </c>
      <c r="CD555" s="86" t="s">
        <v>53</v>
      </c>
      <c r="CE555" s="3" t="s">
        <v>589</v>
      </c>
      <c r="CF555" s="86" t="s">
        <v>264</v>
      </c>
      <c r="CG555" s="86"/>
      <c r="CH555" s="59">
        <f>COUNTIF($M555,"=13")+COUNTIF($N555,"=24")+COUNTIF($O555,"=14")+COUNTIF($P555,"=11")+COUNTIF($Q555,"=11")+COUNTIF($R555,"=14")+COUNTIF($S555,"=12")+COUNTIF($T555,"=12")+COUNTIF($U555,"=12")+COUNTIF($V555,"=13")+COUNTIF($W555,"=13")+COUNTIF($X555,"=16")</f>
        <v>10</v>
      </c>
      <c r="CI555" s="59">
        <f>COUNTIF($Y555,"=18")+COUNTIF($Z555,"=9")+COUNTIF($AA555,"=10")+COUNTIF($AB555,"=11")+COUNTIF($AC555,"=11")+COUNTIF($AD555,"=25")+COUNTIF($AE555,"=15")+COUNTIF($AF555,"=19")+COUNTIF($AG555,"=31")+COUNTIF($AH555,"=15")+COUNTIF($AI555,"=15")+COUNTIF($AJ555,"=17")+COUNTIF($AK555,"=17")</f>
        <v>11</v>
      </c>
      <c r="CJ555" s="59">
        <f>COUNTIF($AL555,"=11")+COUNTIF($AM555,"=11")+COUNTIF($AN555,"=19")+COUNTIF($AO555,"=23")+COUNTIF($AP555,"=15")+COUNTIF($AQ555,"=15")+COUNTIF($AR555,"=19")+COUNTIF($AS555,"=17")+COUNTIF($AV555,"=12")+COUNTIF($AW555,"=12")</f>
        <v>7</v>
      </c>
      <c r="CK555" s="59">
        <f>COUNTIF($AX555,"=11")+COUNTIF($AY555,"=9")+COUNTIF($AZ555,"=15")+COUNTIF($BA555,"=16")+COUNTIF($BB555,"=8")+COUNTIF($BC555,"=10")+COUNTIF($BD555,"=10")+COUNTIF($BE555,"=8")+COUNTIF($BF555,"=10")+COUNTIF($BG555,"=11")</f>
        <v>9</v>
      </c>
      <c r="CL555" s="59">
        <f>COUNTIF($BH555,"=12")+COUNTIF($BI555,"=21")+COUNTIF($BJ555,"=23")+COUNTIF($BK555,"=16")+COUNTIF($BL555,"=10")+COUNTIF($BM555,"=12")+COUNTIF($BN555,"=12")+COUNTIF($BO555,"=15")+COUNTIF($BP555,"=8")+COUNTIF($BQ555,"=12")+COUNTIF($BR555,"=24")+COUNTIF($BS555,"=20")+COUNTIF($BT555,"=13")</f>
        <v>9</v>
      </c>
      <c r="CM555" s="59">
        <f>COUNTIF($BU555,"=12")+COUNTIF($BV555,"=11")+COUNTIF($BW555,"=13")+COUNTIF($BX555,"=11")+COUNTIF($BY555,"=11")+COUNTIF($BZ555,"=12")+COUNTIF($CA555,"=11")</f>
        <v>4</v>
      </c>
      <c r="CN555" s="86"/>
      <c r="CO555" s="86"/>
      <c r="CP555" s="86"/>
      <c r="CQ555" s="86"/>
      <c r="CR555" s="86"/>
      <c r="CS555" s="86"/>
      <c r="CT555" s="86"/>
      <c r="CU555" s="86"/>
      <c r="CV555" s="86"/>
      <c r="CW555" s="86"/>
      <c r="CX555" s="86"/>
      <c r="CY555" s="86"/>
      <c r="CZ555" s="86"/>
      <c r="DA555" s="86"/>
      <c r="DB555" s="86"/>
      <c r="DC555" s="86"/>
      <c r="DD555" s="86"/>
      <c r="DE555" s="86"/>
      <c r="DF555" s="86"/>
      <c r="DG555" s="86"/>
      <c r="DH555" s="86"/>
      <c r="DI555" s="86"/>
      <c r="DJ555" s="86"/>
      <c r="DK555" s="86"/>
      <c r="DL555" s="86"/>
      <c r="DM555" s="86"/>
      <c r="DN555" s="86"/>
      <c r="DO555" s="86"/>
      <c r="DP555" s="86"/>
      <c r="DQ555" s="86"/>
      <c r="DR555" s="86"/>
      <c r="DS555" s="86"/>
      <c r="DT555" s="86"/>
      <c r="DU555" s="86"/>
      <c r="DV555" s="86"/>
      <c r="DW555" s="86"/>
      <c r="DX555" s="86"/>
      <c r="DY555" s="86"/>
      <c r="DZ555" s="86"/>
    </row>
    <row r="556" spans="1:130" s="85" customFormat="1" x14ac:dyDescent="0.25">
      <c r="A556" s="27">
        <v>222493</v>
      </c>
      <c r="B556" s="86" t="s">
        <v>50</v>
      </c>
      <c r="C556" s="86" t="s">
        <v>2</v>
      </c>
      <c r="D556" s="138" t="s">
        <v>78</v>
      </c>
      <c r="E556" s="86" t="s">
        <v>314</v>
      </c>
      <c r="F556" s="86" t="s">
        <v>471</v>
      </c>
      <c r="G556" s="87">
        <v>41628.231944444444</v>
      </c>
      <c r="H556" s="88" t="s">
        <v>2</v>
      </c>
      <c r="I556" s="88" t="s">
        <v>779</v>
      </c>
      <c r="J556" s="87">
        <v>41277.888888888891</v>
      </c>
      <c r="K556" s="143">
        <f>+COUNTIF($Y556,"&gt;=18")+COUNTIF($AG556,"&gt;=31")+COUNTIF($AP556,"&lt;=15")+COUNTIF($AR556,"&gt;=19")+COUNTIF($BG556,"&gt;=11")+COUNTIF($BI556,"&lt;=21")+COUNTIF($BK556,"&gt;=17")+COUNTIF($BR556,"&gt;=24")+COUNTIF($CA556,"&lt;=11")</f>
        <v>5</v>
      </c>
      <c r="L556" s="140">
        <f>65-(+CH556+CI556+CJ556+CK556+CL556+CM556)</f>
        <v>15</v>
      </c>
      <c r="M556" s="68">
        <v>13</v>
      </c>
      <c r="N556" s="68">
        <v>25</v>
      </c>
      <c r="O556" s="68">
        <v>14</v>
      </c>
      <c r="P556" s="68">
        <v>10</v>
      </c>
      <c r="Q556" s="68">
        <v>11</v>
      </c>
      <c r="R556" s="68">
        <v>15</v>
      </c>
      <c r="S556" s="68">
        <v>12</v>
      </c>
      <c r="T556" s="68">
        <v>12</v>
      </c>
      <c r="U556" s="68">
        <v>12</v>
      </c>
      <c r="V556" s="68">
        <v>13</v>
      </c>
      <c r="W556" s="68">
        <v>13</v>
      </c>
      <c r="X556" s="68">
        <v>16</v>
      </c>
      <c r="Y556" s="68">
        <v>18</v>
      </c>
      <c r="Z556" s="100">
        <v>9</v>
      </c>
      <c r="AA556" s="100">
        <v>10</v>
      </c>
      <c r="AB556" s="68">
        <v>11</v>
      </c>
      <c r="AC556" s="68">
        <v>11</v>
      </c>
      <c r="AD556" s="68">
        <v>26</v>
      </c>
      <c r="AE556" s="68">
        <v>15</v>
      </c>
      <c r="AF556" s="68">
        <v>18</v>
      </c>
      <c r="AG556" s="68">
        <v>29</v>
      </c>
      <c r="AH556" s="68">
        <v>14</v>
      </c>
      <c r="AI556" s="68">
        <v>15</v>
      </c>
      <c r="AJ556" s="100">
        <v>17</v>
      </c>
      <c r="AK556" s="100">
        <v>18</v>
      </c>
      <c r="AL556" s="68">
        <v>11</v>
      </c>
      <c r="AM556" s="68">
        <v>11</v>
      </c>
      <c r="AN556" s="68">
        <v>19</v>
      </c>
      <c r="AO556" s="68">
        <v>23</v>
      </c>
      <c r="AP556" s="68">
        <v>14</v>
      </c>
      <c r="AQ556" s="68">
        <v>15</v>
      </c>
      <c r="AR556" s="68">
        <v>19</v>
      </c>
      <c r="AS556" s="68">
        <v>18</v>
      </c>
      <c r="AT556" s="100">
        <v>38</v>
      </c>
      <c r="AU556" s="68">
        <v>39</v>
      </c>
      <c r="AV556" s="68">
        <v>12</v>
      </c>
      <c r="AW556" s="68">
        <v>12</v>
      </c>
      <c r="AX556" s="68">
        <v>11</v>
      </c>
      <c r="AY556" s="68">
        <v>9</v>
      </c>
      <c r="AZ556" s="68">
        <v>15</v>
      </c>
      <c r="BA556" s="68">
        <v>16</v>
      </c>
      <c r="BB556" s="68">
        <v>8</v>
      </c>
      <c r="BC556" s="68">
        <v>11</v>
      </c>
      <c r="BD556" s="68">
        <v>10</v>
      </c>
      <c r="BE556" s="68">
        <v>8</v>
      </c>
      <c r="BF556" s="68">
        <v>10</v>
      </c>
      <c r="BG556" s="68">
        <v>11</v>
      </c>
      <c r="BH556" s="68">
        <v>12</v>
      </c>
      <c r="BI556" s="68">
        <v>23</v>
      </c>
      <c r="BJ556" s="68">
        <v>23</v>
      </c>
      <c r="BK556" s="68">
        <v>16</v>
      </c>
      <c r="BL556" s="68">
        <v>10</v>
      </c>
      <c r="BM556" s="68">
        <v>12</v>
      </c>
      <c r="BN556" s="68">
        <v>12</v>
      </c>
      <c r="BO556" s="68">
        <v>15</v>
      </c>
      <c r="BP556" s="68">
        <v>8</v>
      </c>
      <c r="BQ556" s="68">
        <v>12</v>
      </c>
      <c r="BR556" s="68">
        <v>22</v>
      </c>
      <c r="BS556" s="68">
        <v>20</v>
      </c>
      <c r="BT556" s="68">
        <v>14</v>
      </c>
      <c r="BU556" s="68">
        <v>12</v>
      </c>
      <c r="BV556" s="68">
        <v>11</v>
      </c>
      <c r="BW556" s="68">
        <v>13</v>
      </c>
      <c r="BX556" s="68">
        <v>10</v>
      </c>
      <c r="BY556" s="68">
        <v>11</v>
      </c>
      <c r="BZ556" s="68">
        <v>12</v>
      </c>
      <c r="CA556" s="68">
        <v>11</v>
      </c>
      <c r="CB556" s="149">
        <f>(2.71828^(-8.3291+4.4859*K556-2.1583*L556))/(1+(2.71828^(-8.3291+4.4859*K556-2.1583*L556)))</f>
        <v>1.1578826372581279E-8</v>
      </c>
      <c r="CC556" s="64" t="s">
        <v>781</v>
      </c>
      <c r="CD556" s="86" t="s">
        <v>53</v>
      </c>
      <c r="CE556" s="3" t="s">
        <v>2</v>
      </c>
      <c r="CF556" s="86" t="s">
        <v>50</v>
      </c>
      <c r="CG556" s="86"/>
      <c r="CH556" s="59">
        <f>COUNTIF($M556,"=13")+COUNTIF($N556,"=24")+COUNTIF($O556,"=14")+COUNTIF($P556,"=11")+COUNTIF($Q556,"=11")+COUNTIF($R556,"=14")+COUNTIF($S556,"=12")+COUNTIF($T556,"=12")+COUNTIF($U556,"=12")+COUNTIF($V556,"=13")+COUNTIF($W556,"=13")+COUNTIF($X556,"=16")</f>
        <v>9</v>
      </c>
      <c r="CI556" s="59">
        <f>COUNTIF($Y556,"=18")+COUNTIF($Z556,"=9")+COUNTIF($AA556,"=10")+COUNTIF($AB556,"=11")+COUNTIF($AC556,"=11")+COUNTIF($AD556,"=25")+COUNTIF($AE556,"=15")+COUNTIF($AF556,"=19")+COUNTIF($AG556,"=31")+COUNTIF($AH556,"=15")+COUNTIF($AI556,"=15")+COUNTIF($AJ556,"=17")+COUNTIF($AK556,"=17")</f>
        <v>8</v>
      </c>
      <c r="CJ556" s="59">
        <f>COUNTIF($AL556,"=11")+COUNTIF($AM556,"=11")+COUNTIF($AN556,"=19")+COUNTIF($AO556,"=23")+COUNTIF($AP556,"=15")+COUNTIF($AQ556,"=15")+COUNTIF($AR556,"=19")+COUNTIF($AS556,"=17")+COUNTIF($AV556,"=12")+COUNTIF($AW556,"=12")</f>
        <v>8</v>
      </c>
      <c r="CK556" s="59">
        <f>COUNTIF($AX556,"=11")+COUNTIF($AY556,"=9")+COUNTIF($AZ556,"=15")+COUNTIF($BA556,"=16")+COUNTIF($BB556,"=8")+COUNTIF($BC556,"=10")+COUNTIF($BD556,"=10")+COUNTIF($BE556,"=8")+COUNTIF($BF556,"=10")+COUNTIF($BG556,"=11")</f>
        <v>9</v>
      </c>
      <c r="CL556" s="59">
        <f>COUNTIF($BH556,"=12")+COUNTIF($BI556,"=21")+COUNTIF($BJ556,"=23")+COUNTIF($BK556,"=16")+COUNTIF($BL556,"=10")+COUNTIF($BM556,"=12")+COUNTIF($BN556,"=12")+COUNTIF($BO556,"=15")+COUNTIF($BP556,"=8")+COUNTIF($BQ556,"=12")+COUNTIF($BR556,"=24")+COUNTIF($BS556,"=20")+COUNTIF($BT556,"=13")</f>
        <v>10</v>
      </c>
      <c r="CM556" s="59">
        <f>COUNTIF($BU556,"=12")+COUNTIF($BV556,"=11")+COUNTIF($BW556,"=13")+COUNTIF($BX556,"=11")+COUNTIF($BY556,"=11")+COUNTIF($BZ556,"=12")+COUNTIF($CA556,"=11")</f>
        <v>6</v>
      </c>
      <c r="CN556" s="86"/>
      <c r="CO556" s="86"/>
      <c r="CP556" s="86"/>
      <c r="CQ556" s="86"/>
      <c r="CR556" s="86"/>
      <c r="CS556" s="86"/>
      <c r="CT556" s="86"/>
      <c r="CU556" s="86"/>
      <c r="CV556" s="86"/>
      <c r="CW556" s="86"/>
      <c r="CX556" s="86"/>
      <c r="CY556" s="86"/>
      <c r="CZ556" s="86"/>
      <c r="DA556" s="86"/>
      <c r="DB556" s="86"/>
      <c r="DC556" s="86"/>
      <c r="DD556" s="86"/>
      <c r="DE556" s="86"/>
      <c r="DF556" s="86"/>
      <c r="DG556" s="86"/>
      <c r="DH556" s="86"/>
      <c r="DI556" s="86"/>
      <c r="DJ556" s="86"/>
      <c r="DK556" s="86"/>
      <c r="DL556" s="86"/>
      <c r="DM556" s="86"/>
      <c r="DN556" s="86"/>
      <c r="DO556" s="86"/>
      <c r="DP556" s="86"/>
      <c r="DQ556" s="86"/>
      <c r="DR556" s="86"/>
      <c r="DS556" s="86"/>
      <c r="DT556" s="86"/>
      <c r="DU556" s="86"/>
      <c r="DV556" s="86"/>
      <c r="DW556" s="86"/>
      <c r="DX556" s="86"/>
      <c r="DY556" s="86"/>
      <c r="DZ556" s="86"/>
    </row>
    <row r="557" spans="1:130" s="85" customFormat="1" x14ac:dyDescent="0.25">
      <c r="A557" s="22">
        <v>223934</v>
      </c>
      <c r="B557" s="91" t="s">
        <v>288</v>
      </c>
      <c r="C557" s="86" t="s">
        <v>2</v>
      </c>
      <c r="D557" s="138" t="s">
        <v>108</v>
      </c>
      <c r="E557" s="91" t="s">
        <v>23</v>
      </c>
      <c r="F557" s="91" t="s">
        <v>167</v>
      </c>
      <c r="G557" s="7">
        <v>41504.945138888892</v>
      </c>
      <c r="H557" s="88" t="s">
        <v>2</v>
      </c>
      <c r="I557" s="88" t="s">
        <v>779</v>
      </c>
      <c r="J557" s="87">
        <v>41277.888888888891</v>
      </c>
      <c r="K557" s="143">
        <f>+COUNTIF($Y557,"&gt;=18")+COUNTIF($AG557,"&gt;=31")+COUNTIF($AP557,"&lt;=15")+COUNTIF($AR557,"&gt;=19")+COUNTIF($BG557,"&gt;=11")+COUNTIF($BI557,"&lt;=21")+COUNTIF($BK557,"&gt;=17")+COUNTIF($BR557,"&gt;=24")+COUNTIF($CA557,"&lt;=11")</f>
        <v>5</v>
      </c>
      <c r="L557" s="140">
        <f>65-(+CH557+CI557+CJ557+CK557+CL557+CM557)</f>
        <v>15</v>
      </c>
      <c r="M557" s="114">
        <v>13</v>
      </c>
      <c r="N557" s="114">
        <v>24</v>
      </c>
      <c r="O557" s="114">
        <v>12</v>
      </c>
      <c r="P557" s="114">
        <v>11</v>
      </c>
      <c r="Q557" s="114">
        <v>11</v>
      </c>
      <c r="R557" s="114">
        <v>13</v>
      </c>
      <c r="S557" s="114">
        <v>12</v>
      </c>
      <c r="T557" s="114">
        <v>12</v>
      </c>
      <c r="U557" s="114">
        <v>13</v>
      </c>
      <c r="V557" s="114">
        <v>13</v>
      </c>
      <c r="W557" s="114">
        <v>13</v>
      </c>
      <c r="X557" s="114">
        <v>16</v>
      </c>
      <c r="Y557" s="114">
        <v>17</v>
      </c>
      <c r="Z557" s="114">
        <v>9</v>
      </c>
      <c r="AA557" s="114">
        <v>10</v>
      </c>
      <c r="AB557" s="114">
        <v>11</v>
      </c>
      <c r="AC557" s="114">
        <v>11</v>
      </c>
      <c r="AD557" s="114">
        <v>25</v>
      </c>
      <c r="AE557" s="114">
        <v>15</v>
      </c>
      <c r="AF557" s="114">
        <v>20</v>
      </c>
      <c r="AG557" s="114">
        <v>29</v>
      </c>
      <c r="AH557" s="114">
        <v>14</v>
      </c>
      <c r="AI557" s="114">
        <v>15</v>
      </c>
      <c r="AJ557" s="114">
        <v>16</v>
      </c>
      <c r="AK557" s="62">
        <v>17</v>
      </c>
      <c r="AL557" s="114">
        <v>11</v>
      </c>
      <c r="AM557" s="114">
        <v>11</v>
      </c>
      <c r="AN557" s="114">
        <v>19</v>
      </c>
      <c r="AO557" s="114">
        <v>23</v>
      </c>
      <c r="AP557" s="114">
        <v>16</v>
      </c>
      <c r="AQ557" s="114">
        <v>16</v>
      </c>
      <c r="AR557" s="114">
        <v>19</v>
      </c>
      <c r="AS557" s="114">
        <v>17</v>
      </c>
      <c r="AT557" s="62">
        <v>36</v>
      </c>
      <c r="AU557" s="62">
        <v>38</v>
      </c>
      <c r="AV557" s="114">
        <v>14</v>
      </c>
      <c r="AW557" s="114">
        <v>12</v>
      </c>
      <c r="AX557" s="114">
        <v>11</v>
      </c>
      <c r="AY557" s="114">
        <v>9</v>
      </c>
      <c r="AZ557" s="114">
        <v>15</v>
      </c>
      <c r="BA557" s="114">
        <v>16</v>
      </c>
      <c r="BB557" s="114">
        <v>8</v>
      </c>
      <c r="BC557" s="114">
        <v>10</v>
      </c>
      <c r="BD557" s="114">
        <v>10</v>
      </c>
      <c r="BE557" s="114">
        <v>8</v>
      </c>
      <c r="BF557" s="114">
        <v>10</v>
      </c>
      <c r="BG557" s="114">
        <v>10</v>
      </c>
      <c r="BH557" s="114">
        <v>12</v>
      </c>
      <c r="BI557" s="114">
        <v>21</v>
      </c>
      <c r="BJ557" s="114">
        <v>23</v>
      </c>
      <c r="BK557" s="114">
        <v>17</v>
      </c>
      <c r="BL557" s="114">
        <v>10</v>
      </c>
      <c r="BM557" s="114">
        <v>12</v>
      </c>
      <c r="BN557" s="114">
        <v>12</v>
      </c>
      <c r="BO557" s="114">
        <v>15</v>
      </c>
      <c r="BP557" s="114">
        <v>8</v>
      </c>
      <c r="BQ557" s="114">
        <v>11</v>
      </c>
      <c r="BR557" s="114">
        <v>24</v>
      </c>
      <c r="BS557" s="114">
        <v>20</v>
      </c>
      <c r="BT557" s="114">
        <v>12</v>
      </c>
      <c r="BU557" s="114">
        <v>12</v>
      </c>
      <c r="BV557" s="114">
        <v>11</v>
      </c>
      <c r="BW557" s="114">
        <v>13</v>
      </c>
      <c r="BX557" s="114">
        <v>11</v>
      </c>
      <c r="BY557" s="114">
        <v>11</v>
      </c>
      <c r="BZ557" s="114">
        <v>12</v>
      </c>
      <c r="CA557" s="114">
        <v>11</v>
      </c>
      <c r="CB557" s="149">
        <f>(2.71828^(-8.3291+4.4859*K557-2.1583*L557))/(1+(2.71828^(-8.3291+4.4859*K557-2.1583*L557)))</f>
        <v>1.1578826372581279E-8</v>
      </c>
      <c r="CC557" s="64" t="s">
        <v>781</v>
      </c>
      <c r="CD557" s="9" t="s">
        <v>56</v>
      </c>
      <c r="CE557" s="10" t="s">
        <v>593</v>
      </c>
      <c r="CF557" s="9" t="s">
        <v>288</v>
      </c>
      <c r="CG557" s="11"/>
      <c r="CH557" s="59">
        <f>COUNTIF($M557,"=13")+COUNTIF($N557,"=24")+COUNTIF($O557,"=14")+COUNTIF($P557,"=11")+COUNTIF($Q557,"=11")+COUNTIF($R557,"=14")+COUNTIF($S557,"=12")+COUNTIF($T557,"=12")+COUNTIF($U557,"=12")+COUNTIF($V557,"=13")+COUNTIF($W557,"=13")+COUNTIF($X557,"=16")</f>
        <v>9</v>
      </c>
      <c r="CI557" s="59">
        <f>COUNTIF($Y557,"=18")+COUNTIF($Z557,"=9")+COUNTIF($AA557,"=10")+COUNTIF($AB557,"=11")+COUNTIF($AC557,"=11")+COUNTIF($AD557,"=25")+COUNTIF($AE557,"=15")+COUNTIF($AF557,"=19")+COUNTIF($AG557,"=31")+COUNTIF($AH557,"=15")+COUNTIF($AI557,"=15")+COUNTIF($AJ557,"=17")+COUNTIF($AK557,"=17")</f>
        <v>8</v>
      </c>
      <c r="CJ557" s="59">
        <f>COUNTIF($AL557,"=11")+COUNTIF($AM557,"=11")+COUNTIF($AN557,"=19")+COUNTIF($AO557,"=23")+COUNTIF($AP557,"=15")+COUNTIF($AQ557,"=15")+COUNTIF($AR557,"=19")+COUNTIF($AS557,"=17")+COUNTIF($AV557,"=12")+COUNTIF($AW557,"=12")</f>
        <v>7</v>
      </c>
      <c r="CK557" s="59">
        <f>COUNTIF($AX557,"=11")+COUNTIF($AY557,"=9")+COUNTIF($AZ557,"=15")+COUNTIF($BA557,"=16")+COUNTIF($BB557,"=8")+COUNTIF($BC557,"=10")+COUNTIF($BD557,"=10")+COUNTIF($BE557,"=8")+COUNTIF($BF557,"=10")+COUNTIF($BG557,"=11")</f>
        <v>9</v>
      </c>
      <c r="CL557" s="59">
        <f>COUNTIF($BH557,"=12")+COUNTIF($BI557,"=21")+COUNTIF($BJ557,"=23")+COUNTIF($BK557,"=16")+COUNTIF($BL557,"=10")+COUNTIF($BM557,"=12")+COUNTIF($BN557,"=12")+COUNTIF($BO557,"=15")+COUNTIF($BP557,"=8")+COUNTIF($BQ557,"=12")+COUNTIF($BR557,"=24")+COUNTIF($BS557,"=20")+COUNTIF($BT557,"=13")</f>
        <v>10</v>
      </c>
      <c r="CM557" s="59">
        <f>COUNTIF($BU557,"=12")+COUNTIF($BV557,"=11")+COUNTIF($BW557,"=13")+COUNTIF($BX557,"=11")+COUNTIF($BY557,"=11")+COUNTIF($BZ557,"=12")+COUNTIF($CA557,"=11")</f>
        <v>7</v>
      </c>
      <c r="CN557" s="86"/>
      <c r="CO557" s="86"/>
      <c r="CP557" s="86"/>
      <c r="CQ557" s="86"/>
      <c r="CR557" s="86"/>
      <c r="CS557" s="86"/>
      <c r="CT557" s="86"/>
      <c r="CU557" s="86"/>
      <c r="CV557" s="86"/>
      <c r="CW557" s="86"/>
      <c r="CX557" s="86"/>
      <c r="CY557" s="86"/>
      <c r="CZ557" s="86"/>
      <c r="DA557" s="86"/>
      <c r="DB557" s="86"/>
      <c r="DC557" s="86"/>
      <c r="DD557" s="86"/>
      <c r="DE557" s="86"/>
      <c r="DF557" s="86"/>
      <c r="DG557" s="86"/>
      <c r="DH557" s="86"/>
      <c r="DI557" s="86"/>
      <c r="DJ557" s="86"/>
      <c r="DK557" s="86"/>
      <c r="DL557" s="86"/>
      <c r="DM557" s="86"/>
      <c r="DN557" s="86"/>
      <c r="DO557" s="86"/>
      <c r="DP557" s="86"/>
      <c r="DQ557" s="86"/>
      <c r="DR557" s="86"/>
      <c r="DS557" s="86"/>
      <c r="DT557" s="86"/>
      <c r="DU557" s="86"/>
      <c r="DV557" s="86"/>
      <c r="DW557" s="86"/>
      <c r="DX557" s="86"/>
      <c r="DY557" s="86"/>
      <c r="DZ557" s="86"/>
    </row>
    <row r="558" spans="1:130" s="85" customFormat="1" x14ac:dyDescent="0.25">
      <c r="A558" s="22">
        <v>237505</v>
      </c>
      <c r="B558" s="91" t="s">
        <v>255</v>
      </c>
      <c r="C558" s="86" t="s">
        <v>2</v>
      </c>
      <c r="D558" s="138" t="s">
        <v>78</v>
      </c>
      <c r="E558" s="8" t="s">
        <v>20</v>
      </c>
      <c r="F558" s="8" t="s">
        <v>255</v>
      </c>
      <c r="G558" s="16">
        <v>41622</v>
      </c>
      <c r="H558" s="88" t="s">
        <v>2</v>
      </c>
      <c r="I558" s="88" t="s">
        <v>779</v>
      </c>
      <c r="J558" s="87">
        <v>41277.888888888891</v>
      </c>
      <c r="K558" s="143">
        <f>+COUNTIF($Y558,"&gt;=18")+COUNTIF($AG558,"&gt;=31")+COUNTIF($AP558,"&lt;=15")+COUNTIF($AR558,"&gt;=19")+COUNTIF($BG558,"&gt;=11")+COUNTIF($BI558,"&lt;=21")+COUNTIF($BK558,"&gt;=17")+COUNTIF($BR558,"&gt;=24")+COUNTIF($CA558,"&lt;=11")</f>
        <v>5</v>
      </c>
      <c r="L558" s="140">
        <f>65-(+CH558+CI558+CJ558+CK558+CL558+CM558)</f>
        <v>15</v>
      </c>
      <c r="M558" s="114">
        <v>13</v>
      </c>
      <c r="N558" s="114">
        <v>23</v>
      </c>
      <c r="O558" s="114">
        <v>15</v>
      </c>
      <c r="P558" s="114">
        <v>13</v>
      </c>
      <c r="Q558" s="114">
        <v>11</v>
      </c>
      <c r="R558" s="114">
        <v>14</v>
      </c>
      <c r="S558" s="114">
        <v>12</v>
      </c>
      <c r="T558" s="114">
        <v>12</v>
      </c>
      <c r="U558" s="114">
        <v>12</v>
      </c>
      <c r="V558" s="114">
        <v>13</v>
      </c>
      <c r="W558" s="114">
        <v>13</v>
      </c>
      <c r="X558" s="114">
        <v>17</v>
      </c>
      <c r="Y558" s="114">
        <v>18</v>
      </c>
      <c r="Z558" s="114">
        <v>9</v>
      </c>
      <c r="AA558" s="114">
        <v>10</v>
      </c>
      <c r="AB558" s="114">
        <v>11</v>
      </c>
      <c r="AC558" s="114">
        <v>11</v>
      </c>
      <c r="AD558" s="114">
        <v>25</v>
      </c>
      <c r="AE558" s="114">
        <v>16</v>
      </c>
      <c r="AF558" s="114">
        <v>19</v>
      </c>
      <c r="AG558" s="114">
        <v>30</v>
      </c>
      <c r="AH558" s="114">
        <v>15</v>
      </c>
      <c r="AI558" s="114">
        <v>15</v>
      </c>
      <c r="AJ558" s="114">
        <v>16</v>
      </c>
      <c r="AK558" s="114">
        <v>18</v>
      </c>
      <c r="AL558" s="114">
        <v>12</v>
      </c>
      <c r="AM558" s="114">
        <v>11</v>
      </c>
      <c r="AN558" s="114">
        <v>19</v>
      </c>
      <c r="AO558" s="114">
        <v>23</v>
      </c>
      <c r="AP558" s="114">
        <v>15</v>
      </c>
      <c r="AQ558" s="114">
        <v>15</v>
      </c>
      <c r="AR558" s="114">
        <v>19</v>
      </c>
      <c r="AS558" s="114">
        <v>16</v>
      </c>
      <c r="AT558" s="114">
        <v>34</v>
      </c>
      <c r="AU558" s="62">
        <v>37</v>
      </c>
      <c r="AV558" s="114">
        <v>12</v>
      </c>
      <c r="AW558" s="114">
        <v>12</v>
      </c>
      <c r="AX558" s="114">
        <v>11</v>
      </c>
      <c r="AY558" s="114">
        <v>9</v>
      </c>
      <c r="AZ558" s="114">
        <v>15</v>
      </c>
      <c r="BA558" s="114">
        <v>16</v>
      </c>
      <c r="BB558" s="114">
        <v>8</v>
      </c>
      <c r="BC558" s="114">
        <v>10</v>
      </c>
      <c r="BD558" s="114">
        <v>10</v>
      </c>
      <c r="BE558" s="114">
        <v>8</v>
      </c>
      <c r="BF558" s="114">
        <v>10</v>
      </c>
      <c r="BG558" s="114">
        <v>11</v>
      </c>
      <c r="BH558" s="114">
        <v>12</v>
      </c>
      <c r="BI558" s="114">
        <v>23</v>
      </c>
      <c r="BJ558" s="114">
        <v>23</v>
      </c>
      <c r="BK558" s="114">
        <v>16</v>
      </c>
      <c r="BL558" s="114">
        <v>10</v>
      </c>
      <c r="BM558" s="114">
        <v>12</v>
      </c>
      <c r="BN558" s="114">
        <v>12</v>
      </c>
      <c r="BO558" s="114">
        <v>14</v>
      </c>
      <c r="BP558" s="114">
        <v>8</v>
      </c>
      <c r="BQ558" s="114">
        <v>12</v>
      </c>
      <c r="BR558" s="114">
        <v>26</v>
      </c>
      <c r="BS558" s="114">
        <v>20</v>
      </c>
      <c r="BT558" s="114">
        <v>13</v>
      </c>
      <c r="BU558" s="114">
        <v>12</v>
      </c>
      <c r="BV558" s="114">
        <v>11</v>
      </c>
      <c r="BW558" s="114">
        <v>13</v>
      </c>
      <c r="BX558" s="114">
        <v>11</v>
      </c>
      <c r="BY558" s="114">
        <v>11</v>
      </c>
      <c r="BZ558" s="114">
        <v>13</v>
      </c>
      <c r="CA558" s="114">
        <v>12</v>
      </c>
      <c r="CB558" s="149">
        <f>(2.71828^(-8.3291+4.4859*K558-2.1583*L558))/(1+(2.71828^(-8.3291+4.4859*K558-2.1583*L558)))</f>
        <v>1.1578826372581279E-8</v>
      </c>
      <c r="CC558" s="64" t="s">
        <v>781</v>
      </c>
      <c r="CD558" s="9" t="s">
        <v>53</v>
      </c>
      <c r="CE558" s="91" t="s">
        <v>2</v>
      </c>
      <c r="CF558" s="9" t="s">
        <v>50</v>
      </c>
      <c r="CG558" s="9"/>
      <c r="CH558" s="59">
        <f>COUNTIF($M558,"=13")+COUNTIF($N558,"=24")+COUNTIF($O558,"=14")+COUNTIF($P558,"=11")+COUNTIF($Q558,"=11")+COUNTIF($R558,"=14")+COUNTIF($S558,"=12")+COUNTIF($T558,"=12")+COUNTIF($U558,"=12")+COUNTIF($V558,"=13")+COUNTIF($W558,"=13")+COUNTIF($X558,"=16")</f>
        <v>8</v>
      </c>
      <c r="CI558" s="59">
        <f>COUNTIF($Y558,"=18")+COUNTIF($Z558,"=9")+COUNTIF($AA558,"=10")+COUNTIF($AB558,"=11")+COUNTIF($AC558,"=11")+COUNTIF($AD558,"=25")+COUNTIF($AE558,"=15")+COUNTIF($AF558,"=19")+COUNTIF($AG558,"=31")+COUNTIF($AH558,"=15")+COUNTIF($AI558,"=15")+COUNTIF($AJ558,"=17")+COUNTIF($AK558,"=17")</f>
        <v>9</v>
      </c>
      <c r="CJ558" s="59">
        <f>COUNTIF($AL558,"=11")+COUNTIF($AM558,"=11")+COUNTIF($AN558,"=19")+COUNTIF($AO558,"=23")+COUNTIF($AP558,"=15")+COUNTIF($AQ558,"=15")+COUNTIF($AR558,"=19")+COUNTIF($AS558,"=17")+COUNTIF($AV558,"=12")+COUNTIF($AW558,"=12")</f>
        <v>8</v>
      </c>
      <c r="CK558" s="59">
        <f>COUNTIF($AX558,"=11")+COUNTIF($AY558,"=9")+COUNTIF($AZ558,"=15")+COUNTIF($BA558,"=16")+COUNTIF($BB558,"=8")+COUNTIF($BC558,"=10")+COUNTIF($BD558,"=10")+COUNTIF($BE558,"=8")+COUNTIF($BF558,"=10")+COUNTIF($BG558,"=11")</f>
        <v>10</v>
      </c>
      <c r="CL558" s="59">
        <f>COUNTIF($BH558,"=12")+COUNTIF($BI558,"=21")+COUNTIF($BJ558,"=23")+COUNTIF($BK558,"=16")+COUNTIF($BL558,"=10")+COUNTIF($BM558,"=12")+COUNTIF($BN558,"=12")+COUNTIF($BO558,"=15")+COUNTIF($BP558,"=8")+COUNTIF($BQ558,"=12")+COUNTIF($BR558,"=24")+COUNTIF($BS558,"=20")+COUNTIF($BT558,"=13")</f>
        <v>10</v>
      </c>
      <c r="CM558" s="59">
        <f>COUNTIF($BU558,"=12")+COUNTIF($BV558,"=11")+COUNTIF($BW558,"=13")+COUNTIF($BX558,"=11")+COUNTIF($BY558,"=11")+COUNTIF($BZ558,"=12")+COUNTIF($CA558,"=11")</f>
        <v>5</v>
      </c>
      <c r="CN558" s="86"/>
      <c r="CO558" s="86"/>
      <c r="CP558" s="86"/>
      <c r="CQ558" s="86"/>
      <c r="CR558" s="86"/>
      <c r="CS558" s="86"/>
      <c r="CT558" s="86"/>
      <c r="CU558" s="86"/>
      <c r="CV558" s="86"/>
      <c r="CW558" s="86"/>
      <c r="CX558" s="86"/>
      <c r="CY558" s="86"/>
      <c r="CZ558" s="86"/>
      <c r="DA558" s="86"/>
      <c r="DB558" s="86"/>
      <c r="DC558" s="86"/>
      <c r="DD558" s="86"/>
      <c r="DE558" s="86"/>
      <c r="DF558" s="86"/>
      <c r="DG558" s="86"/>
      <c r="DH558" s="86"/>
      <c r="DI558" s="86"/>
      <c r="DJ558" s="86"/>
      <c r="DK558" s="86"/>
      <c r="DL558" s="86"/>
      <c r="DM558" s="86"/>
      <c r="DN558" s="86"/>
      <c r="DO558" s="86"/>
      <c r="DP558" s="86"/>
      <c r="DQ558" s="86"/>
      <c r="DR558" s="86"/>
      <c r="DS558" s="86"/>
      <c r="DT558" s="86"/>
      <c r="DU558" s="86"/>
      <c r="DV558" s="86"/>
      <c r="DW558" s="86"/>
      <c r="DX558" s="86"/>
      <c r="DY558" s="86"/>
      <c r="DZ558" s="86"/>
    </row>
    <row r="559" spans="1:130" s="85" customFormat="1" x14ac:dyDescent="0.25">
      <c r="A559" s="172">
        <v>241992</v>
      </c>
      <c r="B559" s="86" t="s">
        <v>358</v>
      </c>
      <c r="C559" s="86" t="s">
        <v>2</v>
      </c>
      <c r="D559" s="138" t="s">
        <v>78</v>
      </c>
      <c r="E559" s="86" t="s">
        <v>314</v>
      </c>
      <c r="F559" s="86" t="s">
        <v>358</v>
      </c>
      <c r="G559" s="87">
        <v>42879.888194444444</v>
      </c>
      <c r="H559" s="86" t="s">
        <v>785</v>
      </c>
      <c r="I559" s="86" t="s">
        <v>779</v>
      </c>
      <c r="J559" s="87">
        <v>41277</v>
      </c>
      <c r="K559" s="143">
        <f>+COUNTIF($Y559,"&gt;=18")+COUNTIF($AG559,"&gt;=31")+COUNTIF($AP559,"&lt;=15")+COUNTIF($AR559,"&gt;=19")+COUNTIF($BG559,"&gt;=11")+COUNTIF($BI559,"&lt;=21")+COUNTIF($BK559,"&gt;=17")+COUNTIF($BR559,"&gt;=24")+COUNTIF($CA559,"&lt;=11")</f>
        <v>5</v>
      </c>
      <c r="L559" s="140">
        <f>65-(+CH559+CI559+CJ559+CK559+CL559+CM559)</f>
        <v>15</v>
      </c>
      <c r="M559" s="100">
        <v>13</v>
      </c>
      <c r="N559" s="68">
        <v>24</v>
      </c>
      <c r="O559" s="100">
        <v>14</v>
      </c>
      <c r="P559" s="68">
        <v>11</v>
      </c>
      <c r="Q559" s="100">
        <v>12</v>
      </c>
      <c r="R559" s="100">
        <v>16</v>
      </c>
      <c r="S559" s="100">
        <v>12</v>
      </c>
      <c r="T559" s="100">
        <v>12</v>
      </c>
      <c r="U559" s="100">
        <v>11</v>
      </c>
      <c r="V559" s="100">
        <v>13</v>
      </c>
      <c r="W559" s="100">
        <v>15</v>
      </c>
      <c r="X559" s="100">
        <v>16</v>
      </c>
      <c r="Y559" s="100">
        <v>17</v>
      </c>
      <c r="Z559" s="100">
        <v>9</v>
      </c>
      <c r="AA559" s="100">
        <v>10</v>
      </c>
      <c r="AB559" s="100">
        <v>11</v>
      </c>
      <c r="AC559" s="100">
        <v>11</v>
      </c>
      <c r="AD559" s="100">
        <v>25</v>
      </c>
      <c r="AE559" s="100">
        <v>15</v>
      </c>
      <c r="AF559" s="100">
        <v>19</v>
      </c>
      <c r="AG559" s="100">
        <v>29</v>
      </c>
      <c r="AH559" s="68">
        <v>14</v>
      </c>
      <c r="AI559" s="68">
        <v>15</v>
      </c>
      <c r="AJ559" s="100">
        <v>17</v>
      </c>
      <c r="AK559" s="100">
        <v>18</v>
      </c>
      <c r="AL559" s="100">
        <v>11</v>
      </c>
      <c r="AM559" s="68">
        <v>11</v>
      </c>
      <c r="AN559" s="100">
        <v>19</v>
      </c>
      <c r="AO559" s="100">
        <v>23</v>
      </c>
      <c r="AP559" s="100">
        <v>15</v>
      </c>
      <c r="AQ559" s="100">
        <v>14</v>
      </c>
      <c r="AR559" s="100">
        <v>20</v>
      </c>
      <c r="AS559" s="100">
        <v>17</v>
      </c>
      <c r="AT559" s="68">
        <v>36</v>
      </c>
      <c r="AU559" s="68">
        <v>37</v>
      </c>
      <c r="AV559" s="68">
        <v>12</v>
      </c>
      <c r="AW559" s="100">
        <v>12</v>
      </c>
      <c r="AX559" s="100">
        <v>11</v>
      </c>
      <c r="AY559" s="100">
        <v>9</v>
      </c>
      <c r="AZ559" s="100">
        <v>15</v>
      </c>
      <c r="BA559" s="100">
        <v>16</v>
      </c>
      <c r="BB559" s="100">
        <v>8</v>
      </c>
      <c r="BC559" s="100">
        <v>10</v>
      </c>
      <c r="BD559" s="100">
        <v>10</v>
      </c>
      <c r="BE559" s="100">
        <v>8</v>
      </c>
      <c r="BF559" s="100">
        <v>10</v>
      </c>
      <c r="BG559" s="100">
        <v>10</v>
      </c>
      <c r="BH559" s="100">
        <v>12</v>
      </c>
      <c r="BI559" s="100">
        <v>21</v>
      </c>
      <c r="BJ559" s="100">
        <v>21</v>
      </c>
      <c r="BK559" s="100">
        <v>16</v>
      </c>
      <c r="BL559" s="100">
        <v>10</v>
      </c>
      <c r="BM559" s="100">
        <v>12</v>
      </c>
      <c r="BN559" s="100">
        <v>12</v>
      </c>
      <c r="BO559" s="100">
        <v>17</v>
      </c>
      <c r="BP559" s="100">
        <v>8</v>
      </c>
      <c r="BQ559" s="100">
        <v>11</v>
      </c>
      <c r="BR559" s="100">
        <v>24</v>
      </c>
      <c r="BS559" s="100">
        <v>22</v>
      </c>
      <c r="BT559" s="100">
        <v>13</v>
      </c>
      <c r="BU559" s="100">
        <v>12</v>
      </c>
      <c r="BV559" s="100">
        <v>11</v>
      </c>
      <c r="BW559" s="100">
        <v>13</v>
      </c>
      <c r="BX559" s="100">
        <v>11</v>
      </c>
      <c r="BY559" s="100">
        <v>11</v>
      </c>
      <c r="BZ559" s="100">
        <v>12</v>
      </c>
      <c r="CA559" s="100">
        <v>11</v>
      </c>
      <c r="CB559" s="149">
        <f>(2.71828^(-8.3291+4.4859*K559-2.1583*L559))/(1+(2.71828^(-8.3291+4.4859*K559-2.1583*L559)))</f>
        <v>1.1578826372581279E-8</v>
      </c>
      <c r="CC559" s="49" t="s">
        <v>781</v>
      </c>
      <c r="CD559" s="86" t="s">
        <v>53</v>
      </c>
      <c r="CE559" s="86" t="s">
        <v>782</v>
      </c>
      <c r="CF559" s="86" t="s">
        <v>50</v>
      </c>
      <c r="CG559" s="86"/>
      <c r="CH559" s="59">
        <f>COUNTIF($M559,"=13")+COUNTIF($N559,"=24")+COUNTIF($O559,"=14")+COUNTIF($P559,"=11")+COUNTIF($Q559,"=11")+COUNTIF($R559,"=14")+COUNTIF($S559,"=12")+COUNTIF($T559,"=12")+COUNTIF($U559,"=12")+COUNTIF($V559,"=13")+COUNTIF($W559,"=13")+COUNTIF($X559,"=16")</f>
        <v>8</v>
      </c>
      <c r="CI559" s="59">
        <f>COUNTIF($Y559,"=18")+COUNTIF($Z559,"=9")+COUNTIF($AA559,"=10")+COUNTIF($AB559,"=11")+COUNTIF($AC559,"=11")+COUNTIF($AD559,"=25")+COUNTIF($AE559,"=15")+COUNTIF($AF559,"=19")+COUNTIF($AG559,"=31")+COUNTIF($AH559,"=15")+COUNTIF($AI559,"=15")+COUNTIF($AJ559,"=17")+COUNTIF($AK559,"=17")</f>
        <v>9</v>
      </c>
      <c r="CJ559" s="59">
        <f>COUNTIF($AL559,"=11")+COUNTIF($AM559,"=11")+COUNTIF($AN559,"=19")+COUNTIF($AO559,"=23")+COUNTIF($AP559,"=15")+COUNTIF($AQ559,"=15")+COUNTIF($AR559,"=19")+COUNTIF($AS559,"=17")+COUNTIF($AV559,"=12")+COUNTIF($AW559,"=12")</f>
        <v>8</v>
      </c>
      <c r="CK559" s="59">
        <f>COUNTIF($AX559,"=11")+COUNTIF($AY559,"=9")+COUNTIF($AZ559,"=15")+COUNTIF($BA559,"=16")+COUNTIF($BB559,"=8")+COUNTIF($BC559,"=10")+COUNTIF($BD559,"=10")+COUNTIF($BE559,"=8")+COUNTIF($BF559,"=10")+COUNTIF($BG559,"=11")</f>
        <v>9</v>
      </c>
      <c r="CL559" s="59">
        <f>COUNTIF($BH559,"=12")+COUNTIF($BI559,"=21")+COUNTIF($BJ559,"=23")+COUNTIF($BK559,"=16")+COUNTIF($BL559,"=10")+COUNTIF($BM559,"=12")+COUNTIF($BN559,"=12")+COUNTIF($BO559,"=15")+COUNTIF($BP559,"=8")+COUNTIF($BQ559,"=12")+COUNTIF($BR559,"=24")+COUNTIF($BS559,"=20")+COUNTIF($BT559,"=13")</f>
        <v>9</v>
      </c>
      <c r="CM559" s="59">
        <f>COUNTIF($BU559,"=12")+COUNTIF($BV559,"=11")+COUNTIF($BW559,"=13")+COUNTIF($BX559,"=11")+COUNTIF($BY559,"=11")+COUNTIF($BZ559,"=12")+COUNTIF($CA559,"=11")</f>
        <v>7</v>
      </c>
      <c r="CN559" s="86"/>
      <c r="CO559" s="86"/>
      <c r="CP559" s="86"/>
      <c r="CQ559" s="86"/>
      <c r="CR559" s="86"/>
      <c r="CS559" s="86"/>
      <c r="CT559" s="86"/>
      <c r="CU559" s="86"/>
      <c r="CV559" s="86"/>
      <c r="CW559" s="86"/>
      <c r="CX559" s="86"/>
      <c r="CY559" s="86"/>
      <c r="CZ559" s="86"/>
      <c r="DA559" s="86"/>
      <c r="DB559" s="86"/>
      <c r="DC559" s="86"/>
      <c r="DD559" s="86"/>
      <c r="DE559" s="86"/>
      <c r="DF559" s="86"/>
      <c r="DG559" s="86"/>
      <c r="DH559" s="86"/>
      <c r="DI559" s="86"/>
      <c r="DJ559" s="86"/>
      <c r="DK559" s="86"/>
      <c r="DL559" s="86"/>
      <c r="DM559" s="86"/>
      <c r="DN559" s="86"/>
      <c r="DO559" s="86"/>
      <c r="DP559" s="86"/>
      <c r="DQ559" s="86"/>
      <c r="DR559" s="86"/>
      <c r="DS559" s="86"/>
      <c r="DT559" s="86"/>
      <c r="DU559" s="86"/>
      <c r="DV559" s="86"/>
      <c r="DW559" s="86"/>
      <c r="DX559" s="86"/>
      <c r="DY559" s="86"/>
      <c r="DZ559" s="86"/>
    </row>
    <row r="560" spans="1:130" s="85" customFormat="1" x14ac:dyDescent="0.25">
      <c r="A560" s="22">
        <v>245296</v>
      </c>
      <c r="B560" s="91" t="s">
        <v>112</v>
      </c>
      <c r="C560" s="86" t="s">
        <v>2</v>
      </c>
      <c r="D560" s="138" t="s">
        <v>78</v>
      </c>
      <c r="E560" s="91" t="s">
        <v>314</v>
      </c>
      <c r="F560" s="91" t="s">
        <v>112</v>
      </c>
      <c r="G560" s="16">
        <v>41622</v>
      </c>
      <c r="H560" s="88" t="s">
        <v>2</v>
      </c>
      <c r="I560" s="88" t="s">
        <v>779</v>
      </c>
      <c r="J560" s="87">
        <v>41277.888888888891</v>
      </c>
      <c r="K560" s="143">
        <f>+COUNTIF($Y560,"&gt;=18")+COUNTIF($AG560,"&gt;=31")+COUNTIF($AP560,"&lt;=15")+COUNTIF($AR560,"&gt;=19")+COUNTIF($BG560,"&gt;=11")+COUNTIF($BI560,"&lt;=21")+COUNTIF($BK560,"&gt;=17")+COUNTIF($BR560,"&gt;=24")+COUNTIF($CA560,"&lt;=11")</f>
        <v>5</v>
      </c>
      <c r="L560" s="140">
        <f>65-(+CH560+CI560+CJ560+CK560+CL560+CM560)</f>
        <v>15</v>
      </c>
      <c r="M560" s="62">
        <v>14</v>
      </c>
      <c r="N560" s="114">
        <v>23</v>
      </c>
      <c r="O560" s="62">
        <v>13</v>
      </c>
      <c r="P560" s="114">
        <v>10</v>
      </c>
      <c r="Q560" s="62">
        <v>11</v>
      </c>
      <c r="R560" s="62">
        <v>14</v>
      </c>
      <c r="S560" s="62">
        <v>12</v>
      </c>
      <c r="T560" s="62">
        <v>12</v>
      </c>
      <c r="U560" s="62">
        <v>12</v>
      </c>
      <c r="V560" s="62">
        <v>14</v>
      </c>
      <c r="W560" s="62">
        <v>13</v>
      </c>
      <c r="X560" s="62">
        <v>15</v>
      </c>
      <c r="Y560" s="62">
        <v>16</v>
      </c>
      <c r="Z560" s="114">
        <v>9</v>
      </c>
      <c r="AA560" s="114">
        <v>10</v>
      </c>
      <c r="AB560" s="62">
        <v>11</v>
      </c>
      <c r="AC560" s="62">
        <v>11</v>
      </c>
      <c r="AD560" s="62">
        <v>25</v>
      </c>
      <c r="AE560" s="62">
        <v>15</v>
      </c>
      <c r="AF560" s="62">
        <v>19</v>
      </c>
      <c r="AG560" s="62">
        <v>31</v>
      </c>
      <c r="AH560" s="114">
        <v>15</v>
      </c>
      <c r="AI560" s="114">
        <v>16</v>
      </c>
      <c r="AJ560" s="114">
        <v>17</v>
      </c>
      <c r="AK560" s="114">
        <v>18</v>
      </c>
      <c r="AL560" s="62">
        <v>11</v>
      </c>
      <c r="AM560" s="114">
        <v>11</v>
      </c>
      <c r="AN560" s="114">
        <v>19</v>
      </c>
      <c r="AO560" s="114">
        <v>21</v>
      </c>
      <c r="AP560" s="114">
        <v>15</v>
      </c>
      <c r="AQ560" s="114">
        <v>15</v>
      </c>
      <c r="AR560" s="114">
        <v>18</v>
      </c>
      <c r="AS560" s="114">
        <v>17</v>
      </c>
      <c r="AT560" s="114">
        <v>36</v>
      </c>
      <c r="AU560" s="114">
        <v>42</v>
      </c>
      <c r="AV560" s="114">
        <v>12</v>
      </c>
      <c r="AW560" s="114">
        <v>12</v>
      </c>
      <c r="AX560" s="114">
        <v>11</v>
      </c>
      <c r="AY560" s="114">
        <v>9</v>
      </c>
      <c r="AZ560" s="114">
        <v>15</v>
      </c>
      <c r="BA560" s="114">
        <v>16</v>
      </c>
      <c r="BB560" s="62">
        <v>8</v>
      </c>
      <c r="BC560" s="62">
        <v>10</v>
      </c>
      <c r="BD560" s="62">
        <v>10</v>
      </c>
      <c r="BE560" s="62">
        <v>8</v>
      </c>
      <c r="BF560" s="62">
        <v>10</v>
      </c>
      <c r="BG560" s="62">
        <v>10</v>
      </c>
      <c r="BH560" s="62">
        <v>12</v>
      </c>
      <c r="BI560" s="62">
        <v>21</v>
      </c>
      <c r="BJ560" s="62">
        <v>23</v>
      </c>
      <c r="BK560" s="62">
        <v>17</v>
      </c>
      <c r="BL560" s="62">
        <v>10</v>
      </c>
      <c r="BM560" s="62">
        <v>12</v>
      </c>
      <c r="BN560" s="62">
        <v>12</v>
      </c>
      <c r="BO560" s="62">
        <v>15</v>
      </c>
      <c r="BP560" s="62">
        <v>8</v>
      </c>
      <c r="BQ560" s="62">
        <v>12</v>
      </c>
      <c r="BR560" s="62">
        <v>26</v>
      </c>
      <c r="BS560" s="62">
        <v>20</v>
      </c>
      <c r="BT560" s="62">
        <v>13</v>
      </c>
      <c r="BU560" s="62">
        <v>12</v>
      </c>
      <c r="BV560" s="62">
        <v>11</v>
      </c>
      <c r="BW560" s="62">
        <v>13</v>
      </c>
      <c r="BX560" s="62">
        <v>11</v>
      </c>
      <c r="BY560" s="62">
        <v>11</v>
      </c>
      <c r="BZ560" s="62">
        <v>12</v>
      </c>
      <c r="CA560" s="62">
        <v>12</v>
      </c>
      <c r="CB560" s="149">
        <f>(2.71828^(-8.3291+4.4859*K560-2.1583*L560))/(1+(2.71828^(-8.3291+4.4859*K560-2.1583*L560)))</f>
        <v>1.1578826372581279E-8</v>
      </c>
      <c r="CC560" s="64" t="s">
        <v>781</v>
      </c>
      <c r="CD560" s="9" t="s">
        <v>58</v>
      </c>
      <c r="CE560" s="91" t="s">
        <v>609</v>
      </c>
      <c r="CF560" s="9" t="s">
        <v>50</v>
      </c>
      <c r="CG560" s="9"/>
      <c r="CH560" s="59">
        <f>COUNTIF($M560,"=13")+COUNTIF($N560,"=24")+COUNTIF($O560,"=14")+COUNTIF($P560,"=11")+COUNTIF($Q560,"=11")+COUNTIF($R560,"=14")+COUNTIF($S560,"=12")+COUNTIF($T560,"=12")+COUNTIF($U560,"=12")+COUNTIF($V560,"=13")+COUNTIF($W560,"=13")+COUNTIF($X560,"=16")</f>
        <v>6</v>
      </c>
      <c r="CI560" s="59">
        <f>COUNTIF($Y560,"=18")+COUNTIF($Z560,"=9")+COUNTIF($AA560,"=10")+COUNTIF($AB560,"=11")+COUNTIF($AC560,"=11")+COUNTIF($AD560,"=25")+COUNTIF($AE560,"=15")+COUNTIF($AF560,"=19")+COUNTIF($AG560,"=31")+COUNTIF($AH560,"=15")+COUNTIF($AI560,"=15")+COUNTIF($AJ560,"=17")+COUNTIF($AK560,"=17")</f>
        <v>10</v>
      </c>
      <c r="CJ560" s="59">
        <f>COUNTIF($AL560,"=11")+COUNTIF($AM560,"=11")+COUNTIF($AN560,"=19")+COUNTIF($AO560,"=23")+COUNTIF($AP560,"=15")+COUNTIF($AQ560,"=15")+COUNTIF($AR560,"=19")+COUNTIF($AS560,"=17")+COUNTIF($AV560,"=12")+COUNTIF($AW560,"=12")</f>
        <v>8</v>
      </c>
      <c r="CK560" s="59">
        <f>COUNTIF($AX560,"=11")+COUNTIF($AY560,"=9")+COUNTIF($AZ560,"=15")+COUNTIF($BA560,"=16")+COUNTIF($BB560,"=8")+COUNTIF($BC560,"=10")+COUNTIF($BD560,"=10")+COUNTIF($BE560,"=8")+COUNTIF($BF560,"=10")+COUNTIF($BG560,"=11")</f>
        <v>9</v>
      </c>
      <c r="CL560" s="59">
        <f>COUNTIF($BH560,"=12")+COUNTIF($BI560,"=21")+COUNTIF($BJ560,"=23")+COUNTIF($BK560,"=16")+COUNTIF($BL560,"=10")+COUNTIF($BM560,"=12")+COUNTIF($BN560,"=12")+COUNTIF($BO560,"=15")+COUNTIF($BP560,"=8")+COUNTIF($BQ560,"=12")+COUNTIF($BR560,"=24")+COUNTIF($BS560,"=20")+COUNTIF($BT560,"=13")</f>
        <v>11</v>
      </c>
      <c r="CM560" s="59">
        <f>COUNTIF($BU560,"=12")+COUNTIF($BV560,"=11")+COUNTIF($BW560,"=13")+COUNTIF($BX560,"=11")+COUNTIF($BY560,"=11")+COUNTIF($BZ560,"=12")+COUNTIF($CA560,"=11")</f>
        <v>6</v>
      </c>
      <c r="CN560" s="86"/>
      <c r="CO560" s="86"/>
      <c r="CP560" s="86"/>
      <c r="CQ560" s="86"/>
      <c r="CR560" s="86"/>
      <c r="CS560" s="86"/>
      <c r="CT560" s="86"/>
      <c r="CU560" s="86"/>
      <c r="CV560" s="86"/>
      <c r="CW560" s="86"/>
      <c r="CX560" s="86"/>
      <c r="CY560" s="86"/>
      <c r="CZ560" s="86"/>
      <c r="DA560" s="86"/>
      <c r="DB560" s="86"/>
      <c r="DC560" s="86"/>
      <c r="DD560" s="86"/>
      <c r="DE560" s="86"/>
      <c r="DF560" s="86"/>
      <c r="DG560" s="86"/>
      <c r="DH560" s="86"/>
      <c r="DI560" s="86"/>
      <c r="DJ560" s="86"/>
      <c r="DK560" s="86"/>
      <c r="DL560" s="86"/>
      <c r="DM560" s="86"/>
      <c r="DN560" s="86"/>
      <c r="DO560" s="86"/>
      <c r="DP560" s="86"/>
      <c r="DQ560" s="86"/>
      <c r="DR560" s="86"/>
      <c r="DS560" s="86"/>
      <c r="DT560" s="86"/>
      <c r="DU560" s="86"/>
      <c r="DV560" s="86"/>
      <c r="DW560" s="86"/>
      <c r="DX560" s="86"/>
      <c r="DY560" s="86"/>
      <c r="DZ560" s="86"/>
    </row>
    <row r="561" spans="1:135" s="85" customFormat="1" x14ac:dyDescent="0.25">
      <c r="A561" s="63">
        <v>248235</v>
      </c>
      <c r="B561" s="49" t="s">
        <v>50</v>
      </c>
      <c r="C561" s="86" t="s">
        <v>2</v>
      </c>
      <c r="D561" s="138" t="s">
        <v>78</v>
      </c>
      <c r="E561" s="49" t="s">
        <v>35</v>
      </c>
      <c r="F561" s="86" t="s">
        <v>35</v>
      </c>
      <c r="G561" s="87">
        <v>42404.329861111109</v>
      </c>
      <c r="H561" s="88" t="s">
        <v>2</v>
      </c>
      <c r="I561" s="88" t="s">
        <v>779</v>
      </c>
      <c r="J561" s="87">
        <v>41277.888888888891</v>
      </c>
      <c r="K561" s="143">
        <f>+COUNTIF($Y561,"&gt;=18")+COUNTIF($AG561,"&gt;=31")+COUNTIF($AP561,"&lt;=15")+COUNTIF($AR561,"&gt;=19")+COUNTIF($BG561,"&gt;=11")+COUNTIF($BI561,"&lt;=21")+COUNTIF($BK561,"&gt;=17")+COUNTIF($BR561,"&gt;=24")+COUNTIF($CA561,"&lt;=11")</f>
        <v>5</v>
      </c>
      <c r="L561" s="140">
        <f>65-(+CH561+CI561+CJ561+CK561+CL561+CM561)</f>
        <v>15</v>
      </c>
      <c r="M561" s="68">
        <v>13</v>
      </c>
      <c r="N561" s="100">
        <v>23</v>
      </c>
      <c r="O561" s="68">
        <v>14</v>
      </c>
      <c r="P561" s="68">
        <v>11</v>
      </c>
      <c r="Q561" s="68">
        <v>11</v>
      </c>
      <c r="R561" s="68">
        <v>13</v>
      </c>
      <c r="S561" s="68">
        <v>12</v>
      </c>
      <c r="T561" s="68">
        <v>12</v>
      </c>
      <c r="U561" s="68">
        <v>12</v>
      </c>
      <c r="V561" s="68">
        <v>13</v>
      </c>
      <c r="W561" s="68">
        <v>13</v>
      </c>
      <c r="X561" s="68">
        <v>16</v>
      </c>
      <c r="Y561" s="68">
        <v>15</v>
      </c>
      <c r="Z561" s="100">
        <v>9</v>
      </c>
      <c r="AA561" s="100">
        <v>10</v>
      </c>
      <c r="AB561" s="68">
        <v>11</v>
      </c>
      <c r="AC561" s="68">
        <v>11</v>
      </c>
      <c r="AD561" s="68">
        <v>25</v>
      </c>
      <c r="AE561" s="68">
        <v>15</v>
      </c>
      <c r="AF561" s="68">
        <v>19</v>
      </c>
      <c r="AG561" s="68">
        <v>31</v>
      </c>
      <c r="AH561" s="100">
        <v>15</v>
      </c>
      <c r="AI561" s="100">
        <v>15</v>
      </c>
      <c r="AJ561" s="100">
        <v>16</v>
      </c>
      <c r="AK561" s="100">
        <v>17</v>
      </c>
      <c r="AL561" s="68">
        <v>10</v>
      </c>
      <c r="AM561" s="68">
        <v>11</v>
      </c>
      <c r="AN561" s="68">
        <v>19</v>
      </c>
      <c r="AO561" s="68">
        <v>23</v>
      </c>
      <c r="AP561" s="68">
        <v>15</v>
      </c>
      <c r="AQ561" s="68">
        <v>15</v>
      </c>
      <c r="AR561" s="68">
        <v>18</v>
      </c>
      <c r="AS561" s="68">
        <v>18</v>
      </c>
      <c r="AT561" s="68">
        <v>35</v>
      </c>
      <c r="AU561" s="100">
        <v>39</v>
      </c>
      <c r="AV561" s="68">
        <v>13</v>
      </c>
      <c r="AW561" s="68">
        <v>12</v>
      </c>
      <c r="AX561" s="68">
        <v>11</v>
      </c>
      <c r="AY561" s="68">
        <v>9</v>
      </c>
      <c r="AZ561" s="68">
        <v>15</v>
      </c>
      <c r="BA561" s="68">
        <v>16</v>
      </c>
      <c r="BB561" s="68">
        <v>8</v>
      </c>
      <c r="BC561" s="68">
        <v>10</v>
      </c>
      <c r="BD561" s="68">
        <v>10</v>
      </c>
      <c r="BE561" s="68">
        <v>8</v>
      </c>
      <c r="BF561" s="68">
        <v>10</v>
      </c>
      <c r="BG561" s="68">
        <v>10</v>
      </c>
      <c r="BH561" s="68">
        <v>12</v>
      </c>
      <c r="BI561" s="68">
        <v>20</v>
      </c>
      <c r="BJ561" s="68">
        <v>23</v>
      </c>
      <c r="BK561" s="68">
        <v>17</v>
      </c>
      <c r="BL561" s="68">
        <v>10</v>
      </c>
      <c r="BM561" s="68">
        <v>12</v>
      </c>
      <c r="BN561" s="68">
        <v>12</v>
      </c>
      <c r="BO561" s="68">
        <v>16</v>
      </c>
      <c r="BP561" s="68">
        <v>8</v>
      </c>
      <c r="BQ561" s="68">
        <v>14</v>
      </c>
      <c r="BR561" s="68">
        <v>24</v>
      </c>
      <c r="BS561" s="68">
        <v>21</v>
      </c>
      <c r="BT561" s="68">
        <v>13</v>
      </c>
      <c r="BU561" s="68">
        <v>12</v>
      </c>
      <c r="BV561" s="68">
        <v>11</v>
      </c>
      <c r="BW561" s="68">
        <v>13</v>
      </c>
      <c r="BX561" s="68">
        <v>11</v>
      </c>
      <c r="BY561" s="68">
        <v>11</v>
      </c>
      <c r="BZ561" s="68">
        <v>12</v>
      </c>
      <c r="CA561" s="68">
        <v>12</v>
      </c>
      <c r="CB561" s="149">
        <f>(2.71828^(-8.3291+4.4859*K561-2.1583*L561))/(1+(2.71828^(-8.3291+4.4859*K561-2.1583*L561)))</f>
        <v>1.1578826372581279E-8</v>
      </c>
      <c r="CC561" s="64" t="s">
        <v>781</v>
      </c>
      <c r="CD561" s="86" t="s">
        <v>53</v>
      </c>
      <c r="CE561" s="86" t="s">
        <v>2</v>
      </c>
      <c r="CF561" s="86" t="s">
        <v>50</v>
      </c>
      <c r="CG561" s="86"/>
      <c r="CH561" s="59">
        <f>COUNTIF($M561,"=13")+COUNTIF($N561,"=24")+COUNTIF($O561,"=14")+COUNTIF($P561,"=11")+COUNTIF($Q561,"=11")+COUNTIF($R561,"=14")+COUNTIF($S561,"=12")+COUNTIF($T561,"=12")+COUNTIF($U561,"=12")+COUNTIF($V561,"=13")+COUNTIF($W561,"=13")+COUNTIF($X561,"=16")</f>
        <v>10</v>
      </c>
      <c r="CI561" s="59">
        <f>COUNTIF($Y561,"=18")+COUNTIF($Z561,"=9")+COUNTIF($AA561,"=10")+COUNTIF($AB561,"=11")+COUNTIF($AC561,"=11")+COUNTIF($AD561,"=25")+COUNTIF($AE561,"=15")+COUNTIF($AF561,"=19")+COUNTIF($AG561,"=31")+COUNTIF($AH561,"=15")+COUNTIF($AI561,"=15")+COUNTIF($AJ561,"=17")+COUNTIF($AK561,"=17")</f>
        <v>11</v>
      </c>
      <c r="CJ561" s="59">
        <f>COUNTIF($AL561,"=11")+COUNTIF($AM561,"=11")+COUNTIF($AN561,"=19")+COUNTIF($AO561,"=23")+COUNTIF($AP561,"=15")+COUNTIF($AQ561,"=15")+COUNTIF($AR561,"=19")+COUNTIF($AS561,"=17")+COUNTIF($AV561,"=12")+COUNTIF($AW561,"=12")</f>
        <v>6</v>
      </c>
      <c r="CK561" s="59">
        <f>COUNTIF($AX561,"=11")+COUNTIF($AY561,"=9")+COUNTIF($AZ561,"=15")+COUNTIF($BA561,"=16")+COUNTIF($BB561,"=8")+COUNTIF($BC561,"=10")+COUNTIF($BD561,"=10")+COUNTIF($BE561,"=8")+COUNTIF($BF561,"=10")+COUNTIF($BG561,"=11")</f>
        <v>9</v>
      </c>
      <c r="CL561" s="59">
        <f>COUNTIF($BH561,"=12")+COUNTIF($BI561,"=21")+COUNTIF($BJ561,"=23")+COUNTIF($BK561,"=16")+COUNTIF($BL561,"=10")+COUNTIF($BM561,"=12")+COUNTIF($BN561,"=12")+COUNTIF($BO561,"=15")+COUNTIF($BP561,"=8")+COUNTIF($BQ561,"=12")+COUNTIF($BR561,"=24")+COUNTIF($BS561,"=20")+COUNTIF($BT561,"=13")</f>
        <v>8</v>
      </c>
      <c r="CM561" s="59">
        <f>COUNTIF($BU561,"=12")+COUNTIF($BV561,"=11")+COUNTIF($BW561,"=13")+COUNTIF($BX561,"=11")+COUNTIF($BY561,"=11")+COUNTIF($BZ561,"=12")+COUNTIF($CA561,"=11")</f>
        <v>6</v>
      </c>
      <c r="CN561" s="86"/>
      <c r="CO561" s="86"/>
      <c r="CP561" s="86"/>
      <c r="CQ561" s="86"/>
      <c r="CR561" s="86"/>
      <c r="CS561" s="86"/>
      <c r="CT561" s="86"/>
      <c r="CU561" s="86"/>
      <c r="CV561" s="86"/>
      <c r="CW561" s="86"/>
      <c r="CX561" s="86"/>
      <c r="CY561" s="86"/>
      <c r="CZ561" s="86"/>
      <c r="DA561" s="86"/>
      <c r="DB561" s="86"/>
      <c r="DC561" s="86"/>
      <c r="DD561" s="86"/>
      <c r="DE561" s="86"/>
      <c r="DF561" s="86"/>
      <c r="DG561" s="86"/>
      <c r="DH561" s="86"/>
      <c r="DI561" s="86"/>
      <c r="DJ561" s="86"/>
      <c r="DK561" s="86"/>
      <c r="DL561" s="86"/>
      <c r="DM561" s="86"/>
      <c r="DN561" s="86"/>
      <c r="DO561" s="86"/>
      <c r="DP561" s="86"/>
      <c r="DQ561" s="86"/>
      <c r="DR561" s="86"/>
      <c r="DS561" s="86"/>
      <c r="DT561" s="86"/>
      <c r="DU561" s="86"/>
      <c r="DV561" s="86"/>
      <c r="DW561" s="86"/>
      <c r="DX561" s="86"/>
      <c r="DY561" s="86"/>
      <c r="DZ561" s="86"/>
    </row>
    <row r="562" spans="1:135" s="85" customFormat="1" x14ac:dyDescent="0.25">
      <c r="A562" s="27">
        <v>248736</v>
      </c>
      <c r="B562" s="86" t="s">
        <v>396</v>
      </c>
      <c r="C562" s="86" t="s">
        <v>2</v>
      </c>
      <c r="D562" s="138" t="s">
        <v>78</v>
      </c>
      <c r="E562" s="86" t="s">
        <v>8</v>
      </c>
      <c r="F562" s="86" t="s">
        <v>397</v>
      </c>
      <c r="G562" s="87">
        <v>42406.788194444445</v>
      </c>
      <c r="H562" s="88" t="s">
        <v>2</v>
      </c>
      <c r="I562" s="88" t="s">
        <v>779</v>
      </c>
      <c r="J562" s="87">
        <v>41277.888888888891</v>
      </c>
      <c r="K562" s="143">
        <f>+COUNTIF($Y562,"&gt;=18")+COUNTIF($AG562,"&gt;=31")+COUNTIF($AP562,"&lt;=15")+COUNTIF($AR562,"&gt;=19")+COUNTIF($BG562,"&gt;=11")+COUNTIF($BI562,"&lt;=21")+COUNTIF($BK562,"&gt;=17")+COUNTIF($BR562,"&gt;=24")+COUNTIF($CA562,"&lt;=11")</f>
        <v>5</v>
      </c>
      <c r="L562" s="140">
        <f>65-(+CH562+CI562+CJ562+CK562+CL562+CM562)</f>
        <v>15</v>
      </c>
      <c r="M562" s="68">
        <v>13</v>
      </c>
      <c r="N562" s="100">
        <v>23</v>
      </c>
      <c r="O562" s="68">
        <v>15</v>
      </c>
      <c r="P562" s="68">
        <v>11</v>
      </c>
      <c r="Q562" s="68">
        <v>11</v>
      </c>
      <c r="R562" s="68">
        <v>14</v>
      </c>
      <c r="S562" s="68">
        <v>12</v>
      </c>
      <c r="T562" s="68">
        <v>12</v>
      </c>
      <c r="U562" s="68">
        <v>13</v>
      </c>
      <c r="V562" s="68">
        <v>13</v>
      </c>
      <c r="W562" s="68">
        <v>13</v>
      </c>
      <c r="X562" s="68">
        <v>16</v>
      </c>
      <c r="Y562" s="68">
        <v>16</v>
      </c>
      <c r="Z562" s="68">
        <v>9</v>
      </c>
      <c r="AA562" s="68">
        <v>9</v>
      </c>
      <c r="AB562" s="68">
        <v>11</v>
      </c>
      <c r="AC562" s="68">
        <v>12</v>
      </c>
      <c r="AD562" s="68">
        <v>25</v>
      </c>
      <c r="AE562" s="68">
        <v>15</v>
      </c>
      <c r="AF562" s="68">
        <v>19</v>
      </c>
      <c r="AG562" s="68">
        <v>30</v>
      </c>
      <c r="AH562" s="68">
        <v>15</v>
      </c>
      <c r="AI562" s="68">
        <v>16</v>
      </c>
      <c r="AJ562" s="68">
        <v>17</v>
      </c>
      <c r="AK562" s="100">
        <v>18</v>
      </c>
      <c r="AL562" s="68">
        <v>11</v>
      </c>
      <c r="AM562" s="68">
        <v>11</v>
      </c>
      <c r="AN562" s="68">
        <v>19</v>
      </c>
      <c r="AO562" s="68">
        <v>23</v>
      </c>
      <c r="AP562" s="68">
        <v>15</v>
      </c>
      <c r="AQ562" s="68">
        <v>15</v>
      </c>
      <c r="AR562" s="68">
        <v>19</v>
      </c>
      <c r="AS562" s="68">
        <v>16</v>
      </c>
      <c r="AT562" s="68">
        <v>35</v>
      </c>
      <c r="AU562" s="68">
        <v>37</v>
      </c>
      <c r="AV562" s="68">
        <v>12</v>
      </c>
      <c r="AW562" s="68">
        <v>12</v>
      </c>
      <c r="AX562" s="68">
        <v>11</v>
      </c>
      <c r="AY562" s="68">
        <v>9</v>
      </c>
      <c r="AZ562" s="68">
        <v>15</v>
      </c>
      <c r="BA562" s="68">
        <v>16</v>
      </c>
      <c r="BB562" s="68">
        <v>8</v>
      </c>
      <c r="BC562" s="68">
        <v>10</v>
      </c>
      <c r="BD562" s="68">
        <v>10</v>
      </c>
      <c r="BE562" s="68">
        <v>8</v>
      </c>
      <c r="BF562" s="68">
        <v>10</v>
      </c>
      <c r="BG562" s="68">
        <v>10</v>
      </c>
      <c r="BH562" s="68">
        <v>12</v>
      </c>
      <c r="BI562" s="68">
        <v>21</v>
      </c>
      <c r="BJ562" s="68">
        <v>23</v>
      </c>
      <c r="BK562" s="68">
        <v>17</v>
      </c>
      <c r="BL562" s="68">
        <v>10</v>
      </c>
      <c r="BM562" s="68">
        <v>12</v>
      </c>
      <c r="BN562" s="68">
        <v>12</v>
      </c>
      <c r="BO562" s="68">
        <v>15</v>
      </c>
      <c r="BP562" s="68">
        <v>8</v>
      </c>
      <c r="BQ562" s="68">
        <v>12</v>
      </c>
      <c r="BR562" s="68">
        <v>24</v>
      </c>
      <c r="BS562" s="68">
        <v>20</v>
      </c>
      <c r="BT562" s="68">
        <v>15</v>
      </c>
      <c r="BU562" s="68">
        <v>10</v>
      </c>
      <c r="BV562" s="68">
        <v>11</v>
      </c>
      <c r="BW562" s="68">
        <v>13</v>
      </c>
      <c r="BX562" s="68">
        <v>11</v>
      </c>
      <c r="BY562" s="68">
        <v>11</v>
      </c>
      <c r="BZ562" s="68">
        <v>12</v>
      </c>
      <c r="CA562" s="68">
        <v>12</v>
      </c>
      <c r="CB562" s="149">
        <f>(2.71828^(-8.3291+4.4859*K562-2.1583*L562))/(1+(2.71828^(-8.3291+4.4859*K562-2.1583*L562)))</f>
        <v>1.1578826372581279E-8</v>
      </c>
      <c r="CC562" s="64" t="s">
        <v>781</v>
      </c>
      <c r="CD562" s="86" t="s">
        <v>53</v>
      </c>
      <c r="CE562" s="86" t="s">
        <v>2</v>
      </c>
      <c r="CF562" s="86" t="s">
        <v>396</v>
      </c>
      <c r="CG562" s="86"/>
      <c r="CH562" s="59">
        <f>COUNTIF($M562,"=13")+COUNTIF($N562,"=24")+COUNTIF($O562,"=14")+COUNTIF($P562,"=11")+COUNTIF($Q562,"=11")+COUNTIF($R562,"=14")+COUNTIF($S562,"=12")+COUNTIF($T562,"=12")+COUNTIF($U562,"=12")+COUNTIF($V562,"=13")+COUNTIF($W562,"=13")+COUNTIF($X562,"=16")</f>
        <v>9</v>
      </c>
      <c r="CI562" s="59">
        <f>COUNTIF($Y562,"=18")+COUNTIF($Z562,"=9")+COUNTIF($AA562,"=10")+COUNTIF($AB562,"=11")+COUNTIF($AC562,"=11")+COUNTIF($AD562,"=25")+COUNTIF($AE562,"=15")+COUNTIF($AF562,"=19")+COUNTIF($AG562,"=31")+COUNTIF($AH562,"=15")+COUNTIF($AI562,"=15")+COUNTIF($AJ562,"=17")+COUNTIF($AK562,"=17")</f>
        <v>7</v>
      </c>
      <c r="CJ562" s="59">
        <f>COUNTIF($AL562,"=11")+COUNTIF($AM562,"=11")+COUNTIF($AN562,"=19")+COUNTIF($AO562,"=23")+COUNTIF($AP562,"=15")+COUNTIF($AQ562,"=15")+COUNTIF($AR562,"=19")+COUNTIF($AS562,"=17")+COUNTIF($AV562,"=12")+COUNTIF($AW562,"=12")</f>
        <v>9</v>
      </c>
      <c r="CK562" s="59">
        <f>COUNTIF($AX562,"=11")+COUNTIF($AY562,"=9")+COUNTIF($AZ562,"=15")+COUNTIF($BA562,"=16")+COUNTIF($BB562,"=8")+COUNTIF($BC562,"=10")+COUNTIF($BD562,"=10")+COUNTIF($BE562,"=8")+COUNTIF($BF562,"=10")+COUNTIF($BG562,"=11")</f>
        <v>9</v>
      </c>
      <c r="CL562" s="59">
        <f>COUNTIF($BH562,"=12")+COUNTIF($BI562,"=21")+COUNTIF($BJ562,"=23")+COUNTIF($BK562,"=16")+COUNTIF($BL562,"=10")+COUNTIF($BM562,"=12")+COUNTIF($BN562,"=12")+COUNTIF($BO562,"=15")+COUNTIF($BP562,"=8")+COUNTIF($BQ562,"=12")+COUNTIF($BR562,"=24")+COUNTIF($BS562,"=20")+COUNTIF($BT562,"=13")</f>
        <v>11</v>
      </c>
      <c r="CM562" s="59">
        <f>COUNTIF($BU562,"=12")+COUNTIF($BV562,"=11")+COUNTIF($BW562,"=13")+COUNTIF($BX562,"=11")+COUNTIF($BY562,"=11")+COUNTIF($BZ562,"=12")+COUNTIF($CA562,"=11")</f>
        <v>5</v>
      </c>
      <c r="CN562" s="86"/>
      <c r="CO562" s="86"/>
      <c r="CP562" s="86"/>
      <c r="CQ562" s="86"/>
      <c r="CR562" s="86"/>
      <c r="CS562" s="86"/>
      <c r="CT562" s="86"/>
      <c r="CU562" s="86"/>
      <c r="CV562" s="86"/>
      <c r="CW562" s="86"/>
      <c r="CX562" s="86"/>
      <c r="CY562" s="86"/>
      <c r="CZ562" s="86"/>
      <c r="DA562" s="86"/>
      <c r="DB562" s="86"/>
      <c r="DC562" s="86"/>
      <c r="DD562" s="86"/>
      <c r="DE562" s="86"/>
      <c r="DF562" s="86"/>
      <c r="DG562" s="86"/>
      <c r="DH562" s="86"/>
      <c r="DI562" s="86"/>
      <c r="DJ562" s="86"/>
      <c r="DK562" s="86"/>
      <c r="DL562" s="86"/>
      <c r="DM562" s="86"/>
      <c r="DN562" s="86"/>
      <c r="DO562" s="86"/>
      <c r="DP562" s="86"/>
      <c r="DQ562" s="86"/>
      <c r="DR562" s="86"/>
      <c r="DS562" s="86"/>
      <c r="DT562" s="86"/>
      <c r="DU562" s="86"/>
      <c r="DV562" s="86"/>
      <c r="DW562" s="86"/>
      <c r="DX562" s="86"/>
      <c r="DY562" s="86"/>
      <c r="DZ562" s="86"/>
    </row>
    <row r="563" spans="1:135" s="85" customFormat="1" x14ac:dyDescent="0.25">
      <c r="A563" s="22">
        <v>259687</v>
      </c>
      <c r="B563" s="91" t="s">
        <v>180</v>
      </c>
      <c r="C563" s="86" t="s">
        <v>2</v>
      </c>
      <c r="D563" s="138" t="s">
        <v>78</v>
      </c>
      <c r="E563" s="91" t="s">
        <v>23</v>
      </c>
      <c r="F563" s="91" t="s">
        <v>180</v>
      </c>
      <c r="G563" s="16">
        <v>41616</v>
      </c>
      <c r="H563" s="88" t="s">
        <v>2</v>
      </c>
      <c r="I563" s="88" t="s">
        <v>779</v>
      </c>
      <c r="J563" s="87">
        <v>41277.888888888891</v>
      </c>
      <c r="K563" s="143">
        <f>+COUNTIF($Y563,"&gt;=18")+COUNTIF($AG563,"&gt;=31")+COUNTIF($AP563,"&lt;=15")+COUNTIF($AR563,"&gt;=19")+COUNTIF($BG563,"&gt;=11")+COUNTIF($BI563,"&lt;=21")+COUNTIF($BK563,"&gt;=17")+COUNTIF($BR563,"&gt;=24")+COUNTIF($CA563,"&lt;=11")</f>
        <v>5</v>
      </c>
      <c r="L563" s="140">
        <f>65-(+CH563+CI563+CJ563+CK563+CL563+CM563)</f>
        <v>15</v>
      </c>
      <c r="M563" s="114">
        <v>13</v>
      </c>
      <c r="N563" s="114">
        <v>25</v>
      </c>
      <c r="O563" s="114">
        <v>14</v>
      </c>
      <c r="P563" s="114">
        <v>11</v>
      </c>
      <c r="Q563" s="114">
        <v>11</v>
      </c>
      <c r="R563" s="114">
        <v>13</v>
      </c>
      <c r="S563" s="114">
        <v>12</v>
      </c>
      <c r="T563" s="114">
        <v>12</v>
      </c>
      <c r="U563" s="114">
        <v>13</v>
      </c>
      <c r="V563" s="114">
        <v>13</v>
      </c>
      <c r="W563" s="114">
        <v>14</v>
      </c>
      <c r="X563" s="114">
        <v>18</v>
      </c>
      <c r="Y563" s="114">
        <v>18</v>
      </c>
      <c r="Z563" s="62">
        <v>9</v>
      </c>
      <c r="AA563" s="62">
        <v>10</v>
      </c>
      <c r="AB563" s="114">
        <v>11</v>
      </c>
      <c r="AC563" s="114">
        <v>11</v>
      </c>
      <c r="AD563" s="114">
        <v>25</v>
      </c>
      <c r="AE563" s="114">
        <v>15</v>
      </c>
      <c r="AF563" s="114">
        <v>18</v>
      </c>
      <c r="AG563" s="114">
        <v>31</v>
      </c>
      <c r="AH563" s="114">
        <v>15</v>
      </c>
      <c r="AI563" s="114">
        <v>16</v>
      </c>
      <c r="AJ563" s="62">
        <v>16</v>
      </c>
      <c r="AK563" s="114">
        <v>17</v>
      </c>
      <c r="AL563" s="114">
        <v>11</v>
      </c>
      <c r="AM563" s="114">
        <v>11</v>
      </c>
      <c r="AN563" s="114">
        <v>19</v>
      </c>
      <c r="AO563" s="114">
        <v>23</v>
      </c>
      <c r="AP563" s="114">
        <v>17</v>
      </c>
      <c r="AQ563" s="114">
        <v>16</v>
      </c>
      <c r="AR563" s="114">
        <v>19</v>
      </c>
      <c r="AS563" s="114">
        <v>17</v>
      </c>
      <c r="AT563" s="114">
        <v>37</v>
      </c>
      <c r="AU563" s="114">
        <v>38</v>
      </c>
      <c r="AV563" s="114">
        <v>12</v>
      </c>
      <c r="AW563" s="114">
        <v>12</v>
      </c>
      <c r="AX563" s="114">
        <v>11</v>
      </c>
      <c r="AY563" s="114">
        <v>9</v>
      </c>
      <c r="AZ563" s="114">
        <v>15</v>
      </c>
      <c r="BA563" s="114">
        <v>16</v>
      </c>
      <c r="BB563" s="114">
        <v>8</v>
      </c>
      <c r="BC563" s="114">
        <v>10</v>
      </c>
      <c r="BD563" s="114">
        <v>10</v>
      </c>
      <c r="BE563" s="114">
        <v>8</v>
      </c>
      <c r="BF563" s="114">
        <v>10</v>
      </c>
      <c r="BG563" s="114">
        <v>10</v>
      </c>
      <c r="BH563" s="114">
        <v>12</v>
      </c>
      <c r="BI563" s="114">
        <v>21</v>
      </c>
      <c r="BJ563" s="114">
        <v>23</v>
      </c>
      <c r="BK563" s="114">
        <v>16</v>
      </c>
      <c r="BL563" s="114">
        <v>10</v>
      </c>
      <c r="BM563" s="114">
        <v>12</v>
      </c>
      <c r="BN563" s="114">
        <v>12</v>
      </c>
      <c r="BO563" s="114">
        <v>16</v>
      </c>
      <c r="BP563" s="114">
        <v>8</v>
      </c>
      <c r="BQ563" s="114">
        <v>12</v>
      </c>
      <c r="BR563" s="114">
        <v>25</v>
      </c>
      <c r="BS563" s="114">
        <v>21</v>
      </c>
      <c r="BT563" s="114">
        <v>13</v>
      </c>
      <c r="BU563" s="114">
        <v>12</v>
      </c>
      <c r="BV563" s="114">
        <v>11</v>
      </c>
      <c r="BW563" s="114">
        <v>13</v>
      </c>
      <c r="BX563" s="114">
        <v>11</v>
      </c>
      <c r="BY563" s="114">
        <v>11</v>
      </c>
      <c r="BZ563" s="114">
        <v>12</v>
      </c>
      <c r="CA563" s="114">
        <v>12</v>
      </c>
      <c r="CB563" s="149">
        <f>(2.71828^(-8.3291+4.4859*K563-2.1583*L563))/(1+(2.71828^(-8.3291+4.4859*K563-2.1583*L563)))</f>
        <v>1.1578826372581279E-8</v>
      </c>
      <c r="CC563" s="64" t="s">
        <v>781</v>
      </c>
      <c r="CD563" s="9" t="s">
        <v>53</v>
      </c>
      <c r="CE563" s="91" t="s">
        <v>2</v>
      </c>
      <c r="CF563" s="9" t="s">
        <v>50</v>
      </c>
      <c r="CG563" s="9" t="s">
        <v>570</v>
      </c>
      <c r="CH563" s="59">
        <f>COUNTIF($M563,"=13")+COUNTIF($N563,"=24")+COUNTIF($O563,"=14")+COUNTIF($P563,"=11")+COUNTIF($Q563,"=11")+COUNTIF($R563,"=14")+COUNTIF($S563,"=12")+COUNTIF($T563,"=12")+COUNTIF($U563,"=12")+COUNTIF($V563,"=13")+COUNTIF($W563,"=13")+COUNTIF($X563,"=16")</f>
        <v>7</v>
      </c>
      <c r="CI563" s="59">
        <f>COUNTIF($Y563,"=18")+COUNTIF($Z563,"=9")+COUNTIF($AA563,"=10")+COUNTIF($AB563,"=11")+COUNTIF($AC563,"=11")+COUNTIF($AD563,"=25")+COUNTIF($AE563,"=15")+COUNTIF($AF563,"=19")+COUNTIF($AG563,"=31")+COUNTIF($AH563,"=15")+COUNTIF($AI563,"=15")+COUNTIF($AJ563,"=17")+COUNTIF($AK563,"=17")</f>
        <v>10</v>
      </c>
      <c r="CJ563" s="59">
        <f>COUNTIF($AL563,"=11")+COUNTIF($AM563,"=11")+COUNTIF($AN563,"=19")+COUNTIF($AO563,"=23")+COUNTIF($AP563,"=15")+COUNTIF($AQ563,"=15")+COUNTIF($AR563,"=19")+COUNTIF($AS563,"=17")+COUNTIF($AV563,"=12")+COUNTIF($AW563,"=12")</f>
        <v>8</v>
      </c>
      <c r="CK563" s="59">
        <f>COUNTIF($AX563,"=11")+COUNTIF($AY563,"=9")+COUNTIF($AZ563,"=15")+COUNTIF($BA563,"=16")+COUNTIF($BB563,"=8")+COUNTIF($BC563,"=10")+COUNTIF($BD563,"=10")+COUNTIF($BE563,"=8")+COUNTIF($BF563,"=10")+COUNTIF($BG563,"=11")</f>
        <v>9</v>
      </c>
      <c r="CL563" s="59">
        <f>COUNTIF($BH563,"=12")+COUNTIF($BI563,"=21")+COUNTIF($BJ563,"=23")+COUNTIF($BK563,"=16")+COUNTIF($BL563,"=10")+COUNTIF($BM563,"=12")+COUNTIF($BN563,"=12")+COUNTIF($BO563,"=15")+COUNTIF($BP563,"=8")+COUNTIF($BQ563,"=12")+COUNTIF($BR563,"=24")+COUNTIF($BS563,"=20")+COUNTIF($BT563,"=13")</f>
        <v>10</v>
      </c>
      <c r="CM563" s="59">
        <f>COUNTIF($BU563,"=12")+COUNTIF($BV563,"=11")+COUNTIF($BW563,"=13")+COUNTIF($BX563,"=11")+COUNTIF($BY563,"=11")+COUNTIF($BZ563,"=12")+COUNTIF($CA563,"=11")</f>
        <v>6</v>
      </c>
      <c r="CN563" s="86"/>
      <c r="CO563" s="86"/>
      <c r="CP563" s="86"/>
      <c r="CQ563" s="86"/>
      <c r="CR563" s="86"/>
      <c r="CS563" s="86"/>
      <c r="CT563" s="86"/>
      <c r="CU563" s="86"/>
      <c r="CV563" s="86"/>
      <c r="CW563" s="86"/>
      <c r="CX563" s="86"/>
      <c r="CY563" s="86"/>
      <c r="CZ563" s="86"/>
      <c r="DA563" s="86"/>
      <c r="DB563" s="86"/>
      <c r="DC563" s="86"/>
      <c r="DD563" s="86"/>
      <c r="DE563" s="86"/>
      <c r="DF563" s="86"/>
      <c r="DG563" s="86"/>
      <c r="DH563" s="86"/>
      <c r="DI563" s="86"/>
      <c r="DJ563" s="86"/>
      <c r="DK563" s="86"/>
      <c r="DL563" s="86"/>
      <c r="DM563" s="86"/>
      <c r="DN563" s="86"/>
      <c r="DO563" s="86"/>
      <c r="DP563" s="86"/>
      <c r="DQ563" s="86"/>
      <c r="DR563" s="86"/>
      <c r="DS563" s="86"/>
      <c r="DT563" s="86"/>
      <c r="DU563" s="86"/>
      <c r="DV563" s="86"/>
      <c r="DW563" s="86"/>
      <c r="DX563" s="86"/>
      <c r="DY563" s="86"/>
      <c r="DZ563" s="86"/>
      <c r="EA563" s="86"/>
      <c r="EB563" s="86"/>
      <c r="EC563" s="86"/>
      <c r="ED563" s="86"/>
      <c r="EE563" s="86"/>
    </row>
    <row r="564" spans="1:135" s="85" customFormat="1" x14ac:dyDescent="0.25">
      <c r="A564" s="27">
        <v>270429</v>
      </c>
      <c r="B564" s="38" t="s">
        <v>50</v>
      </c>
      <c r="C564" s="86" t="s">
        <v>2</v>
      </c>
      <c r="D564" s="138" t="s">
        <v>78</v>
      </c>
      <c r="E564" s="3" t="s">
        <v>28</v>
      </c>
      <c r="F564" s="3" t="s">
        <v>39</v>
      </c>
      <c r="G564" s="7">
        <v>41616</v>
      </c>
      <c r="H564" s="88" t="s">
        <v>2</v>
      </c>
      <c r="I564" s="88" t="s">
        <v>779</v>
      </c>
      <c r="J564" s="87">
        <v>41277.888888888891</v>
      </c>
      <c r="K564" s="143">
        <f>+COUNTIF($Y564,"&gt;=18")+COUNTIF($AG564,"&gt;=31")+COUNTIF($AP564,"&lt;=15")+COUNTIF($AR564,"&gt;=19")+COUNTIF($BG564,"&gt;=11")+COUNTIF($BI564,"&lt;=21")+COUNTIF($BK564,"&gt;=17")+COUNTIF($BR564,"&gt;=24")+COUNTIF($CA564,"&lt;=11")</f>
        <v>5</v>
      </c>
      <c r="L564" s="140">
        <f>65-(+CH564+CI564+CJ564+CK564+CL564+CM564)</f>
        <v>15</v>
      </c>
      <c r="M564" s="68">
        <v>13</v>
      </c>
      <c r="N564" s="68">
        <v>24</v>
      </c>
      <c r="O564" s="68">
        <v>14</v>
      </c>
      <c r="P564" s="68">
        <v>11</v>
      </c>
      <c r="Q564" s="68">
        <v>11</v>
      </c>
      <c r="R564" s="68">
        <v>14</v>
      </c>
      <c r="S564" s="68">
        <v>12</v>
      </c>
      <c r="T564" s="68">
        <v>12</v>
      </c>
      <c r="U564" s="68">
        <v>12</v>
      </c>
      <c r="V564" s="68">
        <v>13</v>
      </c>
      <c r="W564" s="68">
        <v>13</v>
      </c>
      <c r="X564" s="68">
        <v>16</v>
      </c>
      <c r="Y564" s="68">
        <v>18</v>
      </c>
      <c r="Z564" s="68">
        <v>9</v>
      </c>
      <c r="AA564" s="68">
        <v>9</v>
      </c>
      <c r="AB564" s="68">
        <v>11</v>
      </c>
      <c r="AC564" s="68">
        <v>11</v>
      </c>
      <c r="AD564" s="68">
        <v>25</v>
      </c>
      <c r="AE564" s="68">
        <v>15</v>
      </c>
      <c r="AF564" s="68">
        <v>20</v>
      </c>
      <c r="AG564" s="68">
        <v>29</v>
      </c>
      <c r="AH564" s="100">
        <v>15</v>
      </c>
      <c r="AI564" s="100">
        <v>15</v>
      </c>
      <c r="AJ564" s="68">
        <v>17</v>
      </c>
      <c r="AK564" s="68">
        <v>17</v>
      </c>
      <c r="AL564" s="68">
        <v>11</v>
      </c>
      <c r="AM564" s="68">
        <v>12</v>
      </c>
      <c r="AN564" s="68">
        <v>18</v>
      </c>
      <c r="AO564" s="68">
        <v>23</v>
      </c>
      <c r="AP564" s="68">
        <v>15</v>
      </c>
      <c r="AQ564" s="68">
        <v>13</v>
      </c>
      <c r="AR564" s="68">
        <v>19</v>
      </c>
      <c r="AS564" s="68">
        <v>18</v>
      </c>
      <c r="AT564" s="68">
        <v>37</v>
      </c>
      <c r="AU564" s="100">
        <v>38</v>
      </c>
      <c r="AV564" s="68">
        <v>12</v>
      </c>
      <c r="AW564" s="68">
        <v>12</v>
      </c>
      <c r="AX564" s="68">
        <v>11</v>
      </c>
      <c r="AY564" s="68">
        <v>9</v>
      </c>
      <c r="AZ564" s="68">
        <v>16</v>
      </c>
      <c r="BA564" s="68">
        <v>16</v>
      </c>
      <c r="BB564" s="68">
        <v>8</v>
      </c>
      <c r="BC564" s="68">
        <v>10</v>
      </c>
      <c r="BD564" s="68">
        <v>10</v>
      </c>
      <c r="BE564" s="68">
        <v>8</v>
      </c>
      <c r="BF564" s="68">
        <v>10</v>
      </c>
      <c r="BG564" s="68">
        <v>10</v>
      </c>
      <c r="BH564" s="68">
        <v>12</v>
      </c>
      <c r="BI564" s="68">
        <v>21</v>
      </c>
      <c r="BJ564" s="68">
        <v>23</v>
      </c>
      <c r="BK564" s="68">
        <v>17</v>
      </c>
      <c r="BL564" s="68">
        <v>10</v>
      </c>
      <c r="BM564" s="68">
        <v>12</v>
      </c>
      <c r="BN564" s="68">
        <v>12</v>
      </c>
      <c r="BO564" s="68">
        <v>14</v>
      </c>
      <c r="BP564" s="68">
        <v>8</v>
      </c>
      <c r="BQ564" s="68">
        <v>12</v>
      </c>
      <c r="BR564" s="68">
        <v>23</v>
      </c>
      <c r="BS564" s="68">
        <v>21</v>
      </c>
      <c r="BT564" s="68">
        <v>13</v>
      </c>
      <c r="BU564" s="68">
        <v>12</v>
      </c>
      <c r="BV564" s="68">
        <v>11</v>
      </c>
      <c r="BW564" s="68">
        <v>13</v>
      </c>
      <c r="BX564" s="68">
        <v>10</v>
      </c>
      <c r="BY564" s="68">
        <v>11</v>
      </c>
      <c r="BZ564" s="68">
        <v>12</v>
      </c>
      <c r="CA564" s="68">
        <v>12</v>
      </c>
      <c r="CB564" s="149">
        <f>(2.71828^(-8.3291+4.4859*K564-2.1583*L564))/(1+(2.71828^(-8.3291+4.4859*K564-2.1583*L564)))</f>
        <v>1.1578826372581279E-8</v>
      </c>
      <c r="CC564" s="64" t="s">
        <v>781</v>
      </c>
      <c r="CD564" s="86" t="s">
        <v>53</v>
      </c>
      <c r="CE564" s="3" t="s">
        <v>2</v>
      </c>
      <c r="CF564" s="86" t="s">
        <v>50</v>
      </c>
      <c r="CG564" s="86"/>
      <c r="CH564" s="59">
        <f>COUNTIF($M564,"=13")+COUNTIF($N564,"=24")+COUNTIF($O564,"=14")+COUNTIF($P564,"=11")+COUNTIF($Q564,"=11")+COUNTIF($R564,"=14")+COUNTIF($S564,"=12")+COUNTIF($T564,"=12")+COUNTIF($U564,"=12")+COUNTIF($V564,"=13")+COUNTIF($W564,"=13")+COUNTIF($X564,"=16")</f>
        <v>12</v>
      </c>
      <c r="CI564" s="59">
        <f>COUNTIF($Y564,"=18")+COUNTIF($Z564,"=9")+COUNTIF($AA564,"=10")+COUNTIF($AB564,"=11")+COUNTIF($AC564,"=11")+COUNTIF($AD564,"=25")+COUNTIF($AE564,"=15")+COUNTIF($AF564,"=19")+COUNTIF($AG564,"=31")+COUNTIF($AH564,"=15")+COUNTIF($AI564,"=15")+COUNTIF($AJ564,"=17")+COUNTIF($AK564,"=17")</f>
        <v>10</v>
      </c>
      <c r="CJ564" s="59">
        <f>COUNTIF($AL564,"=11")+COUNTIF($AM564,"=11")+COUNTIF($AN564,"=19")+COUNTIF($AO564,"=23")+COUNTIF($AP564,"=15")+COUNTIF($AQ564,"=15")+COUNTIF($AR564,"=19")+COUNTIF($AS564,"=17")+COUNTIF($AV564,"=12")+COUNTIF($AW564,"=12")</f>
        <v>6</v>
      </c>
      <c r="CK564" s="59">
        <f>COUNTIF($AX564,"=11")+COUNTIF($AY564,"=9")+COUNTIF($AZ564,"=15")+COUNTIF($BA564,"=16")+COUNTIF($BB564,"=8")+COUNTIF($BC564,"=10")+COUNTIF($BD564,"=10")+COUNTIF($BE564,"=8")+COUNTIF($BF564,"=10")+COUNTIF($BG564,"=11")</f>
        <v>8</v>
      </c>
      <c r="CL564" s="59">
        <f>COUNTIF($BH564,"=12")+COUNTIF($BI564,"=21")+COUNTIF($BJ564,"=23")+COUNTIF($BK564,"=16")+COUNTIF($BL564,"=10")+COUNTIF($BM564,"=12")+COUNTIF($BN564,"=12")+COUNTIF($BO564,"=15")+COUNTIF($BP564,"=8")+COUNTIF($BQ564,"=12")+COUNTIF($BR564,"=24")+COUNTIF($BS564,"=20")+COUNTIF($BT564,"=13")</f>
        <v>9</v>
      </c>
      <c r="CM564" s="59">
        <f>COUNTIF($BU564,"=12")+COUNTIF($BV564,"=11")+COUNTIF($BW564,"=13")+COUNTIF($BX564,"=11")+COUNTIF($BY564,"=11")+COUNTIF($BZ564,"=12")+COUNTIF($CA564,"=11")</f>
        <v>5</v>
      </c>
      <c r="CN564" s="86"/>
      <c r="CO564" s="86"/>
      <c r="CP564" s="86"/>
      <c r="CQ564" s="86"/>
      <c r="CR564" s="86"/>
      <c r="CS564" s="86"/>
      <c r="CT564" s="86"/>
      <c r="CU564" s="86"/>
      <c r="CV564" s="86"/>
      <c r="CW564" s="86"/>
      <c r="CX564" s="86"/>
      <c r="CY564" s="86"/>
      <c r="CZ564" s="86"/>
      <c r="DA564" s="86"/>
      <c r="DB564" s="86"/>
      <c r="DC564" s="86"/>
      <c r="DD564" s="86"/>
      <c r="DE564" s="86"/>
      <c r="DF564" s="86"/>
      <c r="DG564" s="86"/>
      <c r="DH564" s="86"/>
      <c r="DI564" s="86"/>
      <c r="DJ564" s="86"/>
      <c r="DK564" s="86"/>
      <c r="DL564" s="86"/>
      <c r="DM564" s="86"/>
      <c r="DN564" s="86"/>
      <c r="DO564" s="86"/>
      <c r="DP564" s="86"/>
      <c r="DQ564" s="86"/>
      <c r="DR564" s="86"/>
      <c r="DS564" s="86"/>
      <c r="DT564" s="86"/>
      <c r="DU564" s="86"/>
      <c r="DV564" s="86"/>
      <c r="DW564" s="86"/>
      <c r="DX564" s="86"/>
      <c r="DY564" s="86"/>
      <c r="DZ564" s="86"/>
      <c r="EA564" s="86"/>
      <c r="EB564" s="86"/>
      <c r="EC564" s="86"/>
      <c r="ED564" s="86"/>
      <c r="EE564" s="86"/>
    </row>
    <row r="565" spans="1:135" s="85" customFormat="1" x14ac:dyDescent="0.25">
      <c r="A565" s="27">
        <v>282707</v>
      </c>
      <c r="B565" s="86" t="s">
        <v>244</v>
      </c>
      <c r="C565" s="86" t="s">
        <v>2</v>
      </c>
      <c r="D565" s="138" t="s">
        <v>78</v>
      </c>
      <c r="E565" s="86" t="s">
        <v>314</v>
      </c>
      <c r="F565" s="86" t="s">
        <v>86</v>
      </c>
      <c r="G565" s="87">
        <v>41627.106944444444</v>
      </c>
      <c r="H565" s="88" t="s">
        <v>2</v>
      </c>
      <c r="I565" s="88" t="s">
        <v>779</v>
      </c>
      <c r="J565" s="87">
        <v>41277.888888888891</v>
      </c>
      <c r="K565" s="143">
        <f>+COUNTIF($Y565,"&gt;=18")+COUNTIF($AG565,"&gt;=31")+COUNTIF($AP565,"&lt;=15")+COUNTIF($AR565,"&gt;=19")+COUNTIF($BG565,"&gt;=11")+COUNTIF($BI565,"&lt;=21")+COUNTIF($BK565,"&gt;=17")+COUNTIF($BR565,"&gt;=24")+COUNTIF($CA565,"&lt;=11")</f>
        <v>5</v>
      </c>
      <c r="L565" s="140">
        <f>65-(+CH565+CI565+CJ565+CK565+CL565+CM565)</f>
        <v>15</v>
      </c>
      <c r="M565" s="68">
        <v>13</v>
      </c>
      <c r="N565" s="68">
        <v>25</v>
      </c>
      <c r="O565" s="68">
        <v>14</v>
      </c>
      <c r="P565" s="68">
        <v>11</v>
      </c>
      <c r="Q565" s="68">
        <v>11</v>
      </c>
      <c r="R565" s="68">
        <v>13</v>
      </c>
      <c r="S565" s="68">
        <v>12</v>
      </c>
      <c r="T565" s="68">
        <v>12</v>
      </c>
      <c r="U565" s="68">
        <v>12</v>
      </c>
      <c r="V565" s="68">
        <v>13</v>
      </c>
      <c r="W565" s="68">
        <v>14</v>
      </c>
      <c r="X565" s="68">
        <v>17</v>
      </c>
      <c r="Y565" s="68">
        <v>18</v>
      </c>
      <c r="Z565" s="68">
        <v>9</v>
      </c>
      <c r="AA565" s="68">
        <v>10</v>
      </c>
      <c r="AB565" s="68">
        <v>11</v>
      </c>
      <c r="AC565" s="68">
        <v>11</v>
      </c>
      <c r="AD565" s="68">
        <v>25</v>
      </c>
      <c r="AE565" s="68">
        <v>15</v>
      </c>
      <c r="AF565" s="68">
        <v>18</v>
      </c>
      <c r="AG565" s="68">
        <v>31</v>
      </c>
      <c r="AH565" s="68">
        <v>15</v>
      </c>
      <c r="AI565" s="68">
        <v>16</v>
      </c>
      <c r="AJ565" s="68">
        <v>16</v>
      </c>
      <c r="AK565" s="68">
        <v>17</v>
      </c>
      <c r="AL565" s="68">
        <v>11</v>
      </c>
      <c r="AM565" s="68">
        <v>12</v>
      </c>
      <c r="AN565" s="68">
        <v>19</v>
      </c>
      <c r="AO565" s="68">
        <v>23</v>
      </c>
      <c r="AP565" s="68">
        <v>17</v>
      </c>
      <c r="AQ565" s="68">
        <v>16</v>
      </c>
      <c r="AR565" s="68">
        <v>17</v>
      </c>
      <c r="AS565" s="68">
        <v>17</v>
      </c>
      <c r="AT565" s="68">
        <v>38</v>
      </c>
      <c r="AU565" s="68">
        <v>39</v>
      </c>
      <c r="AV565" s="68">
        <v>12</v>
      </c>
      <c r="AW565" s="68">
        <v>12</v>
      </c>
      <c r="AX565" s="68">
        <v>11</v>
      </c>
      <c r="AY565" s="68">
        <v>9</v>
      </c>
      <c r="AZ565" s="68">
        <v>15</v>
      </c>
      <c r="BA565" s="68">
        <v>16</v>
      </c>
      <c r="BB565" s="68">
        <v>8</v>
      </c>
      <c r="BC565" s="68">
        <v>10</v>
      </c>
      <c r="BD565" s="68">
        <v>10</v>
      </c>
      <c r="BE565" s="68">
        <v>8</v>
      </c>
      <c r="BF565" s="68">
        <v>10</v>
      </c>
      <c r="BG565" s="68">
        <v>10</v>
      </c>
      <c r="BH565" s="68">
        <v>12</v>
      </c>
      <c r="BI565" s="68">
        <v>21</v>
      </c>
      <c r="BJ565" s="68">
        <v>23</v>
      </c>
      <c r="BK565" s="68">
        <v>17</v>
      </c>
      <c r="BL565" s="68">
        <v>10</v>
      </c>
      <c r="BM565" s="68">
        <v>12</v>
      </c>
      <c r="BN565" s="68">
        <v>12</v>
      </c>
      <c r="BO565" s="68">
        <v>15</v>
      </c>
      <c r="BP565" s="68">
        <v>8</v>
      </c>
      <c r="BQ565" s="68">
        <v>12</v>
      </c>
      <c r="BR565" s="68">
        <v>25</v>
      </c>
      <c r="BS565" s="68">
        <v>20</v>
      </c>
      <c r="BT565" s="68">
        <v>13</v>
      </c>
      <c r="BU565" s="68">
        <v>12</v>
      </c>
      <c r="BV565" s="68">
        <v>11</v>
      </c>
      <c r="BW565" s="68">
        <v>13</v>
      </c>
      <c r="BX565" s="68">
        <v>11</v>
      </c>
      <c r="BY565" s="68">
        <v>11</v>
      </c>
      <c r="BZ565" s="68">
        <v>12</v>
      </c>
      <c r="CA565" s="68">
        <v>12</v>
      </c>
      <c r="CB565" s="149">
        <f>(2.71828^(-8.3291+4.4859*K565-2.1583*L565))/(1+(2.71828^(-8.3291+4.4859*K565-2.1583*L565)))</f>
        <v>1.1578826372581279E-8</v>
      </c>
      <c r="CC565" s="88" t="s">
        <v>781</v>
      </c>
      <c r="CD565" s="86" t="s">
        <v>53</v>
      </c>
      <c r="CE565" s="3" t="s">
        <v>2</v>
      </c>
      <c r="CF565" s="86" t="s">
        <v>244</v>
      </c>
      <c r="CG565" s="86"/>
      <c r="CH565" s="59">
        <f>COUNTIF($M565,"=13")+COUNTIF($N565,"=24")+COUNTIF($O565,"=14")+COUNTIF($P565,"=11")+COUNTIF($Q565,"=11")+COUNTIF($R565,"=14")+COUNTIF($S565,"=12")+COUNTIF($T565,"=12")+COUNTIF($U565,"=12")+COUNTIF($V565,"=13")+COUNTIF($W565,"=13")+COUNTIF($X565,"=16")</f>
        <v>8</v>
      </c>
      <c r="CI565" s="59">
        <f>COUNTIF($Y565,"=18")+COUNTIF($Z565,"=9")+COUNTIF($AA565,"=10")+COUNTIF($AB565,"=11")+COUNTIF($AC565,"=11")+COUNTIF($AD565,"=25")+COUNTIF($AE565,"=15")+COUNTIF($AF565,"=19")+COUNTIF($AG565,"=31")+COUNTIF($AH565,"=15")+COUNTIF($AI565,"=15")+COUNTIF($AJ565,"=17")+COUNTIF($AK565,"=17")</f>
        <v>10</v>
      </c>
      <c r="CJ565" s="59">
        <f>COUNTIF($AL565,"=11")+COUNTIF($AM565,"=11")+COUNTIF($AN565,"=19")+COUNTIF($AO565,"=23")+COUNTIF($AP565,"=15")+COUNTIF($AQ565,"=15")+COUNTIF($AR565,"=19")+COUNTIF($AS565,"=17")+COUNTIF($AV565,"=12")+COUNTIF($AW565,"=12")</f>
        <v>6</v>
      </c>
      <c r="CK565" s="59">
        <f>COUNTIF($AX565,"=11")+COUNTIF($AY565,"=9")+COUNTIF($AZ565,"=15")+COUNTIF($BA565,"=16")+COUNTIF($BB565,"=8")+COUNTIF($BC565,"=10")+COUNTIF($BD565,"=10")+COUNTIF($BE565,"=8")+COUNTIF($BF565,"=10")+COUNTIF($BG565,"=11")</f>
        <v>9</v>
      </c>
      <c r="CL565" s="59">
        <f>COUNTIF($BH565,"=12")+COUNTIF($BI565,"=21")+COUNTIF($BJ565,"=23")+COUNTIF($BK565,"=16")+COUNTIF($BL565,"=10")+COUNTIF($BM565,"=12")+COUNTIF($BN565,"=12")+COUNTIF($BO565,"=15")+COUNTIF($BP565,"=8")+COUNTIF($BQ565,"=12")+COUNTIF($BR565,"=24")+COUNTIF($BS565,"=20")+COUNTIF($BT565,"=13")</f>
        <v>11</v>
      </c>
      <c r="CM565" s="59">
        <f>COUNTIF($BU565,"=12")+COUNTIF($BV565,"=11")+COUNTIF($BW565,"=13")+COUNTIF($BX565,"=11")+COUNTIF($BY565,"=11")+COUNTIF($BZ565,"=12")+COUNTIF($CA565,"=11")</f>
        <v>6</v>
      </c>
      <c r="CN565" s="86"/>
      <c r="CO565" s="86"/>
      <c r="CP565" s="86"/>
      <c r="CQ565" s="86"/>
      <c r="CR565" s="86"/>
      <c r="CS565" s="86"/>
      <c r="CT565" s="86"/>
      <c r="CU565" s="86"/>
      <c r="CV565" s="86"/>
      <c r="CW565" s="86"/>
      <c r="CX565" s="86"/>
      <c r="CY565" s="86"/>
      <c r="CZ565" s="86"/>
      <c r="DA565" s="86"/>
      <c r="DB565" s="86"/>
      <c r="DC565" s="86"/>
      <c r="DD565" s="86"/>
      <c r="DE565" s="86"/>
      <c r="DF565" s="86"/>
      <c r="DG565" s="86"/>
      <c r="DH565" s="86"/>
      <c r="DI565" s="86"/>
      <c r="DJ565" s="86"/>
      <c r="DK565" s="86"/>
      <c r="DL565" s="86"/>
      <c r="DM565" s="86"/>
      <c r="DN565" s="86"/>
      <c r="DO565" s="86"/>
      <c r="DP565" s="86"/>
      <c r="DQ565" s="86"/>
      <c r="DR565" s="86"/>
      <c r="DS565" s="86"/>
      <c r="DT565" s="86"/>
      <c r="DU565" s="86"/>
      <c r="DV565" s="86"/>
      <c r="DW565" s="86"/>
      <c r="DX565" s="86"/>
      <c r="DY565" s="86"/>
      <c r="DZ565" s="86"/>
      <c r="EA565" s="86"/>
      <c r="EB565" s="86"/>
      <c r="EC565" s="86"/>
      <c r="ED565" s="86"/>
      <c r="EE565" s="86"/>
    </row>
    <row r="566" spans="1:135" s="85" customFormat="1" x14ac:dyDescent="0.25">
      <c r="A566" s="63">
        <v>313456</v>
      </c>
      <c r="B566" s="86" t="s">
        <v>142</v>
      </c>
      <c r="C566" s="86" t="s">
        <v>2</v>
      </c>
      <c r="D566" s="138" t="s">
        <v>78</v>
      </c>
      <c r="E566" s="86" t="s">
        <v>23</v>
      </c>
      <c r="F566" s="86" t="s">
        <v>26</v>
      </c>
      <c r="G566" s="87">
        <v>42386.88958333333</v>
      </c>
      <c r="H566" s="88" t="s">
        <v>2</v>
      </c>
      <c r="I566" s="88" t="s">
        <v>779</v>
      </c>
      <c r="J566" s="87">
        <v>41277.888888888891</v>
      </c>
      <c r="K566" s="143">
        <f>+COUNTIF($Y566,"&gt;=18")+COUNTIF($AG566,"&gt;=31")+COUNTIF($AP566,"&lt;=15")+COUNTIF($AR566,"&gt;=19")+COUNTIF($BG566,"&gt;=11")+COUNTIF($BI566,"&lt;=21")+COUNTIF($BK566,"&gt;=17")+COUNTIF($BR566,"&gt;=24")+COUNTIF($CA566,"&lt;=11")</f>
        <v>5</v>
      </c>
      <c r="L566" s="140">
        <f>65-(+CH566+CI566+CJ566+CK566+CL566+CM566)</f>
        <v>15</v>
      </c>
      <c r="M566" s="100">
        <v>13</v>
      </c>
      <c r="N566" s="100">
        <v>25</v>
      </c>
      <c r="O566" s="100">
        <v>14</v>
      </c>
      <c r="P566" s="100">
        <v>11</v>
      </c>
      <c r="Q566" s="100">
        <v>11</v>
      </c>
      <c r="R566" s="100">
        <v>12</v>
      </c>
      <c r="S566" s="100">
        <v>12</v>
      </c>
      <c r="T566" s="100">
        <v>12</v>
      </c>
      <c r="U566" s="100">
        <v>12</v>
      </c>
      <c r="V566" s="100">
        <v>13</v>
      </c>
      <c r="W566" s="100">
        <v>13</v>
      </c>
      <c r="X566" s="100">
        <v>16</v>
      </c>
      <c r="Y566" s="100">
        <v>19</v>
      </c>
      <c r="Z566" s="100">
        <v>9</v>
      </c>
      <c r="AA566" s="100">
        <v>10</v>
      </c>
      <c r="AB566" s="100">
        <v>11</v>
      </c>
      <c r="AC566" s="100">
        <v>11</v>
      </c>
      <c r="AD566" s="100">
        <v>25</v>
      </c>
      <c r="AE566" s="100">
        <v>15</v>
      </c>
      <c r="AF566" s="100">
        <v>18</v>
      </c>
      <c r="AG566" s="100">
        <v>31</v>
      </c>
      <c r="AH566" s="100">
        <v>15</v>
      </c>
      <c r="AI566" s="100">
        <v>16</v>
      </c>
      <c r="AJ566" s="68">
        <v>16</v>
      </c>
      <c r="AK566" s="68">
        <v>17</v>
      </c>
      <c r="AL566" s="100">
        <v>12</v>
      </c>
      <c r="AM566" s="100">
        <v>11</v>
      </c>
      <c r="AN566" s="100">
        <v>19</v>
      </c>
      <c r="AO566" s="100">
        <v>23</v>
      </c>
      <c r="AP566" s="100">
        <v>17</v>
      </c>
      <c r="AQ566" s="100">
        <v>16</v>
      </c>
      <c r="AR566" s="100">
        <v>18</v>
      </c>
      <c r="AS566" s="100">
        <v>17</v>
      </c>
      <c r="AT566" s="100">
        <v>38</v>
      </c>
      <c r="AU566" s="68">
        <v>38</v>
      </c>
      <c r="AV566" s="68">
        <v>12</v>
      </c>
      <c r="AW566" s="100">
        <v>12</v>
      </c>
      <c r="AX566" s="100">
        <v>11</v>
      </c>
      <c r="AY566" s="100">
        <v>9</v>
      </c>
      <c r="AZ566" s="100">
        <v>15</v>
      </c>
      <c r="BA566" s="100">
        <v>16</v>
      </c>
      <c r="BB566" s="100">
        <v>8</v>
      </c>
      <c r="BC566" s="100">
        <v>10</v>
      </c>
      <c r="BD566" s="100">
        <v>10</v>
      </c>
      <c r="BE566" s="100">
        <v>8</v>
      </c>
      <c r="BF566" s="100">
        <v>10</v>
      </c>
      <c r="BG566" s="100">
        <v>10</v>
      </c>
      <c r="BH566" s="100">
        <v>12</v>
      </c>
      <c r="BI566" s="100">
        <v>21</v>
      </c>
      <c r="BJ566" s="100">
        <v>23</v>
      </c>
      <c r="BK566" s="100">
        <v>17</v>
      </c>
      <c r="BL566" s="100">
        <v>10</v>
      </c>
      <c r="BM566" s="100">
        <v>12</v>
      </c>
      <c r="BN566" s="100">
        <v>12</v>
      </c>
      <c r="BO566" s="100">
        <v>16</v>
      </c>
      <c r="BP566" s="100">
        <v>8</v>
      </c>
      <c r="BQ566" s="100">
        <v>12</v>
      </c>
      <c r="BR566" s="100">
        <v>25</v>
      </c>
      <c r="BS566" s="100">
        <v>20</v>
      </c>
      <c r="BT566" s="100">
        <v>13</v>
      </c>
      <c r="BU566" s="100">
        <v>12</v>
      </c>
      <c r="BV566" s="100">
        <v>11</v>
      </c>
      <c r="BW566" s="100">
        <v>13</v>
      </c>
      <c r="BX566" s="100">
        <v>11</v>
      </c>
      <c r="BY566" s="100">
        <v>11</v>
      </c>
      <c r="BZ566" s="100">
        <v>12</v>
      </c>
      <c r="CA566" s="100">
        <v>12</v>
      </c>
      <c r="CB566" s="149">
        <f>(2.71828^(-8.3291+4.4859*K566-2.1583*L566))/(1+(2.71828^(-8.3291+4.4859*K566-2.1583*L566)))</f>
        <v>1.1578826372581279E-8</v>
      </c>
      <c r="CC566" s="88" t="s">
        <v>781</v>
      </c>
      <c r="CD566" s="86" t="s">
        <v>53</v>
      </c>
      <c r="CE566" s="86" t="s">
        <v>2</v>
      </c>
      <c r="CF566" s="86" t="s">
        <v>173</v>
      </c>
      <c r="CG566" s="86"/>
      <c r="CH566" s="59">
        <f>COUNTIF($M566,"=13")+COUNTIF($N566,"=24")+COUNTIF($O566,"=14")+COUNTIF($P566,"=11")+COUNTIF($Q566,"=11")+COUNTIF($R566,"=14")+COUNTIF($S566,"=12")+COUNTIF($T566,"=12")+COUNTIF($U566,"=12")+COUNTIF($V566,"=13")+COUNTIF($W566,"=13")+COUNTIF($X566,"=16")</f>
        <v>10</v>
      </c>
      <c r="CI566" s="59">
        <f>COUNTIF($Y566,"=18")+COUNTIF($Z566,"=9")+COUNTIF($AA566,"=10")+COUNTIF($AB566,"=11")+COUNTIF($AC566,"=11")+COUNTIF($AD566,"=25")+COUNTIF($AE566,"=15")+COUNTIF($AF566,"=19")+COUNTIF($AG566,"=31")+COUNTIF($AH566,"=15")+COUNTIF($AI566,"=15")+COUNTIF($AJ566,"=17")+COUNTIF($AK566,"=17")</f>
        <v>9</v>
      </c>
      <c r="CJ566" s="59">
        <f>COUNTIF($AL566,"=11")+COUNTIF($AM566,"=11")+COUNTIF($AN566,"=19")+COUNTIF($AO566,"=23")+COUNTIF($AP566,"=15")+COUNTIF($AQ566,"=15")+COUNTIF($AR566,"=19")+COUNTIF($AS566,"=17")+COUNTIF($AV566,"=12")+COUNTIF($AW566,"=12")</f>
        <v>6</v>
      </c>
      <c r="CK566" s="59">
        <f>COUNTIF($AX566,"=11")+COUNTIF($AY566,"=9")+COUNTIF($AZ566,"=15")+COUNTIF($BA566,"=16")+COUNTIF($BB566,"=8")+COUNTIF($BC566,"=10")+COUNTIF($BD566,"=10")+COUNTIF($BE566,"=8")+COUNTIF($BF566,"=10")+COUNTIF($BG566,"=11")</f>
        <v>9</v>
      </c>
      <c r="CL566" s="59">
        <f>COUNTIF($BH566,"=12")+COUNTIF($BI566,"=21")+COUNTIF($BJ566,"=23")+COUNTIF($BK566,"=16")+COUNTIF($BL566,"=10")+COUNTIF($BM566,"=12")+COUNTIF($BN566,"=12")+COUNTIF($BO566,"=15")+COUNTIF($BP566,"=8")+COUNTIF($BQ566,"=12")+COUNTIF($BR566,"=24")+COUNTIF($BS566,"=20")+COUNTIF($BT566,"=13")</f>
        <v>10</v>
      </c>
      <c r="CM566" s="59">
        <f>COUNTIF($BU566,"=12")+COUNTIF($BV566,"=11")+COUNTIF($BW566,"=13")+COUNTIF($BX566,"=11")+COUNTIF($BY566,"=11")+COUNTIF($BZ566,"=12")+COUNTIF($CA566,"=11")</f>
        <v>6</v>
      </c>
      <c r="CN566" s="86"/>
      <c r="CO566" s="86"/>
      <c r="CP566" s="86"/>
      <c r="CQ566" s="86"/>
      <c r="CR566" s="86"/>
      <c r="CS566" s="86"/>
      <c r="CT566" s="86"/>
      <c r="CU566" s="86"/>
      <c r="CV566" s="86"/>
      <c r="CW566" s="86"/>
      <c r="CX566" s="86"/>
      <c r="CY566" s="86"/>
      <c r="CZ566" s="86"/>
      <c r="DA566" s="86"/>
      <c r="DB566" s="86"/>
      <c r="DC566" s="86"/>
      <c r="DD566" s="86"/>
      <c r="DE566" s="86"/>
      <c r="DF566" s="86"/>
      <c r="DG566" s="86"/>
      <c r="DH566" s="86"/>
      <c r="DI566" s="86"/>
      <c r="DJ566" s="86"/>
      <c r="DK566" s="86"/>
      <c r="DL566" s="86"/>
      <c r="DM566" s="86"/>
      <c r="DN566" s="86"/>
      <c r="DO566" s="86"/>
      <c r="DP566" s="86"/>
      <c r="DQ566" s="86"/>
      <c r="DR566" s="86"/>
      <c r="DS566" s="86"/>
      <c r="DT566" s="86"/>
      <c r="DU566" s="86"/>
      <c r="DV566" s="86"/>
      <c r="DW566" s="86"/>
      <c r="DX566" s="86"/>
      <c r="DY566" s="86"/>
      <c r="DZ566" s="86"/>
      <c r="EA566" s="86"/>
      <c r="EB566" s="86"/>
      <c r="EC566" s="86"/>
      <c r="ED566" s="86"/>
      <c r="EE566" s="86"/>
    </row>
    <row r="567" spans="1:135" s="85" customFormat="1" x14ac:dyDescent="0.25">
      <c r="A567" s="27">
        <v>322808</v>
      </c>
      <c r="B567" s="86" t="s">
        <v>460</v>
      </c>
      <c r="C567" s="86" t="s">
        <v>2</v>
      </c>
      <c r="D567" s="138" t="s">
        <v>78</v>
      </c>
      <c r="E567" s="49" t="s">
        <v>96</v>
      </c>
      <c r="F567" s="86" t="s">
        <v>350</v>
      </c>
      <c r="G567" s="87">
        <v>42395.291666666664</v>
      </c>
      <c r="H567" s="88" t="s">
        <v>2</v>
      </c>
      <c r="I567" s="88" t="s">
        <v>779</v>
      </c>
      <c r="J567" s="87">
        <v>41277.888888888891</v>
      </c>
      <c r="K567" s="143">
        <f>+COUNTIF($Y567,"&gt;=18")+COUNTIF($AG567,"&gt;=31")+COUNTIF($AP567,"&lt;=15")+COUNTIF($AR567,"&gt;=19")+COUNTIF($BG567,"&gt;=11")+COUNTIF($BI567,"&lt;=21")+COUNTIF($BK567,"&gt;=17")+COUNTIF($BR567,"&gt;=24")+COUNTIF($CA567,"&lt;=11")</f>
        <v>5</v>
      </c>
      <c r="L567" s="140">
        <f>65-(+CH567+CI567+CJ567+CK567+CL567+CM567)</f>
        <v>15</v>
      </c>
      <c r="M567" s="100">
        <v>13</v>
      </c>
      <c r="N567" s="68">
        <v>24</v>
      </c>
      <c r="O567" s="100">
        <v>14</v>
      </c>
      <c r="P567" s="100">
        <v>11</v>
      </c>
      <c r="Q567" s="100">
        <v>11</v>
      </c>
      <c r="R567" s="100">
        <v>14</v>
      </c>
      <c r="S567" s="100">
        <v>12</v>
      </c>
      <c r="T567" s="100">
        <v>12</v>
      </c>
      <c r="U567" s="100">
        <v>11</v>
      </c>
      <c r="V567" s="100">
        <v>14</v>
      </c>
      <c r="W567" s="100">
        <v>13</v>
      </c>
      <c r="X567" s="100">
        <v>16</v>
      </c>
      <c r="Y567" s="100">
        <v>18</v>
      </c>
      <c r="Z567" s="100">
        <v>9</v>
      </c>
      <c r="AA567" s="100">
        <v>10</v>
      </c>
      <c r="AB567" s="100">
        <v>11</v>
      </c>
      <c r="AC567" s="100">
        <v>11</v>
      </c>
      <c r="AD567" s="100">
        <v>25</v>
      </c>
      <c r="AE567" s="100">
        <v>15</v>
      </c>
      <c r="AF567" s="100">
        <v>19</v>
      </c>
      <c r="AG567" s="100">
        <v>29</v>
      </c>
      <c r="AH567" s="100">
        <v>15</v>
      </c>
      <c r="AI567" s="100">
        <v>15</v>
      </c>
      <c r="AJ567" s="68">
        <v>17</v>
      </c>
      <c r="AK567" s="100">
        <v>18</v>
      </c>
      <c r="AL567" s="100">
        <v>11</v>
      </c>
      <c r="AM567" s="68">
        <v>11</v>
      </c>
      <c r="AN567" s="100">
        <v>19</v>
      </c>
      <c r="AO567" s="100">
        <v>23</v>
      </c>
      <c r="AP567" s="100">
        <v>15</v>
      </c>
      <c r="AQ567" s="100">
        <v>14</v>
      </c>
      <c r="AR567" s="100">
        <v>19</v>
      </c>
      <c r="AS567" s="100">
        <v>19</v>
      </c>
      <c r="AT567" s="68">
        <v>36</v>
      </c>
      <c r="AU567" s="100">
        <v>40</v>
      </c>
      <c r="AV567" s="68">
        <v>11</v>
      </c>
      <c r="AW567" s="100">
        <v>12</v>
      </c>
      <c r="AX567" s="100">
        <v>11</v>
      </c>
      <c r="AY567" s="100">
        <v>9</v>
      </c>
      <c r="AZ567" s="100">
        <v>15</v>
      </c>
      <c r="BA567" s="100">
        <v>16</v>
      </c>
      <c r="BB567" s="100">
        <v>8</v>
      </c>
      <c r="BC567" s="100">
        <v>11</v>
      </c>
      <c r="BD567" s="100">
        <v>10</v>
      </c>
      <c r="BE567" s="100">
        <v>8</v>
      </c>
      <c r="BF567" s="100">
        <v>9</v>
      </c>
      <c r="BG567" s="100">
        <v>11</v>
      </c>
      <c r="BH567" s="100">
        <v>12</v>
      </c>
      <c r="BI567" s="100">
        <v>24</v>
      </c>
      <c r="BJ567" s="100">
        <v>24</v>
      </c>
      <c r="BK567" s="100">
        <v>17</v>
      </c>
      <c r="BL567" s="100">
        <v>10</v>
      </c>
      <c r="BM567" s="100">
        <v>12</v>
      </c>
      <c r="BN567" s="100">
        <v>12</v>
      </c>
      <c r="BO567" s="100">
        <v>16</v>
      </c>
      <c r="BP567" s="100">
        <v>8</v>
      </c>
      <c r="BQ567" s="100">
        <v>12</v>
      </c>
      <c r="BR567" s="68">
        <v>23</v>
      </c>
      <c r="BS567" s="100">
        <v>20</v>
      </c>
      <c r="BT567" s="100">
        <v>13</v>
      </c>
      <c r="BU567" s="100">
        <v>12</v>
      </c>
      <c r="BV567" s="100">
        <v>11</v>
      </c>
      <c r="BW567" s="100">
        <v>13</v>
      </c>
      <c r="BX567" s="100">
        <v>11</v>
      </c>
      <c r="BY567" s="100">
        <v>11</v>
      </c>
      <c r="BZ567" s="100">
        <v>12</v>
      </c>
      <c r="CA567" s="100">
        <v>12</v>
      </c>
      <c r="CB567" s="149">
        <f>(2.71828^(-8.3291+4.4859*K567-2.1583*L567))/(1+(2.71828^(-8.3291+4.4859*K567-2.1583*L567)))</f>
        <v>1.1578826372581279E-8</v>
      </c>
      <c r="CC567" s="64" t="s">
        <v>781</v>
      </c>
      <c r="CD567" s="86" t="s">
        <v>53</v>
      </c>
      <c r="CE567" s="86" t="s">
        <v>2</v>
      </c>
      <c r="CF567" s="86" t="s">
        <v>50</v>
      </c>
      <c r="CG567" s="86"/>
      <c r="CH567" s="59">
        <f>COUNTIF($M567,"=13")+COUNTIF($N567,"=24")+COUNTIF($O567,"=14")+COUNTIF($P567,"=11")+COUNTIF($Q567,"=11")+COUNTIF($R567,"=14")+COUNTIF($S567,"=12")+COUNTIF($T567,"=12")+COUNTIF($U567,"=12")+COUNTIF($V567,"=13")+COUNTIF($W567,"=13")+COUNTIF($X567,"=16")</f>
        <v>10</v>
      </c>
      <c r="CI567" s="59">
        <f>COUNTIF($Y567,"=18")+COUNTIF($Z567,"=9")+COUNTIF($AA567,"=10")+COUNTIF($AB567,"=11")+COUNTIF($AC567,"=11")+COUNTIF($AD567,"=25")+COUNTIF($AE567,"=15")+COUNTIF($AF567,"=19")+COUNTIF($AG567,"=31")+COUNTIF($AH567,"=15")+COUNTIF($AI567,"=15")+COUNTIF($AJ567,"=17")+COUNTIF($AK567,"=17")</f>
        <v>11</v>
      </c>
      <c r="CJ567" s="59">
        <f>COUNTIF($AL567,"=11")+COUNTIF($AM567,"=11")+COUNTIF($AN567,"=19")+COUNTIF($AO567,"=23")+COUNTIF($AP567,"=15")+COUNTIF($AQ567,"=15")+COUNTIF($AR567,"=19")+COUNTIF($AS567,"=17")+COUNTIF($AV567,"=12")+COUNTIF($AW567,"=12")</f>
        <v>7</v>
      </c>
      <c r="CK567" s="59">
        <f>COUNTIF($AX567,"=11")+COUNTIF($AY567,"=9")+COUNTIF($AZ567,"=15")+COUNTIF($BA567,"=16")+COUNTIF($BB567,"=8")+COUNTIF($BC567,"=10")+COUNTIF($BD567,"=10")+COUNTIF($BE567,"=8")+COUNTIF($BF567,"=10")+COUNTIF($BG567,"=11")</f>
        <v>8</v>
      </c>
      <c r="CL567" s="59">
        <f>COUNTIF($BH567,"=12")+COUNTIF($BI567,"=21")+COUNTIF($BJ567,"=23")+COUNTIF($BK567,"=16")+COUNTIF($BL567,"=10")+COUNTIF($BM567,"=12")+COUNTIF($BN567,"=12")+COUNTIF($BO567,"=15")+COUNTIF($BP567,"=8")+COUNTIF($BQ567,"=12")+COUNTIF($BR567,"=24")+COUNTIF($BS567,"=20")+COUNTIF($BT567,"=13")</f>
        <v>8</v>
      </c>
      <c r="CM567" s="59">
        <f>COUNTIF($BU567,"=12")+COUNTIF($BV567,"=11")+COUNTIF($BW567,"=13")+COUNTIF($BX567,"=11")+COUNTIF($BY567,"=11")+COUNTIF($BZ567,"=12")+COUNTIF($CA567,"=11")</f>
        <v>6</v>
      </c>
      <c r="CN567" s="86"/>
      <c r="CO567" s="86"/>
      <c r="CP567" s="86"/>
      <c r="CQ567" s="86"/>
      <c r="CR567" s="86"/>
      <c r="CS567" s="86"/>
      <c r="CT567" s="86"/>
      <c r="CU567" s="86"/>
      <c r="CV567" s="86"/>
      <c r="CW567" s="86"/>
      <c r="CX567" s="86"/>
      <c r="CY567" s="86"/>
      <c r="CZ567" s="86"/>
      <c r="DA567" s="86"/>
      <c r="DB567" s="86"/>
      <c r="DC567" s="86"/>
      <c r="DD567" s="86"/>
      <c r="DE567" s="86"/>
      <c r="DF567" s="86"/>
      <c r="DG567" s="86"/>
      <c r="DH567" s="86"/>
      <c r="DI567" s="86"/>
      <c r="DJ567" s="86"/>
      <c r="DK567" s="86"/>
      <c r="DL567" s="86"/>
      <c r="DM567" s="86"/>
      <c r="DN567" s="86"/>
      <c r="DO567" s="86"/>
      <c r="DP567" s="86"/>
      <c r="DQ567" s="86"/>
      <c r="DR567" s="86"/>
      <c r="DS567" s="86"/>
      <c r="DT567" s="86"/>
      <c r="DU567" s="86"/>
      <c r="DV567" s="86"/>
      <c r="DW567" s="86"/>
      <c r="DX567" s="86"/>
      <c r="DY567" s="86"/>
      <c r="DZ567" s="86"/>
      <c r="EA567" s="86"/>
      <c r="EB567" s="86"/>
      <c r="EC567" s="86"/>
      <c r="ED567" s="86"/>
      <c r="EE567" s="86"/>
    </row>
    <row r="568" spans="1:135" s="85" customFormat="1" x14ac:dyDescent="0.25">
      <c r="A568" s="27">
        <v>327858</v>
      </c>
      <c r="B568" s="86" t="s">
        <v>207</v>
      </c>
      <c r="C568" s="86" t="s">
        <v>2</v>
      </c>
      <c r="D568" s="138" t="s">
        <v>78</v>
      </c>
      <c r="E568" s="49" t="s">
        <v>9</v>
      </c>
      <c r="F568" s="86" t="s">
        <v>207</v>
      </c>
      <c r="G568" s="87">
        <v>42400.387499999997</v>
      </c>
      <c r="H568" s="88" t="s">
        <v>2</v>
      </c>
      <c r="I568" s="88" t="s">
        <v>779</v>
      </c>
      <c r="J568" s="87">
        <v>41277.888888888891</v>
      </c>
      <c r="K568" s="143">
        <f>+COUNTIF($Y568,"&gt;=18")+COUNTIF($AG568,"&gt;=31")+COUNTIF($AP568,"&lt;=15")+COUNTIF($AR568,"&gt;=19")+COUNTIF($BG568,"&gt;=11")+COUNTIF($BI568,"&lt;=21")+COUNTIF($BK568,"&gt;=17")+COUNTIF($BR568,"&gt;=24")+COUNTIF($CA568,"&lt;=11")</f>
        <v>5</v>
      </c>
      <c r="L568" s="140">
        <f>65-(+CH568+CI568+CJ568+CK568+CL568+CM568)</f>
        <v>15</v>
      </c>
      <c r="M568" s="68">
        <v>13</v>
      </c>
      <c r="N568" s="68">
        <v>24</v>
      </c>
      <c r="O568" s="68">
        <v>14</v>
      </c>
      <c r="P568" s="68">
        <v>11</v>
      </c>
      <c r="Q568" s="68">
        <v>11</v>
      </c>
      <c r="R568" s="68">
        <v>14</v>
      </c>
      <c r="S568" s="68">
        <v>12</v>
      </c>
      <c r="T568" s="68">
        <v>12</v>
      </c>
      <c r="U568" s="68">
        <v>13</v>
      </c>
      <c r="V568" s="68">
        <v>13</v>
      </c>
      <c r="W568" s="68">
        <v>13</v>
      </c>
      <c r="X568" s="68">
        <v>16</v>
      </c>
      <c r="Y568" s="68">
        <v>19</v>
      </c>
      <c r="Z568" s="68">
        <v>10</v>
      </c>
      <c r="AA568" s="68">
        <v>10</v>
      </c>
      <c r="AB568" s="68">
        <v>11</v>
      </c>
      <c r="AC568" s="68">
        <v>11</v>
      </c>
      <c r="AD568" s="68">
        <v>23</v>
      </c>
      <c r="AE568" s="68">
        <v>15</v>
      </c>
      <c r="AF568" s="68">
        <v>19</v>
      </c>
      <c r="AG568" s="68">
        <v>32</v>
      </c>
      <c r="AH568" s="68">
        <v>15</v>
      </c>
      <c r="AI568" s="68">
        <v>15</v>
      </c>
      <c r="AJ568" s="68">
        <v>17</v>
      </c>
      <c r="AK568" s="100">
        <v>17</v>
      </c>
      <c r="AL568" s="68">
        <v>11</v>
      </c>
      <c r="AM568" s="68">
        <v>11</v>
      </c>
      <c r="AN568" s="68">
        <v>15</v>
      </c>
      <c r="AO568" s="68">
        <v>19</v>
      </c>
      <c r="AP568" s="68">
        <v>17</v>
      </c>
      <c r="AQ568" s="68">
        <v>15</v>
      </c>
      <c r="AR568" s="68">
        <v>19</v>
      </c>
      <c r="AS568" s="68">
        <v>17</v>
      </c>
      <c r="AT568" s="68">
        <v>37</v>
      </c>
      <c r="AU568" s="100">
        <v>38</v>
      </c>
      <c r="AV568" s="68">
        <v>12</v>
      </c>
      <c r="AW568" s="68">
        <v>12</v>
      </c>
      <c r="AX568" s="68">
        <v>11</v>
      </c>
      <c r="AY568" s="68">
        <v>9</v>
      </c>
      <c r="AZ568" s="68">
        <v>15</v>
      </c>
      <c r="BA568" s="68">
        <v>16</v>
      </c>
      <c r="BB568" s="68">
        <v>8</v>
      </c>
      <c r="BC568" s="68">
        <v>11</v>
      </c>
      <c r="BD568" s="68">
        <v>10</v>
      </c>
      <c r="BE568" s="68">
        <v>8</v>
      </c>
      <c r="BF568" s="68">
        <v>10</v>
      </c>
      <c r="BG568" s="68">
        <v>11</v>
      </c>
      <c r="BH568" s="68">
        <v>12</v>
      </c>
      <c r="BI568" s="68">
        <v>22</v>
      </c>
      <c r="BJ568" s="68">
        <v>23</v>
      </c>
      <c r="BK568" s="68">
        <v>17</v>
      </c>
      <c r="BL568" s="68">
        <v>10</v>
      </c>
      <c r="BM568" s="68">
        <v>12</v>
      </c>
      <c r="BN568" s="68">
        <v>12</v>
      </c>
      <c r="BO568" s="68">
        <v>16</v>
      </c>
      <c r="BP568" s="68">
        <v>8</v>
      </c>
      <c r="BQ568" s="68">
        <v>12</v>
      </c>
      <c r="BR568" s="100">
        <v>22</v>
      </c>
      <c r="BS568" s="68">
        <v>21</v>
      </c>
      <c r="BT568" s="68">
        <v>13</v>
      </c>
      <c r="BU568" s="68">
        <v>12</v>
      </c>
      <c r="BV568" s="68">
        <v>11</v>
      </c>
      <c r="BW568" s="68">
        <v>13</v>
      </c>
      <c r="BX568" s="68">
        <v>11</v>
      </c>
      <c r="BY568" s="68">
        <v>11</v>
      </c>
      <c r="BZ568" s="68">
        <v>12</v>
      </c>
      <c r="CA568" s="68">
        <v>12</v>
      </c>
      <c r="CB568" s="149">
        <f>(2.71828^(-8.3291+4.4859*K568-2.1583*L568))/(1+(2.71828^(-8.3291+4.4859*K568-2.1583*L568)))</f>
        <v>1.1578826372581279E-8</v>
      </c>
      <c r="CC568" s="88" t="s">
        <v>781</v>
      </c>
      <c r="CD568" s="86" t="s">
        <v>53</v>
      </c>
      <c r="CE568" s="86" t="s">
        <v>2</v>
      </c>
      <c r="CF568" s="86" t="s">
        <v>50</v>
      </c>
      <c r="CG568" s="86"/>
      <c r="CH568" s="59">
        <f>COUNTIF($M568,"=13")+COUNTIF($N568,"=24")+COUNTIF($O568,"=14")+COUNTIF($P568,"=11")+COUNTIF($Q568,"=11")+COUNTIF($R568,"=14")+COUNTIF($S568,"=12")+COUNTIF($T568,"=12")+COUNTIF($U568,"=12")+COUNTIF($V568,"=13")+COUNTIF($W568,"=13")+COUNTIF($X568,"=16")</f>
        <v>11</v>
      </c>
      <c r="CI568" s="59">
        <f>COUNTIF($Y568,"=18")+COUNTIF($Z568,"=9")+COUNTIF($AA568,"=10")+COUNTIF($AB568,"=11")+COUNTIF($AC568,"=11")+COUNTIF($AD568,"=25")+COUNTIF($AE568,"=15")+COUNTIF($AF568,"=19")+COUNTIF($AG568,"=31")+COUNTIF($AH568,"=15")+COUNTIF($AI568,"=15")+COUNTIF($AJ568,"=17")+COUNTIF($AK568,"=17")</f>
        <v>9</v>
      </c>
      <c r="CJ568" s="59">
        <f>COUNTIF($AL568,"=11")+COUNTIF($AM568,"=11")+COUNTIF($AN568,"=19")+COUNTIF($AO568,"=23")+COUNTIF($AP568,"=15")+COUNTIF($AQ568,"=15")+COUNTIF($AR568,"=19")+COUNTIF($AS568,"=17")+COUNTIF($AV568,"=12")+COUNTIF($AW568,"=12")</f>
        <v>7</v>
      </c>
      <c r="CK568" s="59">
        <f>COUNTIF($AX568,"=11")+COUNTIF($AY568,"=9")+COUNTIF($AZ568,"=15")+COUNTIF($BA568,"=16")+COUNTIF($BB568,"=8")+COUNTIF($BC568,"=10")+COUNTIF($BD568,"=10")+COUNTIF($BE568,"=8")+COUNTIF($BF568,"=10")+COUNTIF($BG568,"=11")</f>
        <v>9</v>
      </c>
      <c r="CL568" s="59">
        <f>COUNTIF($BH568,"=12")+COUNTIF($BI568,"=21")+COUNTIF($BJ568,"=23")+COUNTIF($BK568,"=16")+COUNTIF($BL568,"=10")+COUNTIF($BM568,"=12")+COUNTIF($BN568,"=12")+COUNTIF($BO568,"=15")+COUNTIF($BP568,"=8")+COUNTIF($BQ568,"=12")+COUNTIF($BR568,"=24")+COUNTIF($BS568,"=20")+COUNTIF($BT568,"=13")</f>
        <v>8</v>
      </c>
      <c r="CM568" s="59">
        <f>COUNTIF($BU568,"=12")+COUNTIF($BV568,"=11")+COUNTIF($BW568,"=13")+COUNTIF($BX568,"=11")+COUNTIF($BY568,"=11")+COUNTIF($BZ568,"=12")+COUNTIF($CA568,"=11")</f>
        <v>6</v>
      </c>
      <c r="CN568" s="86"/>
      <c r="CO568" s="86"/>
      <c r="CP568" s="86"/>
      <c r="CQ568" s="86"/>
      <c r="CR568" s="86"/>
      <c r="CS568" s="86"/>
      <c r="CT568" s="86"/>
      <c r="CU568" s="86"/>
      <c r="CV568" s="86"/>
      <c r="CW568" s="86"/>
      <c r="CX568" s="86"/>
      <c r="CY568" s="86"/>
      <c r="CZ568" s="86"/>
      <c r="DA568" s="86"/>
      <c r="DB568" s="86"/>
      <c r="DC568" s="86"/>
      <c r="DD568" s="86"/>
      <c r="DE568" s="86"/>
      <c r="DF568" s="86"/>
      <c r="DG568" s="86"/>
      <c r="DH568" s="86"/>
      <c r="DI568" s="86"/>
      <c r="DJ568" s="86"/>
      <c r="DK568" s="86"/>
      <c r="DL568" s="86"/>
      <c r="DM568" s="86"/>
      <c r="DN568" s="86"/>
      <c r="DO568" s="86"/>
      <c r="DP568" s="86"/>
      <c r="DQ568" s="86"/>
      <c r="DR568" s="86"/>
      <c r="DS568" s="86"/>
      <c r="DT568" s="86"/>
      <c r="DU568" s="86"/>
      <c r="DV568" s="86"/>
      <c r="DW568" s="86"/>
      <c r="DX568" s="86"/>
      <c r="DY568" s="86"/>
      <c r="DZ568" s="86"/>
      <c r="EA568" s="86"/>
      <c r="EB568" s="86"/>
      <c r="EC568" s="86"/>
      <c r="ED568" s="86"/>
      <c r="EE568" s="86"/>
    </row>
    <row r="569" spans="1:135" s="85" customFormat="1" x14ac:dyDescent="0.25">
      <c r="A569" s="27">
        <v>335869</v>
      </c>
      <c r="B569" s="86" t="s">
        <v>181</v>
      </c>
      <c r="C569" s="86" t="s">
        <v>2</v>
      </c>
      <c r="D569" s="138" t="s">
        <v>78</v>
      </c>
      <c r="E569" s="86" t="s">
        <v>314</v>
      </c>
      <c r="F569" s="86" t="s">
        <v>90</v>
      </c>
      <c r="G569" s="87">
        <v>42382</v>
      </c>
      <c r="H569" s="88" t="s">
        <v>2</v>
      </c>
      <c r="I569" s="88" t="s">
        <v>779</v>
      </c>
      <c r="J569" s="87">
        <v>41277.888888888891</v>
      </c>
      <c r="K569" s="143">
        <f>+COUNTIF($Y569,"&gt;=18")+COUNTIF($AG569,"&gt;=31")+COUNTIF($AP569,"&lt;=15")+COUNTIF($AR569,"&gt;=19")+COUNTIF($BG569,"&gt;=11")+COUNTIF($BI569,"&lt;=21")+COUNTIF($BK569,"&gt;=17")+COUNTIF($BR569,"&gt;=24")+COUNTIF($CA569,"&lt;=11")</f>
        <v>5</v>
      </c>
      <c r="L569" s="140">
        <f>65-(+CH569+CI569+CJ569+CK569+CL569+CM569)</f>
        <v>15</v>
      </c>
      <c r="M569" s="68">
        <v>13</v>
      </c>
      <c r="N569" s="100">
        <v>24</v>
      </c>
      <c r="O569" s="68">
        <v>14</v>
      </c>
      <c r="P569" s="68">
        <v>11</v>
      </c>
      <c r="Q569" s="68">
        <v>11</v>
      </c>
      <c r="R569" s="68">
        <v>13</v>
      </c>
      <c r="S569" s="68">
        <v>12</v>
      </c>
      <c r="T569" s="68">
        <v>12</v>
      </c>
      <c r="U569" s="68">
        <v>12</v>
      </c>
      <c r="V569" s="68">
        <v>13</v>
      </c>
      <c r="W569" s="68">
        <v>14</v>
      </c>
      <c r="X569" s="68">
        <v>16</v>
      </c>
      <c r="Y569" s="68">
        <v>18</v>
      </c>
      <c r="Z569" s="68">
        <v>9</v>
      </c>
      <c r="AA569" s="68">
        <v>10</v>
      </c>
      <c r="AB569" s="68">
        <v>11</v>
      </c>
      <c r="AC569" s="68">
        <v>11</v>
      </c>
      <c r="AD569" s="68">
        <v>25</v>
      </c>
      <c r="AE569" s="68">
        <v>15</v>
      </c>
      <c r="AF569" s="68">
        <v>18</v>
      </c>
      <c r="AG569" s="68">
        <v>31</v>
      </c>
      <c r="AH569" s="68">
        <v>15</v>
      </c>
      <c r="AI569" s="68">
        <v>16</v>
      </c>
      <c r="AJ569" s="68">
        <v>16</v>
      </c>
      <c r="AK569" s="68">
        <v>17</v>
      </c>
      <c r="AL569" s="68">
        <v>12</v>
      </c>
      <c r="AM569" s="68">
        <v>11</v>
      </c>
      <c r="AN569" s="68">
        <v>19</v>
      </c>
      <c r="AO569" s="68">
        <v>23</v>
      </c>
      <c r="AP569" s="68">
        <v>17</v>
      </c>
      <c r="AQ569" s="68">
        <v>16</v>
      </c>
      <c r="AR569" s="68">
        <v>18</v>
      </c>
      <c r="AS569" s="68">
        <v>17</v>
      </c>
      <c r="AT569" s="68">
        <v>38</v>
      </c>
      <c r="AU569" s="68">
        <v>39</v>
      </c>
      <c r="AV569" s="68">
        <v>12</v>
      </c>
      <c r="AW569" s="68">
        <v>12</v>
      </c>
      <c r="AX569" s="68">
        <v>11</v>
      </c>
      <c r="AY569" s="68">
        <v>9</v>
      </c>
      <c r="AZ569" s="68">
        <v>15</v>
      </c>
      <c r="BA569" s="68">
        <v>16</v>
      </c>
      <c r="BB569" s="68">
        <v>8</v>
      </c>
      <c r="BC569" s="68">
        <v>10</v>
      </c>
      <c r="BD569" s="68">
        <v>10</v>
      </c>
      <c r="BE569" s="68">
        <v>8</v>
      </c>
      <c r="BF569" s="68">
        <v>10</v>
      </c>
      <c r="BG569" s="68">
        <v>10</v>
      </c>
      <c r="BH569" s="68">
        <v>12</v>
      </c>
      <c r="BI569" s="68">
        <v>21</v>
      </c>
      <c r="BJ569" s="68">
        <v>23</v>
      </c>
      <c r="BK569" s="68">
        <v>17</v>
      </c>
      <c r="BL569" s="68">
        <v>10</v>
      </c>
      <c r="BM569" s="68">
        <v>12</v>
      </c>
      <c r="BN569" s="68">
        <v>12</v>
      </c>
      <c r="BO569" s="68">
        <v>16</v>
      </c>
      <c r="BP569" s="68">
        <v>8</v>
      </c>
      <c r="BQ569" s="68">
        <v>12</v>
      </c>
      <c r="BR569" s="68">
        <v>25</v>
      </c>
      <c r="BS569" s="68">
        <v>21</v>
      </c>
      <c r="BT569" s="68">
        <v>13</v>
      </c>
      <c r="BU569" s="68">
        <v>12</v>
      </c>
      <c r="BV569" s="68">
        <v>11</v>
      </c>
      <c r="BW569" s="68">
        <v>13</v>
      </c>
      <c r="BX569" s="68">
        <v>11</v>
      </c>
      <c r="BY569" s="68">
        <v>11</v>
      </c>
      <c r="BZ569" s="68">
        <v>12</v>
      </c>
      <c r="CA569" s="68">
        <v>12</v>
      </c>
      <c r="CB569" s="149">
        <f>(2.71828^(-8.3291+4.4859*K569-2.1583*L569))/(1+(2.71828^(-8.3291+4.4859*K569-2.1583*L569)))</f>
        <v>1.1578826372581279E-8</v>
      </c>
      <c r="CC569" s="88" t="s">
        <v>781</v>
      </c>
      <c r="CD569" s="86" t="s">
        <v>53</v>
      </c>
      <c r="CE569" s="86" t="s">
        <v>2</v>
      </c>
      <c r="CF569" s="86" t="s">
        <v>182</v>
      </c>
      <c r="CG569" s="86"/>
      <c r="CH569" s="59">
        <f>COUNTIF($M569,"=13")+COUNTIF($N569,"=24")+COUNTIF($O569,"=14")+COUNTIF($P569,"=11")+COUNTIF($Q569,"=11")+COUNTIF($R569,"=14")+COUNTIF($S569,"=12")+COUNTIF($T569,"=12")+COUNTIF($U569,"=12")+COUNTIF($V569,"=13")+COUNTIF($W569,"=13")+COUNTIF($X569,"=16")</f>
        <v>10</v>
      </c>
      <c r="CI569" s="59">
        <f>COUNTIF($Y569,"=18")+COUNTIF($Z569,"=9")+COUNTIF($AA569,"=10")+COUNTIF($AB569,"=11")+COUNTIF($AC569,"=11")+COUNTIF($AD569,"=25")+COUNTIF($AE569,"=15")+COUNTIF($AF569,"=19")+COUNTIF($AG569,"=31")+COUNTIF($AH569,"=15")+COUNTIF($AI569,"=15")+COUNTIF($AJ569,"=17")+COUNTIF($AK569,"=17")</f>
        <v>10</v>
      </c>
      <c r="CJ569" s="59">
        <f>COUNTIF($AL569,"=11")+COUNTIF($AM569,"=11")+COUNTIF($AN569,"=19")+COUNTIF($AO569,"=23")+COUNTIF($AP569,"=15")+COUNTIF($AQ569,"=15")+COUNTIF($AR569,"=19")+COUNTIF($AS569,"=17")+COUNTIF($AV569,"=12")+COUNTIF($AW569,"=12")</f>
        <v>6</v>
      </c>
      <c r="CK569" s="59">
        <f>COUNTIF($AX569,"=11")+COUNTIF($AY569,"=9")+COUNTIF($AZ569,"=15")+COUNTIF($BA569,"=16")+COUNTIF($BB569,"=8")+COUNTIF($BC569,"=10")+COUNTIF($BD569,"=10")+COUNTIF($BE569,"=8")+COUNTIF($BF569,"=10")+COUNTIF($BG569,"=11")</f>
        <v>9</v>
      </c>
      <c r="CL569" s="59">
        <f>COUNTIF($BH569,"=12")+COUNTIF($BI569,"=21")+COUNTIF($BJ569,"=23")+COUNTIF($BK569,"=16")+COUNTIF($BL569,"=10")+COUNTIF($BM569,"=12")+COUNTIF($BN569,"=12")+COUNTIF($BO569,"=15")+COUNTIF($BP569,"=8")+COUNTIF($BQ569,"=12")+COUNTIF($BR569,"=24")+COUNTIF($BS569,"=20")+COUNTIF($BT569,"=13")</f>
        <v>9</v>
      </c>
      <c r="CM569" s="59">
        <f>COUNTIF($BU569,"=12")+COUNTIF($BV569,"=11")+COUNTIF($BW569,"=13")+COUNTIF($BX569,"=11")+COUNTIF($BY569,"=11")+COUNTIF($BZ569,"=12")+COUNTIF($CA569,"=11")</f>
        <v>6</v>
      </c>
      <c r="CN569" s="86"/>
      <c r="CO569" s="86"/>
      <c r="CP569" s="86"/>
      <c r="CQ569" s="86"/>
      <c r="CR569" s="86"/>
      <c r="CS569" s="86"/>
      <c r="CT569" s="86"/>
      <c r="CU569" s="86"/>
      <c r="CV569" s="86"/>
      <c r="CW569" s="86"/>
      <c r="CX569" s="86"/>
      <c r="CY569" s="86"/>
      <c r="CZ569" s="86"/>
      <c r="DA569" s="86"/>
      <c r="DB569" s="86"/>
      <c r="DC569" s="86"/>
      <c r="DD569" s="86"/>
      <c r="DE569" s="86"/>
      <c r="DF569" s="86"/>
      <c r="DG569" s="86"/>
      <c r="DH569" s="86"/>
      <c r="DI569" s="86"/>
      <c r="DJ569" s="86"/>
      <c r="DK569" s="86"/>
      <c r="DL569" s="86"/>
      <c r="DM569" s="86"/>
      <c r="DN569" s="86"/>
      <c r="DO569" s="86"/>
      <c r="DP569" s="86"/>
      <c r="DQ569" s="86"/>
      <c r="DR569" s="86"/>
      <c r="DS569" s="86"/>
      <c r="DT569" s="86"/>
      <c r="DU569" s="86"/>
      <c r="DV569" s="86"/>
      <c r="DW569" s="86"/>
      <c r="DX569" s="86"/>
      <c r="DY569" s="86"/>
      <c r="DZ569" s="86"/>
      <c r="EA569" s="86"/>
      <c r="EB569" s="86"/>
      <c r="EC569" s="86"/>
      <c r="ED569" s="86"/>
      <c r="EE569" s="86"/>
    </row>
    <row r="570" spans="1:135" s="85" customFormat="1" x14ac:dyDescent="0.25">
      <c r="A570" s="27">
        <v>346169</v>
      </c>
      <c r="B570" s="86" t="s">
        <v>15</v>
      </c>
      <c r="C570" s="86" t="s">
        <v>2</v>
      </c>
      <c r="D570" s="138" t="s">
        <v>78</v>
      </c>
      <c r="E570" s="86" t="s">
        <v>314</v>
      </c>
      <c r="F570" s="86" t="s">
        <v>15</v>
      </c>
      <c r="G570" s="87">
        <v>42396.318055555559</v>
      </c>
      <c r="H570" s="88" t="s">
        <v>2</v>
      </c>
      <c r="I570" s="88" t="s">
        <v>779</v>
      </c>
      <c r="J570" s="87">
        <v>41277.888888888891</v>
      </c>
      <c r="K570" s="143">
        <f>+COUNTIF($Y570,"&gt;=18")+COUNTIF($AG570,"&gt;=31")+COUNTIF($AP570,"&lt;=15")+COUNTIF($AR570,"&gt;=19")+COUNTIF($BG570,"&gt;=11")+COUNTIF($BI570,"&lt;=21")+COUNTIF($BK570,"&gt;=17")+COUNTIF($BR570,"&gt;=24")+COUNTIF($CA570,"&lt;=11")</f>
        <v>5</v>
      </c>
      <c r="L570" s="140">
        <f>65-(+CH570+CI570+CJ570+CK570+CL570+CM570)</f>
        <v>15</v>
      </c>
      <c r="M570" s="68">
        <v>13</v>
      </c>
      <c r="N570" s="68">
        <v>24</v>
      </c>
      <c r="O570" s="68">
        <v>14</v>
      </c>
      <c r="P570" s="68">
        <v>11</v>
      </c>
      <c r="Q570" s="68">
        <v>11</v>
      </c>
      <c r="R570" s="68">
        <v>14</v>
      </c>
      <c r="S570" s="68">
        <v>12</v>
      </c>
      <c r="T570" s="68">
        <v>12</v>
      </c>
      <c r="U570" s="68">
        <v>11</v>
      </c>
      <c r="V570" s="68">
        <v>13</v>
      </c>
      <c r="W570" s="68">
        <v>13</v>
      </c>
      <c r="X570" s="68">
        <v>16</v>
      </c>
      <c r="Y570" s="68">
        <v>17</v>
      </c>
      <c r="Z570" s="100">
        <v>9</v>
      </c>
      <c r="AA570" s="100">
        <v>10</v>
      </c>
      <c r="AB570" s="68">
        <v>11</v>
      </c>
      <c r="AC570" s="68">
        <v>11</v>
      </c>
      <c r="AD570" s="68">
        <v>24</v>
      </c>
      <c r="AE570" s="68">
        <v>15</v>
      </c>
      <c r="AF570" s="68">
        <v>20</v>
      </c>
      <c r="AG570" s="68">
        <v>29</v>
      </c>
      <c r="AH570" s="100">
        <v>15</v>
      </c>
      <c r="AI570" s="100">
        <v>15</v>
      </c>
      <c r="AJ570" s="100">
        <v>16</v>
      </c>
      <c r="AK570" s="68">
        <v>16</v>
      </c>
      <c r="AL570" s="68">
        <v>11</v>
      </c>
      <c r="AM570" s="100">
        <v>11</v>
      </c>
      <c r="AN570" s="68">
        <v>19</v>
      </c>
      <c r="AO570" s="68">
        <v>23</v>
      </c>
      <c r="AP570" s="68">
        <v>16</v>
      </c>
      <c r="AQ570" s="68">
        <v>15</v>
      </c>
      <c r="AR570" s="68">
        <v>20</v>
      </c>
      <c r="AS570" s="68">
        <v>17</v>
      </c>
      <c r="AT570" s="68">
        <v>37</v>
      </c>
      <c r="AU570" s="68">
        <v>39</v>
      </c>
      <c r="AV570" s="100">
        <v>12</v>
      </c>
      <c r="AW570" s="68">
        <v>12</v>
      </c>
      <c r="AX570" s="68">
        <v>11</v>
      </c>
      <c r="AY570" s="68">
        <v>9</v>
      </c>
      <c r="AZ570" s="68">
        <v>15</v>
      </c>
      <c r="BA570" s="68">
        <v>16</v>
      </c>
      <c r="BB570" s="68">
        <v>8</v>
      </c>
      <c r="BC570" s="68">
        <v>8</v>
      </c>
      <c r="BD570" s="68">
        <v>10</v>
      </c>
      <c r="BE570" s="68">
        <v>8</v>
      </c>
      <c r="BF570" s="68">
        <v>10</v>
      </c>
      <c r="BG570" s="68">
        <v>9</v>
      </c>
      <c r="BH570" s="68">
        <v>12</v>
      </c>
      <c r="BI570" s="68">
        <v>20</v>
      </c>
      <c r="BJ570" s="68">
        <v>23</v>
      </c>
      <c r="BK570" s="68">
        <v>17</v>
      </c>
      <c r="BL570" s="68">
        <v>10</v>
      </c>
      <c r="BM570" s="68">
        <v>12</v>
      </c>
      <c r="BN570" s="68">
        <v>12</v>
      </c>
      <c r="BO570" s="68">
        <v>16</v>
      </c>
      <c r="BP570" s="68">
        <v>8</v>
      </c>
      <c r="BQ570" s="68">
        <v>11</v>
      </c>
      <c r="BR570" s="68">
        <v>24</v>
      </c>
      <c r="BS570" s="68">
        <v>20</v>
      </c>
      <c r="BT570" s="68">
        <v>13</v>
      </c>
      <c r="BU570" s="68">
        <v>12</v>
      </c>
      <c r="BV570" s="68">
        <v>11</v>
      </c>
      <c r="BW570" s="68">
        <v>13</v>
      </c>
      <c r="BX570" s="68">
        <v>11</v>
      </c>
      <c r="BY570" s="68">
        <v>11</v>
      </c>
      <c r="BZ570" s="68">
        <v>12</v>
      </c>
      <c r="CA570" s="68">
        <v>11</v>
      </c>
      <c r="CB570" s="149">
        <f>(2.71828^(-8.3291+4.4859*K570-2.1583*L570))/(1+(2.71828^(-8.3291+4.4859*K570-2.1583*L570)))</f>
        <v>1.1578826372581279E-8</v>
      </c>
      <c r="CC570" s="88" t="s">
        <v>781</v>
      </c>
      <c r="CD570" s="86" t="s">
        <v>53</v>
      </c>
      <c r="CE570" s="49" t="s">
        <v>2</v>
      </c>
      <c r="CF570" s="86" t="s">
        <v>50</v>
      </c>
      <c r="CG570" s="86"/>
      <c r="CH570" s="59">
        <f>COUNTIF($M570,"=13")+COUNTIF($N570,"=24")+COUNTIF($O570,"=14")+COUNTIF($P570,"=11")+COUNTIF($Q570,"=11")+COUNTIF($R570,"=14")+COUNTIF($S570,"=12")+COUNTIF($T570,"=12")+COUNTIF($U570,"=12")+COUNTIF($V570,"=13")+COUNTIF($W570,"=13")+COUNTIF($X570,"=16")</f>
        <v>11</v>
      </c>
      <c r="CI570" s="59">
        <f>COUNTIF($Y570,"=18")+COUNTIF($Z570,"=9")+COUNTIF($AA570,"=10")+COUNTIF($AB570,"=11")+COUNTIF($AC570,"=11")+COUNTIF($AD570,"=25")+COUNTIF($AE570,"=15")+COUNTIF($AF570,"=19")+COUNTIF($AG570,"=31")+COUNTIF($AH570,"=15")+COUNTIF($AI570,"=15")+COUNTIF($AJ570,"=17")+COUNTIF($AK570,"=17")</f>
        <v>7</v>
      </c>
      <c r="CJ570" s="59">
        <f>COUNTIF($AL570,"=11")+COUNTIF($AM570,"=11")+COUNTIF($AN570,"=19")+COUNTIF($AO570,"=23")+COUNTIF($AP570,"=15")+COUNTIF($AQ570,"=15")+COUNTIF($AR570,"=19")+COUNTIF($AS570,"=17")+COUNTIF($AV570,"=12")+COUNTIF($AW570,"=12")</f>
        <v>8</v>
      </c>
      <c r="CK570" s="59">
        <f>COUNTIF($AX570,"=11")+COUNTIF($AY570,"=9")+COUNTIF($AZ570,"=15")+COUNTIF($BA570,"=16")+COUNTIF($BB570,"=8")+COUNTIF($BC570,"=10")+COUNTIF($BD570,"=10")+COUNTIF($BE570,"=8")+COUNTIF($BF570,"=10")+COUNTIF($BG570,"=11")</f>
        <v>8</v>
      </c>
      <c r="CL570" s="59">
        <f>COUNTIF($BH570,"=12")+COUNTIF($BI570,"=21")+COUNTIF($BJ570,"=23")+COUNTIF($BK570,"=16")+COUNTIF($BL570,"=10")+COUNTIF($BM570,"=12")+COUNTIF($BN570,"=12")+COUNTIF($BO570,"=15")+COUNTIF($BP570,"=8")+COUNTIF($BQ570,"=12")+COUNTIF($BR570,"=24")+COUNTIF($BS570,"=20")+COUNTIF($BT570,"=13")</f>
        <v>9</v>
      </c>
      <c r="CM570" s="59">
        <f>COUNTIF($BU570,"=12")+COUNTIF($BV570,"=11")+COUNTIF($BW570,"=13")+COUNTIF($BX570,"=11")+COUNTIF($BY570,"=11")+COUNTIF($BZ570,"=12")+COUNTIF($CA570,"=11")</f>
        <v>7</v>
      </c>
      <c r="CN570" s="86"/>
      <c r="CO570" s="86"/>
      <c r="CP570" s="86"/>
      <c r="CQ570" s="86"/>
      <c r="CR570" s="86"/>
      <c r="CS570" s="86"/>
      <c r="CT570" s="86"/>
      <c r="CU570" s="86"/>
      <c r="CV570" s="86"/>
      <c r="CW570" s="86"/>
      <c r="CX570" s="86"/>
      <c r="CY570" s="86"/>
      <c r="CZ570" s="86"/>
      <c r="DA570" s="86"/>
      <c r="DB570" s="86"/>
      <c r="DC570" s="86"/>
      <c r="DD570" s="86"/>
      <c r="DE570" s="86"/>
      <c r="DF570" s="86"/>
      <c r="DG570" s="86"/>
      <c r="DH570" s="86"/>
      <c r="DI570" s="86"/>
      <c r="DJ570" s="86"/>
      <c r="DK570" s="86"/>
      <c r="DL570" s="86"/>
      <c r="DM570" s="86"/>
      <c r="DN570" s="86"/>
      <c r="DO570" s="86"/>
      <c r="DP570" s="86"/>
      <c r="DQ570" s="86"/>
      <c r="DR570" s="86"/>
      <c r="DS570" s="86"/>
      <c r="DT570" s="86"/>
      <c r="DU570" s="86"/>
      <c r="DV570" s="86"/>
      <c r="DW570" s="86"/>
      <c r="DX570" s="86"/>
      <c r="DY570" s="86"/>
      <c r="DZ570" s="86"/>
      <c r="EA570" s="86"/>
      <c r="EB570" s="86"/>
      <c r="EC570" s="86"/>
      <c r="ED570" s="86"/>
      <c r="EE570" s="86"/>
    </row>
    <row r="571" spans="1:135" s="85" customFormat="1" x14ac:dyDescent="0.25">
      <c r="A571" s="27">
        <v>354771</v>
      </c>
      <c r="B571" s="86" t="s">
        <v>175</v>
      </c>
      <c r="C571" s="86" t="s">
        <v>2</v>
      </c>
      <c r="D571" s="138" t="s">
        <v>78</v>
      </c>
      <c r="E571" s="86" t="s">
        <v>23</v>
      </c>
      <c r="F571" s="86" t="s">
        <v>88</v>
      </c>
      <c r="G571" s="87">
        <v>42545.866666666669</v>
      </c>
      <c r="H571" s="88" t="s">
        <v>2</v>
      </c>
      <c r="I571" s="88" t="s">
        <v>779</v>
      </c>
      <c r="J571" s="87">
        <v>41277.888888888891</v>
      </c>
      <c r="K571" s="143">
        <f>+COUNTIF($Y571,"&gt;=18")+COUNTIF($AG571,"&gt;=31")+COUNTIF($AP571,"&lt;=15")+COUNTIF($AR571,"&gt;=19")+COUNTIF($BG571,"&gt;=11")+COUNTIF($BI571,"&lt;=21")+COUNTIF($BK571,"&gt;=17")+COUNTIF($BR571,"&gt;=24")+COUNTIF($CA571,"&lt;=11")</f>
        <v>5</v>
      </c>
      <c r="L571" s="140">
        <f>65-(+CH571+CI571+CJ571+CK571+CL571+CM571)</f>
        <v>15</v>
      </c>
      <c r="M571" s="68">
        <v>13</v>
      </c>
      <c r="N571" s="68">
        <v>25</v>
      </c>
      <c r="O571" s="68">
        <v>14</v>
      </c>
      <c r="P571" s="68">
        <v>11</v>
      </c>
      <c r="Q571" s="68">
        <v>11</v>
      </c>
      <c r="R571" s="68">
        <v>13</v>
      </c>
      <c r="S571" s="68">
        <v>12</v>
      </c>
      <c r="T571" s="68">
        <v>12</v>
      </c>
      <c r="U571" s="68">
        <v>13</v>
      </c>
      <c r="V571" s="68">
        <v>13</v>
      </c>
      <c r="W571" s="68">
        <v>14</v>
      </c>
      <c r="X571" s="68">
        <v>16</v>
      </c>
      <c r="Y571" s="68">
        <v>18</v>
      </c>
      <c r="Z571" s="68">
        <v>9</v>
      </c>
      <c r="AA571" s="68">
        <v>10</v>
      </c>
      <c r="AB571" s="68">
        <v>11</v>
      </c>
      <c r="AC571" s="68">
        <v>11</v>
      </c>
      <c r="AD571" s="68">
        <v>25</v>
      </c>
      <c r="AE571" s="68">
        <v>15</v>
      </c>
      <c r="AF571" s="68">
        <v>18</v>
      </c>
      <c r="AG571" s="68">
        <v>31</v>
      </c>
      <c r="AH571" s="68">
        <v>15</v>
      </c>
      <c r="AI571" s="68">
        <v>16</v>
      </c>
      <c r="AJ571" s="68">
        <v>16</v>
      </c>
      <c r="AK571" s="68">
        <v>17</v>
      </c>
      <c r="AL571" s="68">
        <v>11</v>
      </c>
      <c r="AM571" s="68">
        <v>11</v>
      </c>
      <c r="AN571" s="68">
        <v>19</v>
      </c>
      <c r="AO571" s="68">
        <v>23</v>
      </c>
      <c r="AP571" s="68">
        <v>16</v>
      </c>
      <c r="AQ571" s="68">
        <v>16</v>
      </c>
      <c r="AR571" s="68">
        <v>18</v>
      </c>
      <c r="AS571" s="68">
        <v>17</v>
      </c>
      <c r="AT571" s="68">
        <v>39</v>
      </c>
      <c r="AU571" s="100">
        <v>40</v>
      </c>
      <c r="AV571" s="68">
        <v>12</v>
      </c>
      <c r="AW571" s="68">
        <v>12</v>
      </c>
      <c r="AX571" s="68">
        <v>11</v>
      </c>
      <c r="AY571" s="68">
        <v>9</v>
      </c>
      <c r="AZ571" s="68">
        <v>15</v>
      </c>
      <c r="BA571" s="68">
        <v>16</v>
      </c>
      <c r="BB571" s="68">
        <v>8</v>
      </c>
      <c r="BC571" s="68">
        <v>10</v>
      </c>
      <c r="BD571" s="68">
        <v>10</v>
      </c>
      <c r="BE571" s="68">
        <v>8</v>
      </c>
      <c r="BF571" s="68">
        <v>10</v>
      </c>
      <c r="BG571" s="68">
        <v>10</v>
      </c>
      <c r="BH571" s="68">
        <v>12</v>
      </c>
      <c r="BI571" s="68">
        <v>21</v>
      </c>
      <c r="BJ571" s="68">
        <v>23</v>
      </c>
      <c r="BK571" s="68">
        <v>17</v>
      </c>
      <c r="BL571" s="68">
        <v>10</v>
      </c>
      <c r="BM571" s="68">
        <v>12</v>
      </c>
      <c r="BN571" s="68">
        <v>12</v>
      </c>
      <c r="BO571" s="68">
        <v>16</v>
      </c>
      <c r="BP571" s="68">
        <v>8</v>
      </c>
      <c r="BQ571" s="68">
        <v>12</v>
      </c>
      <c r="BR571" s="68">
        <v>25</v>
      </c>
      <c r="BS571" s="68">
        <v>20</v>
      </c>
      <c r="BT571" s="68">
        <v>13</v>
      </c>
      <c r="BU571" s="68">
        <v>12</v>
      </c>
      <c r="BV571" s="68">
        <v>11</v>
      </c>
      <c r="BW571" s="68">
        <v>13</v>
      </c>
      <c r="BX571" s="68">
        <v>11</v>
      </c>
      <c r="BY571" s="68">
        <v>11</v>
      </c>
      <c r="BZ571" s="68">
        <v>12</v>
      </c>
      <c r="CA571" s="68">
        <v>12</v>
      </c>
      <c r="CB571" s="149">
        <f>(2.71828^(-8.3291+4.4859*K571-2.1583*L571))/(1+(2.71828^(-8.3291+4.4859*K571-2.1583*L571)))</f>
        <v>1.1578826372581279E-8</v>
      </c>
      <c r="CC571" s="86" t="s">
        <v>781</v>
      </c>
      <c r="CD571" s="86" t="s">
        <v>53</v>
      </c>
      <c r="CE571" s="49" t="s">
        <v>2</v>
      </c>
      <c r="CF571" s="82" t="s">
        <v>50</v>
      </c>
      <c r="CG571" s="86" t="s">
        <v>78</v>
      </c>
      <c r="CH571" s="59">
        <f>COUNTIF($M571,"=13")+COUNTIF($N571,"=24")+COUNTIF($O571,"=14")+COUNTIF($P571,"=11")+COUNTIF($Q571,"=11")+COUNTIF($R571,"=14")+COUNTIF($S571,"=12")+COUNTIF($T571,"=12")+COUNTIF($U571,"=12")+COUNTIF($V571,"=13")+COUNTIF($W571,"=13")+COUNTIF($X571,"=16")</f>
        <v>8</v>
      </c>
      <c r="CI571" s="59">
        <f>COUNTIF($Y571,"=18")+COUNTIF($Z571,"=9")+COUNTIF($AA571,"=10")+COUNTIF($AB571,"=11")+COUNTIF($AC571,"=11")+COUNTIF($AD571,"=25")+COUNTIF($AE571,"=15")+COUNTIF($AF571,"=19")+COUNTIF($AG571,"=31")+COUNTIF($AH571,"=15")+COUNTIF($AI571,"=15")+COUNTIF($AJ571,"=17")+COUNTIF($AK571,"=17")</f>
        <v>10</v>
      </c>
      <c r="CJ571" s="59">
        <f>COUNTIF($AL571,"=11")+COUNTIF($AM571,"=11")+COUNTIF($AN571,"=19")+COUNTIF($AO571,"=23")+COUNTIF($AP571,"=15")+COUNTIF($AQ571,"=15")+COUNTIF($AR571,"=19")+COUNTIF($AS571,"=17")+COUNTIF($AV571,"=12")+COUNTIF($AW571,"=12")</f>
        <v>7</v>
      </c>
      <c r="CK571" s="59">
        <f>COUNTIF($AX571,"=11")+COUNTIF($AY571,"=9")+COUNTIF($AZ571,"=15")+COUNTIF($BA571,"=16")+COUNTIF($BB571,"=8")+COUNTIF($BC571,"=10")+COUNTIF($BD571,"=10")+COUNTIF($BE571,"=8")+COUNTIF($BF571,"=10")+COUNTIF($BG571,"=11")</f>
        <v>9</v>
      </c>
      <c r="CL571" s="59">
        <f>COUNTIF($BH571,"=12")+COUNTIF($BI571,"=21")+COUNTIF($BJ571,"=23")+COUNTIF($BK571,"=16")+COUNTIF($BL571,"=10")+COUNTIF($BM571,"=12")+COUNTIF($BN571,"=12")+COUNTIF($BO571,"=15")+COUNTIF($BP571,"=8")+COUNTIF($BQ571,"=12")+COUNTIF($BR571,"=24")+COUNTIF($BS571,"=20")+COUNTIF($BT571,"=13")</f>
        <v>10</v>
      </c>
      <c r="CM571" s="59">
        <f>COUNTIF($BU571,"=12")+COUNTIF($BV571,"=11")+COUNTIF($BW571,"=13")+COUNTIF($BX571,"=11")+COUNTIF($BY571,"=11")+COUNTIF($BZ571,"=12")+COUNTIF($CA571,"=11")</f>
        <v>6</v>
      </c>
      <c r="CN571" s="86"/>
      <c r="CO571" s="86"/>
      <c r="CP571" s="86"/>
      <c r="CQ571" s="86"/>
      <c r="CR571" s="86"/>
      <c r="CS571" s="86"/>
      <c r="CT571" s="86"/>
      <c r="CU571" s="86"/>
      <c r="CV571" s="86"/>
      <c r="CW571" s="86"/>
      <c r="CX571" s="86"/>
      <c r="CY571" s="86"/>
      <c r="CZ571" s="86"/>
      <c r="DA571" s="86"/>
      <c r="DB571" s="86"/>
      <c r="DC571" s="86"/>
      <c r="DD571" s="86"/>
      <c r="DE571" s="86"/>
      <c r="DF571" s="86"/>
      <c r="DG571" s="86"/>
      <c r="DH571" s="86"/>
      <c r="DI571" s="86"/>
      <c r="DJ571" s="86"/>
      <c r="DK571" s="86"/>
      <c r="DL571" s="86"/>
      <c r="DM571" s="86"/>
      <c r="DN571" s="86"/>
      <c r="DO571" s="86"/>
      <c r="DP571" s="86"/>
      <c r="DQ571" s="86"/>
      <c r="DR571" s="86"/>
      <c r="DS571" s="86"/>
      <c r="DT571" s="86"/>
      <c r="DU571" s="86"/>
      <c r="DV571" s="86"/>
      <c r="DW571" s="86"/>
      <c r="DX571" s="86"/>
      <c r="DY571" s="86"/>
      <c r="DZ571" s="86"/>
      <c r="EA571" s="86"/>
      <c r="EB571" s="86"/>
      <c r="EC571" s="86"/>
      <c r="ED571" s="86"/>
      <c r="EE571" s="86"/>
    </row>
    <row r="572" spans="1:135" s="85" customFormat="1" x14ac:dyDescent="0.25">
      <c r="A572" s="27">
        <v>357901</v>
      </c>
      <c r="B572" s="86" t="s">
        <v>175</v>
      </c>
      <c r="C572" s="86" t="s">
        <v>2</v>
      </c>
      <c r="D572" s="138" t="s">
        <v>78</v>
      </c>
      <c r="E572" s="49" t="s">
        <v>23</v>
      </c>
      <c r="F572" s="86" t="s">
        <v>88</v>
      </c>
      <c r="G572" s="87">
        <v>42382</v>
      </c>
      <c r="H572" s="88" t="s">
        <v>2</v>
      </c>
      <c r="I572" s="88" t="s">
        <v>779</v>
      </c>
      <c r="J572" s="87">
        <v>41277.888888888891</v>
      </c>
      <c r="K572" s="143">
        <f>+COUNTIF($Y572,"&gt;=18")+COUNTIF($AG572,"&gt;=31")+COUNTIF($AP572,"&lt;=15")+COUNTIF($AR572,"&gt;=19")+COUNTIF($BG572,"&gt;=11")+COUNTIF($BI572,"&lt;=21")+COUNTIF($BK572,"&gt;=17")+COUNTIF($BR572,"&gt;=24")+COUNTIF($CA572,"&lt;=11")</f>
        <v>5</v>
      </c>
      <c r="L572" s="140">
        <f>65-(+CH572+CI572+CJ572+CK572+CL572+CM572)</f>
        <v>15</v>
      </c>
      <c r="M572" s="68">
        <v>13</v>
      </c>
      <c r="N572" s="68">
        <v>25</v>
      </c>
      <c r="O572" s="68">
        <v>14</v>
      </c>
      <c r="P572" s="68">
        <v>11</v>
      </c>
      <c r="Q572" s="68">
        <v>11</v>
      </c>
      <c r="R572" s="68">
        <v>13</v>
      </c>
      <c r="S572" s="68">
        <v>12</v>
      </c>
      <c r="T572" s="68">
        <v>12</v>
      </c>
      <c r="U572" s="68">
        <v>13</v>
      </c>
      <c r="V572" s="68">
        <v>13</v>
      </c>
      <c r="W572" s="68">
        <v>14</v>
      </c>
      <c r="X572" s="68">
        <v>16</v>
      </c>
      <c r="Y572" s="68">
        <v>18</v>
      </c>
      <c r="Z572" s="100">
        <v>9</v>
      </c>
      <c r="AA572" s="100">
        <v>10</v>
      </c>
      <c r="AB572" s="68">
        <v>11</v>
      </c>
      <c r="AC572" s="68">
        <v>11</v>
      </c>
      <c r="AD572" s="68">
        <v>25</v>
      </c>
      <c r="AE572" s="68">
        <v>15</v>
      </c>
      <c r="AF572" s="68">
        <v>18</v>
      </c>
      <c r="AG572" s="68">
        <v>31</v>
      </c>
      <c r="AH572" s="68">
        <v>15</v>
      </c>
      <c r="AI572" s="68">
        <v>16</v>
      </c>
      <c r="AJ572" s="68">
        <v>16</v>
      </c>
      <c r="AK572" s="68">
        <v>17</v>
      </c>
      <c r="AL572" s="68">
        <v>11</v>
      </c>
      <c r="AM572" s="68">
        <v>11</v>
      </c>
      <c r="AN572" s="68">
        <v>19</v>
      </c>
      <c r="AO572" s="68">
        <v>23</v>
      </c>
      <c r="AP572" s="68">
        <v>16</v>
      </c>
      <c r="AQ572" s="68">
        <v>16</v>
      </c>
      <c r="AR572" s="68">
        <v>18</v>
      </c>
      <c r="AS572" s="68">
        <v>17</v>
      </c>
      <c r="AT572" s="68">
        <v>39</v>
      </c>
      <c r="AU572" s="68">
        <v>40</v>
      </c>
      <c r="AV572" s="68">
        <v>12</v>
      </c>
      <c r="AW572" s="68">
        <v>12</v>
      </c>
      <c r="AX572" s="68">
        <v>11</v>
      </c>
      <c r="AY572" s="68">
        <v>9</v>
      </c>
      <c r="AZ572" s="68">
        <v>15</v>
      </c>
      <c r="BA572" s="68">
        <v>16</v>
      </c>
      <c r="BB572" s="68">
        <v>8</v>
      </c>
      <c r="BC572" s="68">
        <v>10</v>
      </c>
      <c r="BD572" s="68">
        <v>10</v>
      </c>
      <c r="BE572" s="68">
        <v>8</v>
      </c>
      <c r="BF572" s="68">
        <v>10</v>
      </c>
      <c r="BG572" s="68">
        <v>10</v>
      </c>
      <c r="BH572" s="68">
        <v>12</v>
      </c>
      <c r="BI572" s="68">
        <v>21</v>
      </c>
      <c r="BJ572" s="68">
        <v>23</v>
      </c>
      <c r="BK572" s="68">
        <v>17</v>
      </c>
      <c r="BL572" s="68">
        <v>10</v>
      </c>
      <c r="BM572" s="68">
        <v>12</v>
      </c>
      <c r="BN572" s="68">
        <v>12</v>
      </c>
      <c r="BO572" s="68">
        <v>16</v>
      </c>
      <c r="BP572" s="68">
        <v>8</v>
      </c>
      <c r="BQ572" s="68">
        <v>12</v>
      </c>
      <c r="BR572" s="68">
        <v>25</v>
      </c>
      <c r="BS572" s="68">
        <v>20</v>
      </c>
      <c r="BT572" s="68">
        <v>13</v>
      </c>
      <c r="BU572" s="68">
        <v>12</v>
      </c>
      <c r="BV572" s="68">
        <v>11</v>
      </c>
      <c r="BW572" s="68">
        <v>13</v>
      </c>
      <c r="BX572" s="68">
        <v>11</v>
      </c>
      <c r="BY572" s="68">
        <v>11</v>
      </c>
      <c r="BZ572" s="68">
        <v>12</v>
      </c>
      <c r="CA572" s="68">
        <v>12</v>
      </c>
      <c r="CB572" s="149">
        <f>(2.71828^(-8.3291+4.4859*K572-2.1583*L572))/(1+(2.71828^(-8.3291+4.4859*K572-2.1583*L572)))</f>
        <v>1.1578826372581279E-8</v>
      </c>
      <c r="CC572" s="88" t="s">
        <v>781</v>
      </c>
      <c r="CD572" s="86" t="s">
        <v>53</v>
      </c>
      <c r="CE572" s="86" t="s">
        <v>2</v>
      </c>
      <c r="CF572" s="86" t="s">
        <v>175</v>
      </c>
      <c r="CG572" s="86"/>
      <c r="CH572" s="59">
        <f>COUNTIF($M572,"=13")+COUNTIF($N572,"=24")+COUNTIF($O572,"=14")+COUNTIF($P572,"=11")+COUNTIF($Q572,"=11")+COUNTIF($R572,"=14")+COUNTIF($S572,"=12")+COUNTIF($T572,"=12")+COUNTIF($U572,"=12")+COUNTIF($V572,"=13")+COUNTIF($W572,"=13")+COUNTIF($X572,"=16")</f>
        <v>8</v>
      </c>
      <c r="CI572" s="59">
        <f>COUNTIF($Y572,"=18")+COUNTIF($Z572,"=9")+COUNTIF($AA572,"=10")+COUNTIF($AB572,"=11")+COUNTIF($AC572,"=11")+COUNTIF($AD572,"=25")+COUNTIF($AE572,"=15")+COUNTIF($AF572,"=19")+COUNTIF($AG572,"=31")+COUNTIF($AH572,"=15")+COUNTIF($AI572,"=15")+COUNTIF($AJ572,"=17")+COUNTIF($AK572,"=17")</f>
        <v>10</v>
      </c>
      <c r="CJ572" s="59">
        <f>COUNTIF($AL572,"=11")+COUNTIF($AM572,"=11")+COUNTIF($AN572,"=19")+COUNTIF($AO572,"=23")+COUNTIF($AP572,"=15")+COUNTIF($AQ572,"=15")+COUNTIF($AR572,"=19")+COUNTIF($AS572,"=17")+COUNTIF($AV572,"=12")+COUNTIF($AW572,"=12")</f>
        <v>7</v>
      </c>
      <c r="CK572" s="59">
        <f>COUNTIF($AX572,"=11")+COUNTIF($AY572,"=9")+COUNTIF($AZ572,"=15")+COUNTIF($BA572,"=16")+COUNTIF($BB572,"=8")+COUNTIF($BC572,"=10")+COUNTIF($BD572,"=10")+COUNTIF($BE572,"=8")+COUNTIF($BF572,"=10")+COUNTIF($BG572,"=11")</f>
        <v>9</v>
      </c>
      <c r="CL572" s="59">
        <f>COUNTIF($BH572,"=12")+COUNTIF($BI572,"=21")+COUNTIF($BJ572,"=23")+COUNTIF($BK572,"=16")+COUNTIF($BL572,"=10")+COUNTIF($BM572,"=12")+COUNTIF($BN572,"=12")+COUNTIF($BO572,"=15")+COUNTIF($BP572,"=8")+COUNTIF($BQ572,"=12")+COUNTIF($BR572,"=24")+COUNTIF($BS572,"=20")+COUNTIF($BT572,"=13")</f>
        <v>10</v>
      </c>
      <c r="CM572" s="59">
        <f>COUNTIF($BU572,"=12")+COUNTIF($BV572,"=11")+COUNTIF($BW572,"=13")+COUNTIF($BX572,"=11")+COUNTIF($BY572,"=11")+COUNTIF($BZ572,"=12")+COUNTIF($CA572,"=11")</f>
        <v>6</v>
      </c>
      <c r="CN572" s="86"/>
      <c r="CO572" s="86"/>
      <c r="CP572" s="86"/>
      <c r="CQ572" s="86"/>
      <c r="CR572" s="86"/>
      <c r="CS572" s="86"/>
      <c r="CT572" s="86"/>
      <c r="CU572" s="86"/>
      <c r="CV572" s="86"/>
      <c r="CW572" s="86"/>
      <c r="CX572" s="86"/>
      <c r="CY572" s="86"/>
      <c r="CZ572" s="86"/>
      <c r="DA572" s="86"/>
      <c r="DB572" s="86"/>
      <c r="DC572" s="86"/>
      <c r="DD572" s="86"/>
      <c r="DE572" s="86"/>
      <c r="DF572" s="86"/>
      <c r="DG572" s="86"/>
      <c r="DH572" s="86"/>
      <c r="DI572" s="86"/>
      <c r="DJ572" s="86"/>
      <c r="DK572" s="86"/>
      <c r="DL572" s="86"/>
      <c r="DM572" s="86"/>
      <c r="DN572" s="86"/>
      <c r="DO572" s="86"/>
      <c r="DP572" s="86"/>
      <c r="DQ572" s="86"/>
      <c r="DR572" s="86"/>
      <c r="DS572" s="86"/>
      <c r="DT572" s="86"/>
      <c r="DU572" s="86"/>
      <c r="DV572" s="86"/>
      <c r="DW572" s="86"/>
      <c r="DX572" s="86"/>
      <c r="DY572" s="86"/>
      <c r="DZ572" s="86"/>
      <c r="EA572" s="86"/>
      <c r="EB572" s="86"/>
      <c r="EC572" s="86"/>
      <c r="ED572" s="86"/>
      <c r="EE572" s="86"/>
    </row>
    <row r="573" spans="1:135" s="85" customFormat="1" x14ac:dyDescent="0.25">
      <c r="A573" s="172">
        <v>362214</v>
      </c>
      <c r="B573" s="86" t="s">
        <v>808</v>
      </c>
      <c r="C573" s="86" t="s">
        <v>2</v>
      </c>
      <c r="D573" s="138" t="s">
        <v>78</v>
      </c>
      <c r="E573" s="86" t="s">
        <v>8</v>
      </c>
      <c r="F573" s="86" t="s">
        <v>207</v>
      </c>
      <c r="G573" s="87">
        <v>42879.162499999999</v>
      </c>
      <c r="H573" s="86" t="s">
        <v>785</v>
      </c>
      <c r="I573" s="86" t="s">
        <v>779</v>
      </c>
      <c r="J573" s="87">
        <v>41277</v>
      </c>
      <c r="K573" s="143">
        <f>+COUNTIF($Y573,"&gt;=18")+COUNTIF($AG573,"&gt;=31")+COUNTIF($AP573,"&lt;=15")+COUNTIF($AR573,"&gt;=19")+COUNTIF($BG573,"&gt;=11")+COUNTIF($BI573,"&lt;=21")+COUNTIF($BK573,"&gt;=17")+COUNTIF($BR573,"&gt;=24")+COUNTIF($CA573,"&lt;=11")</f>
        <v>5</v>
      </c>
      <c r="L573" s="140">
        <f>65-(+CH573+CI573+CJ573+CK573+CL573+CM573)</f>
        <v>15</v>
      </c>
      <c r="M573" s="68">
        <v>13</v>
      </c>
      <c r="N573" s="68">
        <v>24</v>
      </c>
      <c r="O573" s="68">
        <v>14</v>
      </c>
      <c r="P573" s="68">
        <v>10</v>
      </c>
      <c r="Q573" s="68">
        <v>11</v>
      </c>
      <c r="R573" s="68">
        <v>14</v>
      </c>
      <c r="S573" s="68">
        <v>12</v>
      </c>
      <c r="T573" s="68">
        <v>12</v>
      </c>
      <c r="U573" s="68">
        <v>13</v>
      </c>
      <c r="V573" s="68">
        <v>13</v>
      </c>
      <c r="W573" s="68">
        <v>13</v>
      </c>
      <c r="X573" s="68">
        <v>16</v>
      </c>
      <c r="Y573" s="68">
        <v>19</v>
      </c>
      <c r="Z573" s="68">
        <v>10</v>
      </c>
      <c r="AA573" s="68">
        <v>10</v>
      </c>
      <c r="AB573" s="68">
        <v>11</v>
      </c>
      <c r="AC573" s="68">
        <v>11</v>
      </c>
      <c r="AD573" s="68">
        <v>23</v>
      </c>
      <c r="AE573" s="68">
        <v>15</v>
      </c>
      <c r="AF573" s="68">
        <v>19</v>
      </c>
      <c r="AG573" s="68">
        <v>32</v>
      </c>
      <c r="AH573" s="68">
        <v>15</v>
      </c>
      <c r="AI573" s="68">
        <v>15</v>
      </c>
      <c r="AJ573" s="68">
        <v>17</v>
      </c>
      <c r="AK573" s="68">
        <v>17</v>
      </c>
      <c r="AL573" s="68">
        <v>11</v>
      </c>
      <c r="AM573" s="68">
        <v>11</v>
      </c>
      <c r="AN573" s="68">
        <v>19</v>
      </c>
      <c r="AO573" s="68">
        <v>23</v>
      </c>
      <c r="AP573" s="68">
        <v>17</v>
      </c>
      <c r="AQ573" s="68">
        <v>15</v>
      </c>
      <c r="AR573" s="68">
        <v>20</v>
      </c>
      <c r="AS573" s="68">
        <v>17</v>
      </c>
      <c r="AT573" s="68">
        <v>38</v>
      </c>
      <c r="AU573" s="68">
        <v>38</v>
      </c>
      <c r="AV573" s="68">
        <v>12</v>
      </c>
      <c r="AW573" s="68">
        <v>12</v>
      </c>
      <c r="AX573" s="68">
        <v>11</v>
      </c>
      <c r="AY573" s="68">
        <v>9</v>
      </c>
      <c r="AZ573" s="68">
        <v>15</v>
      </c>
      <c r="BA573" s="68">
        <v>16</v>
      </c>
      <c r="BB573" s="68">
        <v>8</v>
      </c>
      <c r="BC573" s="68">
        <v>11</v>
      </c>
      <c r="BD573" s="68">
        <v>10</v>
      </c>
      <c r="BE573" s="68">
        <v>8</v>
      </c>
      <c r="BF573" s="68">
        <v>10</v>
      </c>
      <c r="BG573" s="68">
        <v>11</v>
      </c>
      <c r="BH573" s="68">
        <v>12</v>
      </c>
      <c r="BI573" s="68">
        <v>22</v>
      </c>
      <c r="BJ573" s="68">
        <v>23</v>
      </c>
      <c r="BK573" s="68">
        <v>17</v>
      </c>
      <c r="BL573" s="68">
        <v>10</v>
      </c>
      <c r="BM573" s="68">
        <v>12</v>
      </c>
      <c r="BN573" s="68">
        <v>12</v>
      </c>
      <c r="BO573" s="68">
        <v>17</v>
      </c>
      <c r="BP573" s="68">
        <v>8</v>
      </c>
      <c r="BQ573" s="68">
        <v>12</v>
      </c>
      <c r="BR573" s="68">
        <v>22</v>
      </c>
      <c r="BS573" s="68">
        <v>21</v>
      </c>
      <c r="BT573" s="68">
        <v>13</v>
      </c>
      <c r="BU573" s="68">
        <v>12</v>
      </c>
      <c r="BV573" s="68">
        <v>11</v>
      </c>
      <c r="BW573" s="68">
        <v>13</v>
      </c>
      <c r="BX573" s="68">
        <v>11</v>
      </c>
      <c r="BY573" s="68">
        <v>11</v>
      </c>
      <c r="BZ573" s="68">
        <v>12</v>
      </c>
      <c r="CA573" s="68">
        <v>12</v>
      </c>
      <c r="CB573" s="149">
        <f>(2.71828^(-8.3291+4.4859*K573-2.1583*L573))/(1+(2.71828^(-8.3291+4.4859*K573-2.1583*L573)))</f>
        <v>1.1578826372581279E-8</v>
      </c>
      <c r="CC573" s="86" t="s">
        <v>781</v>
      </c>
      <c r="CD573" s="86" t="s">
        <v>53</v>
      </c>
      <c r="CE573" s="86" t="s">
        <v>782</v>
      </c>
      <c r="CF573" s="86" t="s">
        <v>50</v>
      </c>
      <c r="CG573" s="86"/>
      <c r="CH573" s="59">
        <f>COUNTIF($M573,"=13")+COUNTIF($N573,"=24")+COUNTIF($O573,"=14")+COUNTIF($P573,"=11")+COUNTIF($Q573,"=11")+COUNTIF($R573,"=14")+COUNTIF($S573,"=12")+COUNTIF($T573,"=12")+COUNTIF($U573,"=12")+COUNTIF($V573,"=13")+COUNTIF($W573,"=13")+COUNTIF($X573,"=16")</f>
        <v>10</v>
      </c>
      <c r="CI573" s="59">
        <f>COUNTIF($Y573,"=18")+COUNTIF($Z573,"=9")+COUNTIF($AA573,"=10")+COUNTIF($AB573,"=11")+COUNTIF($AC573,"=11")+COUNTIF($AD573,"=25")+COUNTIF($AE573,"=15")+COUNTIF($AF573,"=19")+COUNTIF($AG573,"=31")+COUNTIF($AH573,"=15")+COUNTIF($AI573,"=15")+COUNTIF($AJ573,"=17")+COUNTIF($AK573,"=17")</f>
        <v>9</v>
      </c>
      <c r="CJ573" s="59">
        <f>COUNTIF($AL573,"=11")+COUNTIF($AM573,"=11")+COUNTIF($AN573,"=19")+COUNTIF($AO573,"=23")+COUNTIF($AP573,"=15")+COUNTIF($AQ573,"=15")+COUNTIF($AR573,"=19")+COUNTIF($AS573,"=17")+COUNTIF($AV573,"=12")+COUNTIF($AW573,"=12")</f>
        <v>8</v>
      </c>
      <c r="CK573" s="59">
        <f>COUNTIF($AX573,"=11")+COUNTIF($AY573,"=9")+COUNTIF($AZ573,"=15")+COUNTIF($BA573,"=16")+COUNTIF($BB573,"=8")+COUNTIF($BC573,"=10")+COUNTIF($BD573,"=10")+COUNTIF($BE573,"=8")+COUNTIF($BF573,"=10")+COUNTIF($BG573,"=11")</f>
        <v>9</v>
      </c>
      <c r="CL573" s="59">
        <f>COUNTIF($BH573,"=12")+COUNTIF($BI573,"=21")+COUNTIF($BJ573,"=23")+COUNTIF($BK573,"=16")+COUNTIF($BL573,"=10")+COUNTIF($BM573,"=12")+COUNTIF($BN573,"=12")+COUNTIF($BO573,"=15")+COUNTIF($BP573,"=8")+COUNTIF($BQ573,"=12")+COUNTIF($BR573,"=24")+COUNTIF($BS573,"=20")+COUNTIF($BT573,"=13")</f>
        <v>8</v>
      </c>
      <c r="CM573" s="59">
        <f>COUNTIF($BU573,"=12")+COUNTIF($BV573,"=11")+COUNTIF($BW573,"=13")+COUNTIF($BX573,"=11")+COUNTIF($BY573,"=11")+COUNTIF($BZ573,"=12")+COUNTIF($CA573,"=11")</f>
        <v>6</v>
      </c>
      <c r="CN573" s="86"/>
      <c r="CO573" s="86"/>
      <c r="CP573" s="86"/>
      <c r="CQ573" s="86"/>
      <c r="CR573" s="86"/>
      <c r="CS573" s="86"/>
      <c r="CT573" s="86"/>
      <c r="CU573" s="86"/>
      <c r="CV573" s="86"/>
      <c r="CW573" s="86"/>
      <c r="CX573" s="86"/>
      <c r="CY573" s="86"/>
      <c r="CZ573" s="86"/>
      <c r="DA573" s="86"/>
      <c r="DB573" s="86"/>
      <c r="DC573" s="86"/>
      <c r="DD573" s="86"/>
      <c r="DE573" s="86"/>
      <c r="DF573" s="86"/>
      <c r="DG573" s="86"/>
      <c r="DH573" s="86"/>
      <c r="DI573" s="86"/>
      <c r="DJ573" s="86"/>
      <c r="DK573" s="86"/>
      <c r="DL573" s="86"/>
      <c r="DM573" s="86"/>
      <c r="DN573" s="86"/>
      <c r="DO573" s="86"/>
      <c r="DP573" s="86"/>
      <c r="DQ573" s="86"/>
      <c r="DR573" s="86"/>
      <c r="DS573" s="86"/>
      <c r="DT573" s="86"/>
      <c r="DU573" s="86"/>
      <c r="DV573" s="86"/>
      <c r="DW573" s="86"/>
      <c r="DX573" s="86"/>
      <c r="DY573" s="86"/>
      <c r="DZ573" s="86"/>
      <c r="EA573" s="86"/>
      <c r="EB573" s="86"/>
      <c r="EC573" s="86"/>
      <c r="ED573" s="86"/>
      <c r="EE573" s="86"/>
    </row>
    <row r="574" spans="1:135" s="85" customFormat="1" x14ac:dyDescent="0.25">
      <c r="A574" s="27">
        <v>394825</v>
      </c>
      <c r="B574" s="86" t="s">
        <v>258</v>
      </c>
      <c r="C574" s="86" t="s">
        <v>2</v>
      </c>
      <c r="D574" s="138" t="s">
        <v>78</v>
      </c>
      <c r="E574" s="86" t="s">
        <v>8</v>
      </c>
      <c r="F574" s="49" t="s">
        <v>235</v>
      </c>
      <c r="G574" s="87">
        <v>42394.520833333336</v>
      </c>
      <c r="H574" s="88" t="s">
        <v>2</v>
      </c>
      <c r="I574" s="88" t="s">
        <v>779</v>
      </c>
      <c r="J574" s="87">
        <v>41277.888888888891</v>
      </c>
      <c r="K574" s="143">
        <f>+COUNTIF($Y574,"&gt;=18")+COUNTIF($AG574,"&gt;=31")+COUNTIF($AP574,"&lt;=15")+COUNTIF($AR574,"&gt;=19")+COUNTIF($BG574,"&gt;=11")+COUNTIF($BI574,"&lt;=21")+COUNTIF($BK574,"&gt;=17")+COUNTIF($BR574,"&gt;=24")+COUNTIF($CA574,"&lt;=11")</f>
        <v>5</v>
      </c>
      <c r="L574" s="140">
        <f>65-(+CH574+CI574+CJ574+CK574+CL574+CM574)</f>
        <v>15</v>
      </c>
      <c r="M574" s="68">
        <v>13</v>
      </c>
      <c r="N574" s="68">
        <v>24</v>
      </c>
      <c r="O574" s="68">
        <v>14</v>
      </c>
      <c r="P574" s="68">
        <v>11</v>
      </c>
      <c r="Q574" s="68">
        <v>11</v>
      </c>
      <c r="R574" s="68">
        <v>14</v>
      </c>
      <c r="S574" s="68">
        <v>12</v>
      </c>
      <c r="T574" s="68">
        <v>12</v>
      </c>
      <c r="U574" s="68">
        <v>13</v>
      </c>
      <c r="V574" s="68">
        <v>13</v>
      </c>
      <c r="W574" s="68">
        <v>13</v>
      </c>
      <c r="X574" s="68">
        <v>16</v>
      </c>
      <c r="Y574" s="68">
        <v>18</v>
      </c>
      <c r="Z574" s="100">
        <v>9</v>
      </c>
      <c r="AA574" s="100">
        <v>10</v>
      </c>
      <c r="AB574" s="68">
        <v>11</v>
      </c>
      <c r="AC574" s="68">
        <v>11</v>
      </c>
      <c r="AD574" s="68">
        <v>26</v>
      </c>
      <c r="AE574" s="68">
        <v>14</v>
      </c>
      <c r="AF574" s="68">
        <v>18</v>
      </c>
      <c r="AG574" s="68">
        <v>29</v>
      </c>
      <c r="AH574" s="68">
        <v>15</v>
      </c>
      <c r="AI574" s="68">
        <v>15</v>
      </c>
      <c r="AJ574" s="68">
        <v>15</v>
      </c>
      <c r="AK574" s="68">
        <v>17</v>
      </c>
      <c r="AL574" s="68">
        <v>11</v>
      </c>
      <c r="AM574" s="68">
        <v>10</v>
      </c>
      <c r="AN574" s="68">
        <v>19</v>
      </c>
      <c r="AO574" s="68">
        <v>23</v>
      </c>
      <c r="AP574" s="68">
        <v>16</v>
      </c>
      <c r="AQ574" s="68">
        <v>15</v>
      </c>
      <c r="AR574" s="68">
        <v>20</v>
      </c>
      <c r="AS574" s="68">
        <v>17</v>
      </c>
      <c r="AT574" s="68">
        <v>36</v>
      </c>
      <c r="AU574" s="100">
        <v>38</v>
      </c>
      <c r="AV574" s="68">
        <v>12</v>
      </c>
      <c r="AW574" s="68">
        <v>12</v>
      </c>
      <c r="AX574" s="68">
        <v>11</v>
      </c>
      <c r="AY574" s="68">
        <v>9</v>
      </c>
      <c r="AZ574" s="68">
        <v>15</v>
      </c>
      <c r="BA574" s="68">
        <v>16</v>
      </c>
      <c r="BB574" s="68">
        <v>8</v>
      </c>
      <c r="BC574" s="68">
        <v>10</v>
      </c>
      <c r="BD574" s="68">
        <v>10</v>
      </c>
      <c r="BE574" s="68">
        <v>8</v>
      </c>
      <c r="BF574" s="68">
        <v>9</v>
      </c>
      <c r="BG574" s="68">
        <v>11</v>
      </c>
      <c r="BH574" s="68">
        <v>11</v>
      </c>
      <c r="BI574" s="68">
        <v>21</v>
      </c>
      <c r="BJ574" s="68">
        <v>23</v>
      </c>
      <c r="BK574" s="68">
        <v>16</v>
      </c>
      <c r="BL574" s="68">
        <v>10</v>
      </c>
      <c r="BM574" s="68">
        <v>12</v>
      </c>
      <c r="BN574" s="68">
        <v>12</v>
      </c>
      <c r="BO574" s="68">
        <v>15</v>
      </c>
      <c r="BP574" s="68">
        <v>8</v>
      </c>
      <c r="BQ574" s="68">
        <v>12</v>
      </c>
      <c r="BR574" s="68">
        <v>22</v>
      </c>
      <c r="BS574" s="68">
        <v>21</v>
      </c>
      <c r="BT574" s="68">
        <v>14</v>
      </c>
      <c r="BU574" s="68">
        <v>12</v>
      </c>
      <c r="BV574" s="68">
        <v>11</v>
      </c>
      <c r="BW574" s="68">
        <v>13</v>
      </c>
      <c r="BX574" s="68">
        <v>11</v>
      </c>
      <c r="BY574" s="68">
        <v>12</v>
      </c>
      <c r="BZ574" s="68">
        <v>12</v>
      </c>
      <c r="CA574" s="68">
        <v>11</v>
      </c>
      <c r="CB574" s="149">
        <f>(2.71828^(-8.3291+4.4859*K574-2.1583*L574))/(1+(2.71828^(-8.3291+4.4859*K574-2.1583*L574)))</f>
        <v>1.1578826372581279E-8</v>
      </c>
      <c r="CC574" s="88" t="s">
        <v>781</v>
      </c>
      <c r="CD574" s="86" t="s">
        <v>53</v>
      </c>
      <c r="CE574" s="86" t="s">
        <v>2</v>
      </c>
      <c r="CF574" s="86" t="s">
        <v>258</v>
      </c>
      <c r="CG574" s="86" t="s">
        <v>312</v>
      </c>
      <c r="CH574" s="59">
        <f>COUNTIF($M574,"=13")+COUNTIF($N574,"=24")+COUNTIF($O574,"=14")+COUNTIF($P574,"=11")+COUNTIF($Q574,"=11")+COUNTIF($R574,"=14")+COUNTIF($S574,"=12")+COUNTIF($T574,"=12")+COUNTIF($U574,"=12")+COUNTIF($V574,"=13")+COUNTIF($W574,"=13")+COUNTIF($X574,"=16")</f>
        <v>11</v>
      </c>
      <c r="CI574" s="59">
        <f>COUNTIF($Y574,"=18")+COUNTIF($Z574,"=9")+COUNTIF($AA574,"=10")+COUNTIF($AB574,"=11")+COUNTIF($AC574,"=11")+COUNTIF($AD574,"=25")+COUNTIF($AE574,"=15")+COUNTIF($AF574,"=19")+COUNTIF($AG574,"=31")+COUNTIF($AH574,"=15")+COUNTIF($AI574,"=15")+COUNTIF($AJ574,"=17")+COUNTIF($AK574,"=17")</f>
        <v>8</v>
      </c>
      <c r="CJ574" s="59">
        <f>COUNTIF($AL574,"=11")+COUNTIF($AM574,"=11")+COUNTIF($AN574,"=19")+COUNTIF($AO574,"=23")+COUNTIF($AP574,"=15")+COUNTIF($AQ574,"=15")+COUNTIF($AR574,"=19")+COUNTIF($AS574,"=17")+COUNTIF($AV574,"=12")+COUNTIF($AW574,"=12")</f>
        <v>7</v>
      </c>
      <c r="CK574" s="59">
        <f>COUNTIF($AX574,"=11")+COUNTIF($AY574,"=9")+COUNTIF($AZ574,"=15")+COUNTIF($BA574,"=16")+COUNTIF($BB574,"=8")+COUNTIF($BC574,"=10")+COUNTIF($BD574,"=10")+COUNTIF($BE574,"=8")+COUNTIF($BF574,"=10")+COUNTIF($BG574,"=11")</f>
        <v>9</v>
      </c>
      <c r="CL574" s="59">
        <f>COUNTIF($BH574,"=12")+COUNTIF($BI574,"=21")+COUNTIF($BJ574,"=23")+COUNTIF($BK574,"=16")+COUNTIF($BL574,"=10")+COUNTIF($BM574,"=12")+COUNTIF($BN574,"=12")+COUNTIF($BO574,"=15")+COUNTIF($BP574,"=8")+COUNTIF($BQ574,"=12")+COUNTIF($BR574,"=24")+COUNTIF($BS574,"=20")+COUNTIF($BT574,"=13")</f>
        <v>9</v>
      </c>
      <c r="CM574" s="59">
        <f>COUNTIF($BU574,"=12")+COUNTIF($BV574,"=11")+COUNTIF($BW574,"=13")+COUNTIF($BX574,"=11")+COUNTIF($BY574,"=11")+COUNTIF($BZ574,"=12")+COUNTIF($CA574,"=11")</f>
        <v>6</v>
      </c>
      <c r="CN574" s="86"/>
      <c r="CO574" s="86"/>
      <c r="CP574" s="86"/>
      <c r="CQ574" s="86"/>
      <c r="CR574" s="86"/>
      <c r="CS574" s="86"/>
      <c r="CT574" s="86"/>
      <c r="CU574" s="86"/>
      <c r="CV574" s="86"/>
      <c r="CW574" s="86"/>
      <c r="CX574" s="86"/>
      <c r="CY574" s="86"/>
      <c r="CZ574" s="86"/>
      <c r="DA574" s="86"/>
      <c r="DB574" s="86"/>
      <c r="DC574" s="86"/>
      <c r="DD574" s="86"/>
      <c r="DE574" s="86"/>
      <c r="DF574" s="86"/>
      <c r="DG574" s="86"/>
      <c r="DH574" s="86"/>
      <c r="DI574" s="86"/>
      <c r="DJ574" s="86"/>
      <c r="DK574" s="86"/>
      <c r="DL574" s="86"/>
      <c r="DM574" s="86"/>
      <c r="DN574" s="86"/>
      <c r="DO574" s="86"/>
      <c r="DP574" s="86"/>
      <c r="DQ574" s="86"/>
      <c r="DR574" s="86"/>
      <c r="DS574" s="86"/>
      <c r="DT574" s="86"/>
      <c r="DU574" s="86"/>
      <c r="DV574" s="86"/>
      <c r="DW574" s="86"/>
      <c r="DX574" s="86"/>
      <c r="DY574" s="86"/>
      <c r="DZ574" s="86"/>
      <c r="EA574" s="86"/>
      <c r="EB574" s="86"/>
      <c r="EC574" s="86"/>
      <c r="ED574" s="86"/>
      <c r="EE574" s="86"/>
    </row>
    <row r="575" spans="1:135" s="85" customFormat="1" x14ac:dyDescent="0.25">
      <c r="A575" s="27">
        <v>402679</v>
      </c>
      <c r="B575" s="86" t="s">
        <v>439</v>
      </c>
      <c r="C575" s="86" t="s">
        <v>2</v>
      </c>
      <c r="D575" s="138" t="s">
        <v>78</v>
      </c>
      <c r="E575" s="86" t="s">
        <v>23</v>
      </c>
      <c r="F575" s="86" t="s">
        <v>410</v>
      </c>
      <c r="G575" s="87">
        <v>42395.309027777781</v>
      </c>
      <c r="H575" s="88" t="s">
        <v>2</v>
      </c>
      <c r="I575" s="88" t="s">
        <v>779</v>
      </c>
      <c r="J575" s="87">
        <v>41277.888888888891</v>
      </c>
      <c r="K575" s="143">
        <f>+COUNTIF($Y575,"&gt;=18")+COUNTIF($AG575,"&gt;=31")+COUNTIF($AP575,"&lt;=15")+COUNTIF($AR575,"&gt;=19")+COUNTIF($BG575,"&gt;=11")+COUNTIF($BI575,"&lt;=21")+COUNTIF($BK575,"&gt;=17")+COUNTIF($BR575,"&gt;=24")+COUNTIF($CA575,"&lt;=11")</f>
        <v>5</v>
      </c>
      <c r="L575" s="140">
        <f>65-(+CH575+CI575+CJ575+CK575+CL575+CM575)</f>
        <v>15</v>
      </c>
      <c r="M575" s="68">
        <v>13</v>
      </c>
      <c r="N575" s="68">
        <v>25</v>
      </c>
      <c r="O575" s="68">
        <v>14</v>
      </c>
      <c r="P575" s="100">
        <v>11</v>
      </c>
      <c r="Q575" s="68">
        <v>11</v>
      </c>
      <c r="R575" s="68">
        <v>13</v>
      </c>
      <c r="S575" s="68">
        <v>12</v>
      </c>
      <c r="T575" s="68">
        <v>12</v>
      </c>
      <c r="U575" s="68">
        <v>13</v>
      </c>
      <c r="V575" s="68">
        <v>13</v>
      </c>
      <c r="W575" s="68">
        <v>14</v>
      </c>
      <c r="X575" s="68">
        <v>16</v>
      </c>
      <c r="Y575" s="68">
        <v>19</v>
      </c>
      <c r="Z575" s="100">
        <v>9</v>
      </c>
      <c r="AA575" s="100">
        <v>10</v>
      </c>
      <c r="AB575" s="68">
        <v>11</v>
      </c>
      <c r="AC575" s="68">
        <v>11</v>
      </c>
      <c r="AD575" s="68">
        <v>25</v>
      </c>
      <c r="AE575" s="68">
        <v>14</v>
      </c>
      <c r="AF575" s="68">
        <v>18</v>
      </c>
      <c r="AG575" s="68">
        <v>31</v>
      </c>
      <c r="AH575" s="68">
        <v>15</v>
      </c>
      <c r="AI575" s="68">
        <v>16</v>
      </c>
      <c r="AJ575" s="100">
        <v>17</v>
      </c>
      <c r="AK575" s="68">
        <v>17</v>
      </c>
      <c r="AL575" s="68">
        <v>11</v>
      </c>
      <c r="AM575" s="68">
        <v>11</v>
      </c>
      <c r="AN575" s="100">
        <v>19</v>
      </c>
      <c r="AO575" s="100">
        <v>23</v>
      </c>
      <c r="AP575" s="100">
        <v>15</v>
      </c>
      <c r="AQ575" s="100">
        <v>16</v>
      </c>
      <c r="AR575" s="100">
        <v>18</v>
      </c>
      <c r="AS575" s="100">
        <v>17</v>
      </c>
      <c r="AT575" s="68">
        <v>38</v>
      </c>
      <c r="AU575" s="100">
        <v>39</v>
      </c>
      <c r="AV575" s="100">
        <v>12</v>
      </c>
      <c r="AW575" s="100">
        <v>12</v>
      </c>
      <c r="AX575" s="100">
        <v>11</v>
      </c>
      <c r="AY575" s="100">
        <v>9</v>
      </c>
      <c r="AZ575" s="100">
        <v>15</v>
      </c>
      <c r="BA575" s="100">
        <v>16</v>
      </c>
      <c r="BB575" s="68">
        <v>8</v>
      </c>
      <c r="BC575" s="68">
        <v>10</v>
      </c>
      <c r="BD575" s="68">
        <v>10</v>
      </c>
      <c r="BE575" s="68">
        <v>8</v>
      </c>
      <c r="BF575" s="68">
        <v>10</v>
      </c>
      <c r="BG575" s="68">
        <v>10</v>
      </c>
      <c r="BH575" s="68">
        <v>12</v>
      </c>
      <c r="BI575" s="68">
        <v>21</v>
      </c>
      <c r="BJ575" s="68">
        <v>23</v>
      </c>
      <c r="BK575" s="68">
        <v>16</v>
      </c>
      <c r="BL575" s="68">
        <v>10</v>
      </c>
      <c r="BM575" s="68">
        <v>12</v>
      </c>
      <c r="BN575" s="68">
        <v>12</v>
      </c>
      <c r="BO575" s="68">
        <v>16</v>
      </c>
      <c r="BP575" s="68">
        <v>8</v>
      </c>
      <c r="BQ575" s="68">
        <v>12</v>
      </c>
      <c r="BR575" s="68">
        <v>25</v>
      </c>
      <c r="BS575" s="68">
        <v>20</v>
      </c>
      <c r="BT575" s="68">
        <v>13</v>
      </c>
      <c r="BU575" s="68">
        <v>12</v>
      </c>
      <c r="BV575" s="68">
        <v>11</v>
      </c>
      <c r="BW575" s="68">
        <v>13</v>
      </c>
      <c r="BX575" s="68">
        <v>12</v>
      </c>
      <c r="BY575" s="68">
        <v>11</v>
      </c>
      <c r="BZ575" s="68">
        <v>12</v>
      </c>
      <c r="CA575" s="68">
        <v>12</v>
      </c>
      <c r="CB575" s="149">
        <f>(2.71828^(-8.3291+4.4859*K575-2.1583*L575))/(1+(2.71828^(-8.3291+4.4859*K575-2.1583*L575)))</f>
        <v>1.1578826372581279E-8</v>
      </c>
      <c r="CC575" s="88" t="s">
        <v>781</v>
      </c>
      <c r="CD575" s="49" t="s">
        <v>53</v>
      </c>
      <c r="CE575" s="49" t="s">
        <v>2</v>
      </c>
      <c r="CF575" s="49" t="s">
        <v>439</v>
      </c>
      <c r="CG575" s="86" t="s">
        <v>289</v>
      </c>
      <c r="CH575" s="59">
        <f>COUNTIF($M575,"=13")+COUNTIF($N575,"=24")+COUNTIF($O575,"=14")+COUNTIF($P575,"=11")+COUNTIF($Q575,"=11")+COUNTIF($R575,"=14")+COUNTIF($S575,"=12")+COUNTIF($T575,"=12")+COUNTIF($U575,"=12")+COUNTIF($V575,"=13")+COUNTIF($W575,"=13")+COUNTIF($X575,"=16")</f>
        <v>8</v>
      </c>
      <c r="CI575" s="59">
        <f>COUNTIF($Y575,"=18")+COUNTIF($Z575,"=9")+COUNTIF($AA575,"=10")+COUNTIF($AB575,"=11")+COUNTIF($AC575,"=11")+COUNTIF($AD575,"=25")+COUNTIF($AE575,"=15")+COUNTIF($AF575,"=19")+COUNTIF($AG575,"=31")+COUNTIF($AH575,"=15")+COUNTIF($AI575,"=15")+COUNTIF($AJ575,"=17")+COUNTIF($AK575,"=17")</f>
        <v>9</v>
      </c>
      <c r="CJ575" s="59">
        <f>COUNTIF($AL575,"=11")+COUNTIF($AM575,"=11")+COUNTIF($AN575,"=19")+COUNTIF($AO575,"=23")+COUNTIF($AP575,"=15")+COUNTIF($AQ575,"=15")+COUNTIF($AR575,"=19")+COUNTIF($AS575,"=17")+COUNTIF($AV575,"=12")+COUNTIF($AW575,"=12")</f>
        <v>8</v>
      </c>
      <c r="CK575" s="59">
        <f>COUNTIF($AX575,"=11")+COUNTIF($AY575,"=9")+COUNTIF($AZ575,"=15")+COUNTIF($BA575,"=16")+COUNTIF($BB575,"=8")+COUNTIF($BC575,"=10")+COUNTIF($BD575,"=10")+COUNTIF($BE575,"=8")+COUNTIF($BF575,"=10")+COUNTIF($BG575,"=11")</f>
        <v>9</v>
      </c>
      <c r="CL575" s="59">
        <f>COUNTIF($BH575,"=12")+COUNTIF($BI575,"=21")+COUNTIF($BJ575,"=23")+COUNTIF($BK575,"=16")+COUNTIF($BL575,"=10")+COUNTIF($BM575,"=12")+COUNTIF($BN575,"=12")+COUNTIF($BO575,"=15")+COUNTIF($BP575,"=8")+COUNTIF($BQ575,"=12")+COUNTIF($BR575,"=24")+COUNTIF($BS575,"=20")+COUNTIF($BT575,"=13")</f>
        <v>11</v>
      </c>
      <c r="CM575" s="59">
        <f>COUNTIF($BU575,"=12")+COUNTIF($BV575,"=11")+COUNTIF($BW575,"=13")+COUNTIF($BX575,"=11")+COUNTIF($BY575,"=11")+COUNTIF($BZ575,"=12")+COUNTIF($CA575,"=11")</f>
        <v>5</v>
      </c>
      <c r="CN575" s="86"/>
      <c r="CO575" s="86"/>
      <c r="CP575" s="86"/>
      <c r="CQ575" s="86"/>
      <c r="CR575" s="86"/>
      <c r="CS575" s="86"/>
      <c r="CT575" s="86"/>
      <c r="CU575" s="86"/>
      <c r="CV575" s="86"/>
      <c r="CW575" s="86"/>
      <c r="CX575" s="86"/>
      <c r="CY575" s="86"/>
      <c r="CZ575" s="86"/>
      <c r="DA575" s="86"/>
      <c r="DB575" s="86"/>
      <c r="DC575" s="86"/>
      <c r="DD575" s="86"/>
      <c r="DE575" s="86"/>
      <c r="DF575" s="86"/>
      <c r="DG575" s="86"/>
      <c r="DH575" s="86"/>
      <c r="DI575" s="86"/>
      <c r="DJ575" s="86"/>
      <c r="DK575" s="86"/>
      <c r="DL575" s="86"/>
      <c r="DM575" s="86"/>
      <c r="DN575" s="86"/>
      <c r="DO575" s="86"/>
      <c r="DP575" s="86"/>
      <c r="DQ575" s="86"/>
      <c r="DR575" s="86"/>
      <c r="DS575" s="86"/>
      <c r="DT575" s="86"/>
      <c r="DU575" s="86"/>
      <c r="DV575" s="86"/>
      <c r="DW575" s="86"/>
      <c r="DX575" s="86"/>
      <c r="DY575" s="86"/>
      <c r="DZ575" s="86"/>
      <c r="EA575" s="86"/>
      <c r="EB575" s="86"/>
      <c r="EC575" s="86"/>
      <c r="ED575" s="86"/>
      <c r="EE575" s="86"/>
    </row>
    <row r="576" spans="1:135" s="85" customFormat="1" x14ac:dyDescent="0.25">
      <c r="A576" s="172">
        <v>567877</v>
      </c>
      <c r="B576" s="86" t="s">
        <v>190</v>
      </c>
      <c r="C576" s="86" t="s">
        <v>2</v>
      </c>
      <c r="D576" s="138" t="s">
        <v>78</v>
      </c>
      <c r="E576" s="86" t="s">
        <v>23</v>
      </c>
      <c r="F576" s="86" t="s">
        <v>190</v>
      </c>
      <c r="G576" s="87">
        <v>42879.162499999999</v>
      </c>
      <c r="H576" s="86" t="s">
        <v>785</v>
      </c>
      <c r="I576" s="86" t="s">
        <v>779</v>
      </c>
      <c r="J576" s="87">
        <v>41277</v>
      </c>
      <c r="K576" s="143">
        <f>+COUNTIF($Y576,"&gt;=18")+COUNTIF($AG576,"&gt;=31")+COUNTIF($AP576,"&lt;=15")+COUNTIF($AR576,"&gt;=19")+COUNTIF($BG576,"&gt;=11")+COUNTIF($BI576,"&lt;=21")+COUNTIF($BK576,"&gt;=17")+COUNTIF($BR576,"&gt;=24")+COUNTIF($CA576,"&lt;=11")</f>
        <v>5</v>
      </c>
      <c r="L576" s="140">
        <f>65-(+CH576+CI576+CJ576+CK576+CL576+CM576)</f>
        <v>15</v>
      </c>
      <c r="M576" s="68">
        <v>13</v>
      </c>
      <c r="N576" s="68">
        <v>25</v>
      </c>
      <c r="O576" s="68">
        <v>14</v>
      </c>
      <c r="P576" s="68">
        <v>11</v>
      </c>
      <c r="Q576" s="68">
        <v>11</v>
      </c>
      <c r="R576" s="68">
        <v>13</v>
      </c>
      <c r="S576" s="68">
        <v>12</v>
      </c>
      <c r="T576" s="68">
        <v>12</v>
      </c>
      <c r="U576" s="68">
        <v>12</v>
      </c>
      <c r="V576" s="68">
        <v>13</v>
      </c>
      <c r="W576" s="68">
        <v>14</v>
      </c>
      <c r="X576" s="68">
        <v>16</v>
      </c>
      <c r="Y576" s="68">
        <v>17</v>
      </c>
      <c r="Z576" s="68">
        <v>9</v>
      </c>
      <c r="AA576" s="68">
        <v>11</v>
      </c>
      <c r="AB576" s="68">
        <v>11</v>
      </c>
      <c r="AC576" s="68">
        <v>11</v>
      </c>
      <c r="AD576" s="68">
        <v>25</v>
      </c>
      <c r="AE576" s="68">
        <v>15</v>
      </c>
      <c r="AF576" s="68">
        <v>18</v>
      </c>
      <c r="AG576" s="68">
        <v>31</v>
      </c>
      <c r="AH576" s="68">
        <v>15</v>
      </c>
      <c r="AI576" s="68">
        <v>16</v>
      </c>
      <c r="AJ576" s="68">
        <v>17</v>
      </c>
      <c r="AK576" s="68">
        <v>17</v>
      </c>
      <c r="AL576" s="68">
        <v>11</v>
      </c>
      <c r="AM576" s="68">
        <v>11</v>
      </c>
      <c r="AN576" s="68">
        <v>19</v>
      </c>
      <c r="AO576" s="68">
        <v>23</v>
      </c>
      <c r="AP576" s="68">
        <v>17</v>
      </c>
      <c r="AQ576" s="68">
        <v>16</v>
      </c>
      <c r="AR576" s="68">
        <v>19</v>
      </c>
      <c r="AS576" s="68">
        <v>17</v>
      </c>
      <c r="AT576" s="100">
        <v>36</v>
      </c>
      <c r="AU576" s="68">
        <v>39</v>
      </c>
      <c r="AV576" s="68">
        <v>12</v>
      </c>
      <c r="AW576" s="68">
        <v>12</v>
      </c>
      <c r="AX576" s="68">
        <v>11</v>
      </c>
      <c r="AY576" s="68">
        <v>9</v>
      </c>
      <c r="AZ576" s="68">
        <v>15</v>
      </c>
      <c r="BA576" s="68">
        <v>16</v>
      </c>
      <c r="BB576" s="68">
        <v>8</v>
      </c>
      <c r="BC576" s="68">
        <v>10</v>
      </c>
      <c r="BD576" s="68">
        <v>10</v>
      </c>
      <c r="BE576" s="68">
        <v>8</v>
      </c>
      <c r="BF576" s="68">
        <v>10</v>
      </c>
      <c r="BG576" s="68">
        <v>10</v>
      </c>
      <c r="BH576" s="68">
        <v>12</v>
      </c>
      <c r="BI576" s="68">
        <v>21</v>
      </c>
      <c r="BJ576" s="68">
        <v>23</v>
      </c>
      <c r="BK576" s="68">
        <v>17</v>
      </c>
      <c r="BL576" s="68">
        <v>10</v>
      </c>
      <c r="BM576" s="68">
        <v>12</v>
      </c>
      <c r="BN576" s="68">
        <v>12</v>
      </c>
      <c r="BO576" s="68">
        <v>16</v>
      </c>
      <c r="BP576" s="68">
        <v>8</v>
      </c>
      <c r="BQ576" s="68">
        <v>12</v>
      </c>
      <c r="BR576" s="68">
        <v>25</v>
      </c>
      <c r="BS576" s="68">
        <v>20</v>
      </c>
      <c r="BT576" s="68">
        <v>14</v>
      </c>
      <c r="BU576" s="68">
        <v>12</v>
      </c>
      <c r="BV576" s="68">
        <v>11</v>
      </c>
      <c r="BW576" s="68">
        <v>13</v>
      </c>
      <c r="BX576" s="68">
        <v>11</v>
      </c>
      <c r="BY576" s="68">
        <v>11</v>
      </c>
      <c r="BZ576" s="68">
        <v>12</v>
      </c>
      <c r="CA576" s="68">
        <v>12</v>
      </c>
      <c r="CB576" s="149">
        <f>(2.71828^(-8.3291+4.4859*K576-2.1583*L576))/(1+(2.71828^(-8.3291+4.4859*K576-2.1583*L576)))</f>
        <v>1.1578826372581279E-8</v>
      </c>
      <c r="CC576" s="86" t="s">
        <v>781</v>
      </c>
      <c r="CD576" s="86" t="s">
        <v>53</v>
      </c>
      <c r="CE576" s="86" t="s">
        <v>782</v>
      </c>
      <c r="CF576" s="86" t="s">
        <v>50</v>
      </c>
      <c r="CG576" s="86"/>
      <c r="CH576" s="59">
        <f>COUNTIF($M576,"=13")+COUNTIF($N576,"=24")+COUNTIF($O576,"=14")+COUNTIF($P576,"=11")+COUNTIF($Q576,"=11")+COUNTIF($R576,"=14")+COUNTIF($S576,"=12")+COUNTIF($T576,"=12")+COUNTIF($U576,"=12")+COUNTIF($V576,"=13")+COUNTIF($W576,"=13")+COUNTIF($X576,"=16")</f>
        <v>9</v>
      </c>
      <c r="CI576" s="59">
        <f>COUNTIF($Y576,"=18")+COUNTIF($Z576,"=9")+COUNTIF($AA576,"=10")+COUNTIF($AB576,"=11")+COUNTIF($AC576,"=11")+COUNTIF($AD576,"=25")+COUNTIF($AE576,"=15")+COUNTIF($AF576,"=19")+COUNTIF($AG576,"=31")+COUNTIF($AH576,"=15")+COUNTIF($AI576,"=15")+COUNTIF($AJ576,"=17")+COUNTIF($AK576,"=17")</f>
        <v>9</v>
      </c>
      <c r="CJ576" s="59">
        <f>COUNTIF($AL576,"=11")+COUNTIF($AM576,"=11")+COUNTIF($AN576,"=19")+COUNTIF($AO576,"=23")+COUNTIF($AP576,"=15")+COUNTIF($AQ576,"=15")+COUNTIF($AR576,"=19")+COUNTIF($AS576,"=17")+COUNTIF($AV576,"=12")+COUNTIF($AW576,"=12")</f>
        <v>8</v>
      </c>
      <c r="CK576" s="59">
        <f>COUNTIF($AX576,"=11")+COUNTIF($AY576,"=9")+COUNTIF($AZ576,"=15")+COUNTIF($BA576,"=16")+COUNTIF($BB576,"=8")+COUNTIF($BC576,"=10")+COUNTIF($BD576,"=10")+COUNTIF($BE576,"=8")+COUNTIF($BF576,"=10")+COUNTIF($BG576,"=11")</f>
        <v>9</v>
      </c>
      <c r="CL576" s="59">
        <f>COUNTIF($BH576,"=12")+COUNTIF($BI576,"=21")+COUNTIF($BJ576,"=23")+COUNTIF($BK576,"=16")+COUNTIF($BL576,"=10")+COUNTIF($BM576,"=12")+COUNTIF($BN576,"=12")+COUNTIF($BO576,"=15")+COUNTIF($BP576,"=8")+COUNTIF($BQ576,"=12")+COUNTIF($BR576,"=24")+COUNTIF($BS576,"=20")+COUNTIF($BT576,"=13")</f>
        <v>9</v>
      </c>
      <c r="CM576" s="59">
        <f>COUNTIF($BU576,"=12")+COUNTIF($BV576,"=11")+COUNTIF($BW576,"=13")+COUNTIF($BX576,"=11")+COUNTIF($BY576,"=11")+COUNTIF($BZ576,"=12")+COUNTIF($CA576,"=11")</f>
        <v>6</v>
      </c>
      <c r="CN576" s="86"/>
      <c r="CO576" s="86"/>
      <c r="CP576" s="86"/>
      <c r="CQ576" s="86"/>
      <c r="CR576" s="86"/>
      <c r="CS576" s="86"/>
      <c r="CT576" s="86"/>
      <c r="CU576" s="86"/>
      <c r="CV576" s="86"/>
      <c r="CW576" s="86"/>
      <c r="CX576" s="86"/>
      <c r="CY576" s="86"/>
      <c r="CZ576" s="86"/>
      <c r="DA576" s="86"/>
      <c r="DB576" s="86"/>
      <c r="DC576" s="86"/>
      <c r="DD576" s="86"/>
      <c r="DE576" s="86"/>
      <c r="DF576" s="86"/>
      <c r="DG576" s="86"/>
      <c r="DH576" s="86"/>
      <c r="DI576" s="86"/>
      <c r="DJ576" s="86"/>
      <c r="DK576" s="86"/>
      <c r="DL576" s="86"/>
      <c r="DM576" s="86"/>
      <c r="DN576" s="86"/>
      <c r="DO576" s="86"/>
      <c r="DP576" s="86"/>
      <c r="DQ576" s="86"/>
      <c r="DR576" s="86"/>
      <c r="DS576" s="86"/>
      <c r="DT576" s="86"/>
      <c r="DU576" s="86"/>
      <c r="DV576" s="86"/>
      <c r="DW576" s="86"/>
      <c r="DX576" s="86"/>
      <c r="DY576" s="86"/>
      <c r="DZ576" s="86"/>
      <c r="EA576" s="86"/>
      <c r="EB576" s="86"/>
      <c r="EC576" s="86"/>
      <c r="ED576" s="86"/>
      <c r="EE576" s="86"/>
    </row>
    <row r="577" spans="1:135" s="85" customFormat="1" x14ac:dyDescent="0.25">
      <c r="A577" s="169" t="s">
        <v>981</v>
      </c>
      <c r="B577" s="12" t="s">
        <v>273</v>
      </c>
      <c r="C577" s="86" t="s">
        <v>2</v>
      </c>
      <c r="D577" s="138" t="s">
        <v>75</v>
      </c>
      <c r="E577" s="29" t="s">
        <v>314</v>
      </c>
      <c r="F577" s="10" t="s">
        <v>273</v>
      </c>
      <c r="G577" s="87">
        <v>41522.203472222223</v>
      </c>
      <c r="H577" s="88" t="s">
        <v>2</v>
      </c>
      <c r="I577" s="88" t="s">
        <v>779</v>
      </c>
      <c r="J577" s="87">
        <v>41277.888888888891</v>
      </c>
      <c r="K577" s="143">
        <f>+COUNTIF($Y577,"&gt;=18")+COUNTIF($AG577,"&gt;=31")+COUNTIF($AP577,"&lt;=15")+COUNTIF($AR577,"&gt;=19")+COUNTIF($BG577,"&gt;=11")+COUNTIF($BI577,"&lt;=21")+COUNTIF($BK577,"&gt;=17")+COUNTIF($BR577,"&gt;=24")+COUNTIF($CA577,"&lt;=11")</f>
        <v>5</v>
      </c>
      <c r="L577" s="140">
        <f>65-(+CH577+CI577+CJ577+CK577+CL577+CM577)</f>
        <v>15</v>
      </c>
      <c r="M577" s="6">
        <v>13</v>
      </c>
      <c r="N577" s="28">
        <v>24</v>
      </c>
      <c r="O577" s="6">
        <v>14</v>
      </c>
      <c r="P577" s="28">
        <v>10</v>
      </c>
      <c r="Q577" s="6">
        <v>11</v>
      </c>
      <c r="R577" s="6">
        <v>14</v>
      </c>
      <c r="S577" s="6">
        <v>12</v>
      </c>
      <c r="T577" s="6">
        <v>12</v>
      </c>
      <c r="U577" s="6">
        <v>12</v>
      </c>
      <c r="V577" s="6">
        <v>13</v>
      </c>
      <c r="W577" s="6">
        <v>13</v>
      </c>
      <c r="X577" s="6">
        <v>17</v>
      </c>
      <c r="Y577" s="6">
        <v>18</v>
      </c>
      <c r="Z577" s="28">
        <v>9</v>
      </c>
      <c r="AA577" s="28">
        <v>10</v>
      </c>
      <c r="AB577" s="6">
        <v>11</v>
      </c>
      <c r="AC577" s="6">
        <v>11</v>
      </c>
      <c r="AD577" s="6">
        <v>26</v>
      </c>
      <c r="AE577" s="6">
        <v>14</v>
      </c>
      <c r="AF577" s="6">
        <v>19</v>
      </c>
      <c r="AG577" s="6">
        <v>31</v>
      </c>
      <c r="AH577" s="6">
        <v>15</v>
      </c>
      <c r="AI577" s="6">
        <v>15</v>
      </c>
      <c r="AJ577" s="28">
        <v>17</v>
      </c>
      <c r="AK577" s="28">
        <v>17</v>
      </c>
      <c r="AL577" s="6">
        <v>11</v>
      </c>
      <c r="AM577" s="28">
        <v>12</v>
      </c>
      <c r="AN577" s="28">
        <v>19</v>
      </c>
      <c r="AO577" s="28">
        <v>24</v>
      </c>
      <c r="AP577" s="28">
        <v>15</v>
      </c>
      <c r="AQ577" s="28">
        <v>15</v>
      </c>
      <c r="AR577" s="28">
        <v>19</v>
      </c>
      <c r="AS577" s="28">
        <v>17</v>
      </c>
      <c r="AT577" s="28">
        <v>36</v>
      </c>
      <c r="AU577" s="6">
        <v>37</v>
      </c>
      <c r="AV577" s="28">
        <v>12</v>
      </c>
      <c r="AW577" s="28">
        <v>11</v>
      </c>
      <c r="AX577" s="28">
        <v>12</v>
      </c>
      <c r="AY577" s="28">
        <v>9</v>
      </c>
      <c r="AZ577" s="28">
        <v>15</v>
      </c>
      <c r="BA577" s="28">
        <v>16</v>
      </c>
      <c r="BB577" s="6">
        <v>8</v>
      </c>
      <c r="BC577" s="6">
        <v>10</v>
      </c>
      <c r="BD577" s="6">
        <v>10</v>
      </c>
      <c r="BE577" s="6">
        <v>8</v>
      </c>
      <c r="BF577" s="6">
        <v>11</v>
      </c>
      <c r="BG577" s="6">
        <v>10</v>
      </c>
      <c r="BH577" s="6">
        <v>12</v>
      </c>
      <c r="BI577" s="6">
        <v>21</v>
      </c>
      <c r="BJ577" s="6">
        <v>22</v>
      </c>
      <c r="BK577" s="6">
        <v>16</v>
      </c>
      <c r="BL577" s="6">
        <v>10</v>
      </c>
      <c r="BM577" s="6">
        <v>12</v>
      </c>
      <c r="BN577" s="6">
        <v>12</v>
      </c>
      <c r="BO577" s="6">
        <v>15</v>
      </c>
      <c r="BP577" s="6">
        <v>8</v>
      </c>
      <c r="BQ577" s="6">
        <v>11</v>
      </c>
      <c r="BR577" s="6">
        <v>23</v>
      </c>
      <c r="BS577" s="6">
        <v>20</v>
      </c>
      <c r="BT577" s="6">
        <v>14</v>
      </c>
      <c r="BU577" s="6">
        <v>12</v>
      </c>
      <c r="BV577" s="6">
        <v>11</v>
      </c>
      <c r="BW577" s="6">
        <v>13</v>
      </c>
      <c r="BX577" s="6">
        <v>11</v>
      </c>
      <c r="BY577" s="6">
        <v>11</v>
      </c>
      <c r="BZ577" s="6">
        <v>12</v>
      </c>
      <c r="CA577" s="6">
        <v>12</v>
      </c>
      <c r="CB577" s="149">
        <f>(2.71828^(-8.3291+4.4859*K577-2.1583*L577))/(1+(2.71828^(-8.3291+4.4859*K577-2.1583*L577)))</f>
        <v>1.1578826372581279E-8</v>
      </c>
      <c r="CC577" s="64" t="s">
        <v>781</v>
      </c>
      <c r="CD577" s="9" t="s">
        <v>67</v>
      </c>
      <c r="CE577" s="10" t="s">
        <v>709</v>
      </c>
      <c r="CF577" s="9" t="s">
        <v>273</v>
      </c>
      <c r="CG577" s="15"/>
      <c r="CH577" s="59">
        <f>COUNTIF($M577,"=13")+COUNTIF($N577,"=24")+COUNTIF($O577,"=14")+COUNTIF($P577,"=11")+COUNTIF($Q577,"=11")+COUNTIF($R577,"=14")+COUNTIF($S577,"=12")+COUNTIF($T577,"=12")+COUNTIF($U577,"=12")+COUNTIF($V577,"=13")+COUNTIF($W577,"=13")+COUNTIF($X577,"=16")</f>
        <v>10</v>
      </c>
      <c r="CI577" s="59">
        <f>COUNTIF($Y577,"=18")+COUNTIF($Z577,"=9")+COUNTIF($AA577,"=10")+COUNTIF($AB577,"=11")+COUNTIF($AC577,"=11")+COUNTIF($AD577,"=25")+COUNTIF($AE577,"=15")+COUNTIF($AF577,"=19")+COUNTIF($AG577,"=31")+COUNTIF($AH577,"=15")+COUNTIF($AI577,"=15")+COUNTIF($AJ577,"=17")+COUNTIF($AK577,"=17")</f>
        <v>11</v>
      </c>
      <c r="CJ577" s="59">
        <f>COUNTIF($AL577,"=11")+COUNTIF($AM577,"=11")+COUNTIF($AN577,"=19")+COUNTIF($AO577,"=23")+COUNTIF($AP577,"=15")+COUNTIF($AQ577,"=15")+COUNTIF($AR577,"=19")+COUNTIF($AS577,"=17")+COUNTIF($AV577,"=12")+COUNTIF($AW577,"=12")</f>
        <v>7</v>
      </c>
      <c r="CK577" s="59">
        <f>COUNTIF($AX577,"=11")+COUNTIF($AY577,"=9")+COUNTIF($AZ577,"=15")+COUNTIF($BA577,"=16")+COUNTIF($BB577,"=8")+COUNTIF($BC577,"=10")+COUNTIF($BD577,"=10")+COUNTIF($BE577,"=8")+COUNTIF($BF577,"=10")+COUNTIF($BG577,"=11")</f>
        <v>7</v>
      </c>
      <c r="CL577" s="59">
        <f>COUNTIF($BH577,"=12")+COUNTIF($BI577,"=21")+COUNTIF($BJ577,"=23")+COUNTIF($BK577,"=16")+COUNTIF($BL577,"=10")+COUNTIF($BM577,"=12")+COUNTIF($BN577,"=12")+COUNTIF($BO577,"=15")+COUNTIF($BP577,"=8")+COUNTIF($BQ577,"=12")+COUNTIF($BR577,"=24")+COUNTIF($BS577,"=20")+COUNTIF($BT577,"=13")</f>
        <v>9</v>
      </c>
      <c r="CM577" s="59">
        <f>COUNTIF($BU577,"=12")+COUNTIF($BV577,"=11")+COUNTIF($BW577,"=13")+COUNTIF($BX577,"=11")+COUNTIF($BY577,"=11")+COUNTIF($BZ577,"=12")+COUNTIF($CA577,"=11")</f>
        <v>6</v>
      </c>
      <c r="CN577" s="86"/>
      <c r="CO577" s="86"/>
      <c r="CP577" s="86"/>
      <c r="CQ577" s="86"/>
      <c r="CR577" s="86"/>
      <c r="CS577" s="86"/>
      <c r="CT577" s="86"/>
      <c r="CU577" s="86"/>
      <c r="CV577" s="86"/>
      <c r="CW577" s="86"/>
      <c r="CX577" s="86"/>
      <c r="CY577" s="86"/>
      <c r="CZ577" s="86"/>
      <c r="DA577" s="86"/>
      <c r="DB577" s="86"/>
      <c r="DC577" s="86"/>
      <c r="DD577" s="86"/>
      <c r="DE577" s="86"/>
      <c r="DF577" s="86"/>
      <c r="DG577" s="86"/>
      <c r="DH577" s="86"/>
      <c r="DI577" s="86"/>
      <c r="DJ577" s="86"/>
      <c r="DK577" s="86"/>
      <c r="DL577" s="86"/>
      <c r="DM577" s="86"/>
      <c r="DN577" s="86"/>
      <c r="DO577" s="86"/>
      <c r="DP577" s="86"/>
      <c r="DQ577" s="86"/>
      <c r="DR577" s="86"/>
      <c r="DS577" s="86"/>
      <c r="DT577" s="86"/>
      <c r="DU577" s="86"/>
      <c r="DV577" s="86"/>
      <c r="DW577" s="86"/>
      <c r="DX577" s="86"/>
      <c r="DY577" s="86"/>
      <c r="DZ577" s="86"/>
      <c r="EA577" s="86"/>
      <c r="EB577" s="86"/>
      <c r="EC577" s="86"/>
      <c r="ED577" s="86"/>
      <c r="EE577" s="86"/>
    </row>
    <row r="578" spans="1:135" s="85" customFormat="1" x14ac:dyDescent="0.25">
      <c r="A578" s="27" t="s">
        <v>988</v>
      </c>
      <c r="B578" s="86" t="s">
        <v>164</v>
      </c>
      <c r="C578" s="86" t="s">
        <v>2</v>
      </c>
      <c r="D578" s="138" t="s">
        <v>78</v>
      </c>
      <c r="E578" s="86" t="s">
        <v>314</v>
      </c>
      <c r="F578" s="86" t="s">
        <v>296</v>
      </c>
      <c r="G578" s="87">
        <v>42399.597222222219</v>
      </c>
      <c r="H578" s="88" t="s">
        <v>2</v>
      </c>
      <c r="I578" s="88" t="s">
        <v>779</v>
      </c>
      <c r="J578" s="87">
        <v>41277.888888888891</v>
      </c>
      <c r="K578" s="143">
        <f>+COUNTIF($Y578,"&gt;=18")+COUNTIF($AG578,"&gt;=31")+COUNTIF($AP578,"&lt;=15")+COUNTIF($AR578,"&gt;=19")+COUNTIF($BG578,"&gt;=11")+COUNTIF($BI578,"&lt;=21")+COUNTIF($BK578,"&gt;=17")+COUNTIF($BR578,"&gt;=24")+COUNTIF($CA578,"&lt;=11")</f>
        <v>5</v>
      </c>
      <c r="L578" s="140">
        <f>65-(+CH578+CI578+CJ578+CK578+CL578+CM578)</f>
        <v>15</v>
      </c>
      <c r="M578" s="68">
        <v>13</v>
      </c>
      <c r="N578" s="68">
        <v>23</v>
      </c>
      <c r="O578" s="68">
        <v>15</v>
      </c>
      <c r="P578" s="68">
        <v>11</v>
      </c>
      <c r="Q578" s="68">
        <v>11</v>
      </c>
      <c r="R578" s="68">
        <v>14</v>
      </c>
      <c r="S578" s="68">
        <v>12</v>
      </c>
      <c r="T578" s="68">
        <v>12</v>
      </c>
      <c r="U578" s="68">
        <v>13</v>
      </c>
      <c r="V578" s="68">
        <v>13</v>
      </c>
      <c r="W578" s="68">
        <v>13</v>
      </c>
      <c r="X578" s="68">
        <v>16</v>
      </c>
      <c r="Y578" s="68">
        <v>16</v>
      </c>
      <c r="Z578" s="100">
        <v>9</v>
      </c>
      <c r="AA578" s="100">
        <v>9</v>
      </c>
      <c r="AB578" s="68">
        <v>11</v>
      </c>
      <c r="AC578" s="68">
        <v>12</v>
      </c>
      <c r="AD578" s="68">
        <v>25</v>
      </c>
      <c r="AE578" s="68">
        <v>15</v>
      </c>
      <c r="AF578" s="68">
        <v>19</v>
      </c>
      <c r="AG578" s="68">
        <v>31</v>
      </c>
      <c r="AH578" s="68">
        <v>15</v>
      </c>
      <c r="AI578" s="68">
        <v>16</v>
      </c>
      <c r="AJ578" s="100">
        <v>17</v>
      </c>
      <c r="AK578" s="68">
        <v>18</v>
      </c>
      <c r="AL578" s="68">
        <v>11</v>
      </c>
      <c r="AM578" s="68">
        <v>11</v>
      </c>
      <c r="AN578" s="68">
        <v>19</v>
      </c>
      <c r="AO578" s="68">
        <v>23</v>
      </c>
      <c r="AP578" s="68">
        <v>15</v>
      </c>
      <c r="AQ578" s="68">
        <v>15</v>
      </c>
      <c r="AR578" s="68">
        <v>18</v>
      </c>
      <c r="AS578" s="68">
        <v>16</v>
      </c>
      <c r="AT578" s="68">
        <v>35</v>
      </c>
      <c r="AU578" s="68">
        <v>36</v>
      </c>
      <c r="AV578" s="68">
        <v>12</v>
      </c>
      <c r="AW578" s="68">
        <v>12</v>
      </c>
      <c r="AX578" s="68">
        <v>11</v>
      </c>
      <c r="AY578" s="68">
        <v>9</v>
      </c>
      <c r="AZ578" s="68">
        <v>15</v>
      </c>
      <c r="BA578" s="68">
        <v>16</v>
      </c>
      <c r="BB578" s="68">
        <v>8</v>
      </c>
      <c r="BC578" s="68">
        <v>10</v>
      </c>
      <c r="BD578" s="68">
        <v>10</v>
      </c>
      <c r="BE578" s="68">
        <v>8</v>
      </c>
      <c r="BF578" s="68">
        <v>10</v>
      </c>
      <c r="BG578" s="68">
        <v>10</v>
      </c>
      <c r="BH578" s="68">
        <v>12</v>
      </c>
      <c r="BI578" s="68">
        <v>21</v>
      </c>
      <c r="BJ578" s="68">
        <v>23</v>
      </c>
      <c r="BK578" s="68">
        <v>17</v>
      </c>
      <c r="BL578" s="68">
        <v>10</v>
      </c>
      <c r="BM578" s="68">
        <v>12</v>
      </c>
      <c r="BN578" s="68">
        <v>12</v>
      </c>
      <c r="BO578" s="68">
        <v>15</v>
      </c>
      <c r="BP578" s="68">
        <v>8</v>
      </c>
      <c r="BQ578" s="68">
        <v>12</v>
      </c>
      <c r="BR578" s="68">
        <v>24</v>
      </c>
      <c r="BS578" s="68">
        <v>20</v>
      </c>
      <c r="BT578" s="68">
        <v>15</v>
      </c>
      <c r="BU578" s="68">
        <v>10</v>
      </c>
      <c r="BV578" s="68">
        <v>11</v>
      </c>
      <c r="BW578" s="68">
        <v>13</v>
      </c>
      <c r="BX578" s="68">
        <v>11</v>
      </c>
      <c r="BY578" s="68">
        <v>11</v>
      </c>
      <c r="BZ578" s="68">
        <v>12</v>
      </c>
      <c r="CA578" s="68">
        <v>12</v>
      </c>
      <c r="CB578" s="149">
        <f>(2.71828^(-8.3291+4.4859*K578-2.1583*L578))/(1+(2.71828^(-8.3291+4.4859*K578-2.1583*L578)))</f>
        <v>1.1578826372581279E-8</v>
      </c>
      <c r="CC578" s="88" t="s">
        <v>781</v>
      </c>
      <c r="CD578" s="86" t="s">
        <v>53</v>
      </c>
      <c r="CE578" s="86" t="s">
        <v>2</v>
      </c>
      <c r="CF578" s="86" t="s">
        <v>50</v>
      </c>
      <c r="CG578" s="86"/>
      <c r="CH578" s="59">
        <f>COUNTIF($M578,"=13")+COUNTIF($N578,"=24")+COUNTIF($O578,"=14")+COUNTIF($P578,"=11")+COUNTIF($Q578,"=11")+COUNTIF($R578,"=14")+COUNTIF($S578,"=12")+COUNTIF($T578,"=12")+COUNTIF($U578,"=12")+COUNTIF($V578,"=13")+COUNTIF($W578,"=13")+COUNTIF($X578,"=16")</f>
        <v>9</v>
      </c>
      <c r="CI578" s="59">
        <f>COUNTIF($Y578,"=18")+COUNTIF($Z578,"=9")+COUNTIF($AA578,"=10")+COUNTIF($AB578,"=11")+COUNTIF($AC578,"=11")+COUNTIF($AD578,"=25")+COUNTIF($AE578,"=15")+COUNTIF($AF578,"=19")+COUNTIF($AG578,"=31")+COUNTIF($AH578,"=15")+COUNTIF($AI578,"=15")+COUNTIF($AJ578,"=17")+COUNTIF($AK578,"=17")</f>
        <v>8</v>
      </c>
      <c r="CJ578" s="59">
        <f>COUNTIF($AL578,"=11")+COUNTIF($AM578,"=11")+COUNTIF($AN578,"=19")+COUNTIF($AO578,"=23")+COUNTIF($AP578,"=15")+COUNTIF($AQ578,"=15")+COUNTIF($AR578,"=19")+COUNTIF($AS578,"=17")+COUNTIF($AV578,"=12")+COUNTIF($AW578,"=12")</f>
        <v>8</v>
      </c>
      <c r="CK578" s="59">
        <f>COUNTIF($AX578,"=11")+COUNTIF($AY578,"=9")+COUNTIF($AZ578,"=15")+COUNTIF($BA578,"=16")+COUNTIF($BB578,"=8")+COUNTIF($BC578,"=10")+COUNTIF($BD578,"=10")+COUNTIF($BE578,"=8")+COUNTIF($BF578,"=10")+COUNTIF($BG578,"=11")</f>
        <v>9</v>
      </c>
      <c r="CL578" s="59">
        <f>COUNTIF($BH578,"=12")+COUNTIF($BI578,"=21")+COUNTIF($BJ578,"=23")+COUNTIF($BK578,"=16")+COUNTIF($BL578,"=10")+COUNTIF($BM578,"=12")+COUNTIF($BN578,"=12")+COUNTIF($BO578,"=15")+COUNTIF($BP578,"=8")+COUNTIF($BQ578,"=12")+COUNTIF($BR578,"=24")+COUNTIF($BS578,"=20")+COUNTIF($BT578,"=13")</f>
        <v>11</v>
      </c>
      <c r="CM578" s="59">
        <f>COUNTIF($BU578,"=12")+COUNTIF($BV578,"=11")+COUNTIF($BW578,"=13")+COUNTIF($BX578,"=11")+COUNTIF($BY578,"=11")+COUNTIF($BZ578,"=12")+COUNTIF($CA578,"=11")</f>
        <v>5</v>
      </c>
      <c r="CN578" s="86"/>
      <c r="CO578" s="86"/>
      <c r="CP578" s="86"/>
      <c r="CQ578" s="86"/>
      <c r="CR578" s="86"/>
      <c r="CS578" s="86"/>
      <c r="CT578" s="86"/>
      <c r="CU578" s="86"/>
      <c r="CV578" s="86"/>
      <c r="CW578" s="86"/>
      <c r="CX578" s="86"/>
      <c r="CY578" s="86"/>
      <c r="CZ578" s="86"/>
      <c r="DA578" s="86"/>
      <c r="DB578" s="86"/>
      <c r="DC578" s="86"/>
      <c r="DD578" s="86"/>
      <c r="DE578" s="86"/>
      <c r="DF578" s="86"/>
      <c r="DG578" s="86"/>
      <c r="DH578" s="86"/>
      <c r="DI578" s="86"/>
      <c r="DJ578" s="86"/>
      <c r="DK578" s="86"/>
      <c r="DL578" s="86"/>
      <c r="DM578" s="86"/>
      <c r="DN578" s="86"/>
      <c r="DO578" s="86"/>
      <c r="DP578" s="86"/>
      <c r="DQ578" s="86"/>
      <c r="DR578" s="86"/>
      <c r="DS578" s="86"/>
      <c r="DT578" s="86"/>
      <c r="DU578" s="86"/>
      <c r="DV578" s="86"/>
      <c r="DW578" s="86"/>
      <c r="DX578" s="86"/>
      <c r="DY578" s="86"/>
      <c r="DZ578" s="86"/>
      <c r="EA578" s="86"/>
      <c r="EB578" s="86"/>
      <c r="EC578" s="86"/>
      <c r="ED578" s="86"/>
      <c r="EE578" s="86"/>
    </row>
    <row r="579" spans="1:135" s="85" customFormat="1" x14ac:dyDescent="0.25">
      <c r="A579" s="27" t="s">
        <v>983</v>
      </c>
      <c r="B579" s="86" t="s">
        <v>85</v>
      </c>
      <c r="C579" s="86" t="s">
        <v>2</v>
      </c>
      <c r="D579" s="138" t="s">
        <v>78</v>
      </c>
      <c r="E579" s="86" t="s">
        <v>20</v>
      </c>
      <c r="F579" s="86" t="s">
        <v>85</v>
      </c>
      <c r="G579" s="87">
        <v>42399.605555555558</v>
      </c>
      <c r="H579" s="88" t="s">
        <v>2</v>
      </c>
      <c r="I579" s="88" t="s">
        <v>779</v>
      </c>
      <c r="J579" s="87">
        <v>41277.888888888891</v>
      </c>
      <c r="K579" s="143">
        <f>+COUNTIF($Y579,"&gt;=18")+COUNTIF($AG579,"&gt;=31")+COUNTIF($AP579,"&lt;=15")+COUNTIF($AR579,"&gt;=19")+COUNTIF($BG579,"&gt;=11")+COUNTIF($BI579,"&lt;=21")+COUNTIF($BK579,"&gt;=17")+COUNTIF($BR579,"&gt;=24")+COUNTIF($CA579,"&lt;=11")</f>
        <v>5</v>
      </c>
      <c r="L579" s="140">
        <f>65-(+CH579+CI579+CJ579+CK579+CL579+CM579)</f>
        <v>15</v>
      </c>
      <c r="M579" s="68">
        <v>13</v>
      </c>
      <c r="N579" s="68">
        <v>24</v>
      </c>
      <c r="O579" s="68">
        <v>14</v>
      </c>
      <c r="P579" s="68">
        <v>11</v>
      </c>
      <c r="Q579" s="68">
        <v>12</v>
      </c>
      <c r="R579" s="68">
        <v>13</v>
      </c>
      <c r="S579" s="68">
        <v>12</v>
      </c>
      <c r="T579" s="68">
        <v>12</v>
      </c>
      <c r="U579" s="68">
        <v>12</v>
      </c>
      <c r="V579" s="68">
        <v>13</v>
      </c>
      <c r="W579" s="68">
        <v>13</v>
      </c>
      <c r="X579" s="68">
        <v>16</v>
      </c>
      <c r="Y579" s="68">
        <v>19</v>
      </c>
      <c r="Z579" s="68">
        <v>9</v>
      </c>
      <c r="AA579" s="68">
        <v>10</v>
      </c>
      <c r="AB579" s="68">
        <v>11</v>
      </c>
      <c r="AC579" s="68">
        <v>11</v>
      </c>
      <c r="AD579" s="68">
        <v>24</v>
      </c>
      <c r="AE579" s="68">
        <v>15</v>
      </c>
      <c r="AF579" s="68">
        <v>19</v>
      </c>
      <c r="AG579" s="68">
        <v>31</v>
      </c>
      <c r="AH579" s="68">
        <v>15</v>
      </c>
      <c r="AI579" s="68">
        <v>15</v>
      </c>
      <c r="AJ579" s="68">
        <v>16</v>
      </c>
      <c r="AK579" s="100">
        <v>16</v>
      </c>
      <c r="AL579" s="68">
        <v>10</v>
      </c>
      <c r="AM579" s="68">
        <v>11</v>
      </c>
      <c r="AN579" s="68">
        <v>19</v>
      </c>
      <c r="AO579" s="68">
        <v>23</v>
      </c>
      <c r="AP579" s="68">
        <v>15</v>
      </c>
      <c r="AQ579" s="68">
        <v>15</v>
      </c>
      <c r="AR579" s="68">
        <v>20</v>
      </c>
      <c r="AS579" s="68">
        <v>18</v>
      </c>
      <c r="AT579" s="68">
        <v>37</v>
      </c>
      <c r="AU579" s="100">
        <v>42</v>
      </c>
      <c r="AV579" s="68">
        <v>12</v>
      </c>
      <c r="AW579" s="68">
        <v>12</v>
      </c>
      <c r="AX579" s="68">
        <v>11</v>
      </c>
      <c r="AY579" s="68">
        <v>9</v>
      </c>
      <c r="AZ579" s="68">
        <v>15</v>
      </c>
      <c r="BA579" s="68">
        <v>16</v>
      </c>
      <c r="BB579" s="68">
        <v>8</v>
      </c>
      <c r="BC579" s="68">
        <v>10</v>
      </c>
      <c r="BD579" s="68">
        <v>10</v>
      </c>
      <c r="BE579" s="68">
        <v>8</v>
      </c>
      <c r="BF579" s="68">
        <v>10</v>
      </c>
      <c r="BG579" s="68">
        <v>10</v>
      </c>
      <c r="BH579" s="68">
        <v>12</v>
      </c>
      <c r="BI579" s="68">
        <v>23</v>
      </c>
      <c r="BJ579" s="68">
        <v>23</v>
      </c>
      <c r="BK579" s="68">
        <v>17</v>
      </c>
      <c r="BL579" s="68">
        <v>10</v>
      </c>
      <c r="BM579" s="68">
        <v>12</v>
      </c>
      <c r="BN579" s="68">
        <v>12</v>
      </c>
      <c r="BO579" s="68">
        <v>15</v>
      </c>
      <c r="BP579" s="68">
        <v>8</v>
      </c>
      <c r="BQ579" s="68">
        <v>13</v>
      </c>
      <c r="BR579" s="100">
        <v>22</v>
      </c>
      <c r="BS579" s="68">
        <v>20</v>
      </c>
      <c r="BT579" s="68">
        <v>13</v>
      </c>
      <c r="BU579" s="68">
        <v>12</v>
      </c>
      <c r="BV579" s="68">
        <v>11</v>
      </c>
      <c r="BW579" s="68">
        <v>13</v>
      </c>
      <c r="BX579" s="68">
        <v>11</v>
      </c>
      <c r="BY579" s="68">
        <v>11</v>
      </c>
      <c r="BZ579" s="68">
        <v>12</v>
      </c>
      <c r="CA579" s="68">
        <v>12</v>
      </c>
      <c r="CB579" s="149">
        <f>(2.71828^(-8.3291+4.4859*K579-2.1583*L579))/(1+(2.71828^(-8.3291+4.4859*K579-2.1583*L579)))</f>
        <v>1.1578826372581279E-8</v>
      </c>
      <c r="CC579" s="88" t="s">
        <v>781</v>
      </c>
      <c r="CD579" s="86" t="s">
        <v>53</v>
      </c>
      <c r="CE579" s="86" t="s">
        <v>2</v>
      </c>
      <c r="CF579" s="86" t="s">
        <v>85</v>
      </c>
      <c r="CG579" s="86"/>
      <c r="CH579" s="59">
        <f>COUNTIF($M579,"=13")+COUNTIF($N579,"=24")+COUNTIF($O579,"=14")+COUNTIF($P579,"=11")+COUNTIF($Q579,"=11")+COUNTIF($R579,"=14")+COUNTIF($S579,"=12")+COUNTIF($T579,"=12")+COUNTIF($U579,"=12")+COUNTIF($V579,"=13")+COUNTIF($W579,"=13")+COUNTIF($X579,"=16")</f>
        <v>10</v>
      </c>
      <c r="CI579" s="59">
        <f>COUNTIF($Y579,"=18")+COUNTIF($Z579,"=9")+COUNTIF($AA579,"=10")+COUNTIF($AB579,"=11")+COUNTIF($AC579,"=11")+COUNTIF($AD579,"=25")+COUNTIF($AE579,"=15")+COUNTIF($AF579,"=19")+COUNTIF($AG579,"=31")+COUNTIF($AH579,"=15")+COUNTIF($AI579,"=15")+COUNTIF($AJ579,"=17")+COUNTIF($AK579,"=17")</f>
        <v>9</v>
      </c>
      <c r="CJ579" s="59">
        <f>COUNTIF($AL579,"=11")+COUNTIF($AM579,"=11")+COUNTIF($AN579,"=19")+COUNTIF($AO579,"=23")+COUNTIF($AP579,"=15")+COUNTIF($AQ579,"=15")+COUNTIF($AR579,"=19")+COUNTIF($AS579,"=17")+COUNTIF($AV579,"=12")+COUNTIF($AW579,"=12")</f>
        <v>7</v>
      </c>
      <c r="CK579" s="59">
        <f>COUNTIF($AX579,"=11")+COUNTIF($AY579,"=9")+COUNTIF($AZ579,"=15")+COUNTIF($BA579,"=16")+COUNTIF($BB579,"=8")+COUNTIF($BC579,"=10")+COUNTIF($BD579,"=10")+COUNTIF($BE579,"=8")+COUNTIF($BF579,"=10")+COUNTIF($BG579,"=11")</f>
        <v>9</v>
      </c>
      <c r="CL579" s="59">
        <f>COUNTIF($BH579,"=12")+COUNTIF($BI579,"=21")+COUNTIF($BJ579,"=23")+COUNTIF($BK579,"=16")+COUNTIF($BL579,"=10")+COUNTIF($BM579,"=12")+COUNTIF($BN579,"=12")+COUNTIF($BO579,"=15")+COUNTIF($BP579,"=8")+COUNTIF($BQ579,"=12")+COUNTIF($BR579,"=24")+COUNTIF($BS579,"=20")+COUNTIF($BT579,"=13")</f>
        <v>9</v>
      </c>
      <c r="CM579" s="59">
        <f>COUNTIF($BU579,"=12")+COUNTIF($BV579,"=11")+COUNTIF($BW579,"=13")+COUNTIF($BX579,"=11")+COUNTIF($BY579,"=11")+COUNTIF($BZ579,"=12")+COUNTIF($CA579,"=11")</f>
        <v>6</v>
      </c>
      <c r="CN579" s="86"/>
      <c r="CO579" s="86"/>
      <c r="CP579" s="86"/>
      <c r="CQ579" s="86"/>
      <c r="CR579" s="86"/>
      <c r="CS579" s="86"/>
      <c r="CT579" s="86"/>
      <c r="CU579" s="86"/>
      <c r="CV579" s="86"/>
      <c r="CW579" s="86"/>
      <c r="CX579" s="86"/>
      <c r="CY579" s="86"/>
      <c r="CZ579" s="86"/>
      <c r="DA579" s="86"/>
      <c r="DB579" s="86"/>
      <c r="DC579" s="86"/>
      <c r="DD579" s="86"/>
      <c r="DE579" s="86"/>
      <c r="DF579" s="86"/>
      <c r="DG579" s="86"/>
      <c r="DH579" s="86"/>
      <c r="DI579" s="86"/>
      <c r="DJ579" s="86"/>
      <c r="DK579" s="86"/>
      <c r="DL579" s="86"/>
      <c r="DM579" s="86"/>
      <c r="DN579" s="86"/>
      <c r="DO579" s="86"/>
      <c r="DP579" s="86"/>
      <c r="DQ579" s="86"/>
      <c r="DR579" s="86"/>
      <c r="DS579" s="86"/>
      <c r="DT579" s="86"/>
      <c r="DU579" s="86"/>
      <c r="DV579" s="86"/>
      <c r="DW579" s="86"/>
      <c r="DX579" s="86"/>
      <c r="DY579" s="86"/>
      <c r="DZ579" s="86"/>
      <c r="EA579" s="86"/>
      <c r="EB579" s="86"/>
      <c r="EC579" s="86"/>
      <c r="ED579" s="86"/>
      <c r="EE579" s="86"/>
    </row>
    <row r="580" spans="1:135" s="85" customFormat="1" x14ac:dyDescent="0.25">
      <c r="A580" s="77" t="s">
        <v>982</v>
      </c>
      <c r="B580" s="24" t="s">
        <v>322</v>
      </c>
      <c r="C580" s="86" t="s">
        <v>2</v>
      </c>
      <c r="D580" s="138" t="s">
        <v>78</v>
      </c>
      <c r="E580" s="10" t="s">
        <v>23</v>
      </c>
      <c r="F580" s="3" t="s">
        <v>322</v>
      </c>
      <c r="G580" s="7">
        <v>41634</v>
      </c>
      <c r="H580" s="88" t="s">
        <v>2</v>
      </c>
      <c r="I580" s="88" t="s">
        <v>779</v>
      </c>
      <c r="J580" s="87">
        <v>41277.888888888891</v>
      </c>
      <c r="K580" s="143">
        <f>+COUNTIF($Y580,"&gt;=18")+COUNTIF($AG580,"&gt;=31")+COUNTIF($AP580,"&lt;=15")+COUNTIF($AR580,"&gt;=19")+COUNTIF($BG580,"&gt;=11")+COUNTIF($BI580,"&lt;=21")+COUNTIF($BK580,"&gt;=17")+COUNTIF($BR580,"&gt;=24")+COUNTIF($CA580,"&lt;=11")</f>
        <v>5</v>
      </c>
      <c r="L580" s="140">
        <f>65-(+CH580+CI580+CJ580+CK580+CL580+CM580)</f>
        <v>15</v>
      </c>
      <c r="M580" s="34">
        <v>13</v>
      </c>
      <c r="N580" s="43">
        <v>24</v>
      </c>
      <c r="O580" s="34">
        <v>14</v>
      </c>
      <c r="P580" s="43">
        <v>11</v>
      </c>
      <c r="Q580" s="34">
        <v>11</v>
      </c>
      <c r="R580" s="34">
        <v>14</v>
      </c>
      <c r="S580" s="34">
        <v>12</v>
      </c>
      <c r="T580" s="34">
        <v>12</v>
      </c>
      <c r="U580" s="34">
        <v>13</v>
      </c>
      <c r="V580" s="34">
        <v>13</v>
      </c>
      <c r="W580" s="34">
        <v>13</v>
      </c>
      <c r="X580" s="34">
        <v>16</v>
      </c>
      <c r="Y580" s="34">
        <v>18</v>
      </c>
      <c r="Z580" s="43">
        <v>9</v>
      </c>
      <c r="AA580" s="43">
        <v>10</v>
      </c>
      <c r="AB580" s="34">
        <v>11</v>
      </c>
      <c r="AC580" s="34">
        <v>11</v>
      </c>
      <c r="AD580" s="34">
        <v>25</v>
      </c>
      <c r="AE580" s="34">
        <v>15</v>
      </c>
      <c r="AF580" s="34">
        <v>19</v>
      </c>
      <c r="AG580" s="34">
        <v>31</v>
      </c>
      <c r="AH580" s="34">
        <v>14</v>
      </c>
      <c r="AI580" s="34">
        <v>16</v>
      </c>
      <c r="AJ580" s="43">
        <v>16</v>
      </c>
      <c r="AK580" s="43">
        <v>17</v>
      </c>
      <c r="AL580" s="34">
        <v>11</v>
      </c>
      <c r="AM580" s="34">
        <v>10</v>
      </c>
      <c r="AN580" s="43">
        <v>19</v>
      </c>
      <c r="AO580" s="43">
        <v>23</v>
      </c>
      <c r="AP580" s="43">
        <v>16</v>
      </c>
      <c r="AQ580" s="43">
        <v>14</v>
      </c>
      <c r="AR580" s="43">
        <v>20</v>
      </c>
      <c r="AS580" s="43">
        <v>16</v>
      </c>
      <c r="AT580" s="43">
        <v>37</v>
      </c>
      <c r="AU580" s="43">
        <v>38</v>
      </c>
      <c r="AV580" s="43">
        <v>12</v>
      </c>
      <c r="AW580" s="43">
        <v>12</v>
      </c>
      <c r="AX580" s="43">
        <v>11</v>
      </c>
      <c r="AY580" s="43">
        <v>9</v>
      </c>
      <c r="AZ580" s="43">
        <v>15</v>
      </c>
      <c r="BA580" s="43">
        <v>16</v>
      </c>
      <c r="BB580" s="34">
        <v>8</v>
      </c>
      <c r="BC580" s="34">
        <v>10</v>
      </c>
      <c r="BD580" s="34">
        <v>10</v>
      </c>
      <c r="BE580" s="34">
        <v>8</v>
      </c>
      <c r="BF580" s="34">
        <v>10</v>
      </c>
      <c r="BG580" s="34">
        <v>11</v>
      </c>
      <c r="BH580" s="34">
        <v>12</v>
      </c>
      <c r="BI580" s="34">
        <v>23</v>
      </c>
      <c r="BJ580" s="34">
        <v>23</v>
      </c>
      <c r="BK580" s="34">
        <v>17</v>
      </c>
      <c r="BL580" s="34">
        <v>10</v>
      </c>
      <c r="BM580" s="34">
        <v>12</v>
      </c>
      <c r="BN580" s="34">
        <v>12</v>
      </c>
      <c r="BO580" s="34">
        <v>16</v>
      </c>
      <c r="BP580" s="34">
        <v>8</v>
      </c>
      <c r="BQ580" s="34">
        <v>13</v>
      </c>
      <c r="BR580" s="34">
        <v>22</v>
      </c>
      <c r="BS580" s="34">
        <v>20</v>
      </c>
      <c r="BT580" s="34">
        <v>13</v>
      </c>
      <c r="BU580" s="34">
        <v>12</v>
      </c>
      <c r="BV580" s="34">
        <v>11</v>
      </c>
      <c r="BW580" s="34">
        <v>13</v>
      </c>
      <c r="BX580" s="34">
        <v>11</v>
      </c>
      <c r="BY580" s="34">
        <v>11</v>
      </c>
      <c r="BZ580" s="34">
        <v>12</v>
      </c>
      <c r="CA580" s="34">
        <v>12</v>
      </c>
      <c r="CB580" s="149">
        <f>(2.71828^(-8.3291+4.4859*K580-2.1583*L580))/(1+(2.71828^(-8.3291+4.4859*K580-2.1583*L580)))</f>
        <v>1.1578826372581279E-8</v>
      </c>
      <c r="CC580" s="88" t="s">
        <v>781</v>
      </c>
      <c r="CD580" s="86" t="s">
        <v>761</v>
      </c>
      <c r="CE580" s="10" t="s">
        <v>2</v>
      </c>
      <c r="CF580" s="86" t="s">
        <v>50</v>
      </c>
      <c r="CG580" s="15"/>
      <c r="CH580" s="59">
        <f>COUNTIF($M580,"=13")+COUNTIF($N580,"=24")+COUNTIF($O580,"=14")+COUNTIF($P580,"=11")+COUNTIF($Q580,"=11")+COUNTIF($R580,"=14")+COUNTIF($S580,"=12")+COUNTIF($T580,"=12")+COUNTIF($U580,"=12")+COUNTIF($V580,"=13")+COUNTIF($W580,"=13")+COUNTIF($X580,"=16")</f>
        <v>11</v>
      </c>
      <c r="CI580" s="59">
        <f>COUNTIF($Y580,"=18")+COUNTIF($Z580,"=9")+COUNTIF($AA580,"=10")+COUNTIF($AB580,"=11")+COUNTIF($AC580,"=11")+COUNTIF($AD580,"=25")+COUNTIF($AE580,"=15")+COUNTIF($AF580,"=19")+COUNTIF($AG580,"=31")+COUNTIF($AH580,"=15")+COUNTIF($AI580,"=15")+COUNTIF($AJ580,"=17")+COUNTIF($AK580,"=17")</f>
        <v>10</v>
      </c>
      <c r="CJ580" s="59">
        <f>COUNTIF($AL580,"=11")+COUNTIF($AM580,"=11")+COUNTIF($AN580,"=19")+COUNTIF($AO580,"=23")+COUNTIF($AP580,"=15")+COUNTIF($AQ580,"=15")+COUNTIF($AR580,"=19")+COUNTIF($AS580,"=17")+COUNTIF($AV580,"=12")+COUNTIF($AW580,"=12")</f>
        <v>5</v>
      </c>
      <c r="CK580" s="59">
        <f>COUNTIF($AX580,"=11")+COUNTIF($AY580,"=9")+COUNTIF($AZ580,"=15")+COUNTIF($BA580,"=16")+COUNTIF($BB580,"=8")+COUNTIF($BC580,"=10")+COUNTIF($BD580,"=10")+COUNTIF($BE580,"=8")+COUNTIF($BF580,"=10")+COUNTIF($BG580,"=11")</f>
        <v>10</v>
      </c>
      <c r="CL580" s="59">
        <f>COUNTIF($BH580,"=12")+COUNTIF($BI580,"=21")+COUNTIF($BJ580,"=23")+COUNTIF($BK580,"=16")+COUNTIF($BL580,"=10")+COUNTIF($BM580,"=12")+COUNTIF($BN580,"=12")+COUNTIF($BO580,"=15")+COUNTIF($BP580,"=8")+COUNTIF($BQ580,"=12")+COUNTIF($BR580,"=24")+COUNTIF($BS580,"=20")+COUNTIF($BT580,"=13")</f>
        <v>8</v>
      </c>
      <c r="CM580" s="59">
        <f>COUNTIF($BU580,"=12")+COUNTIF($BV580,"=11")+COUNTIF($BW580,"=13")+COUNTIF($BX580,"=11")+COUNTIF($BY580,"=11")+COUNTIF($BZ580,"=12")+COUNTIF($CA580,"=11")</f>
        <v>6</v>
      </c>
      <c r="CN580" s="86"/>
      <c r="CO580" s="86"/>
      <c r="CP580" s="86"/>
      <c r="CQ580" s="86"/>
      <c r="CR580" s="86"/>
      <c r="CS580" s="86"/>
      <c r="CT580" s="86"/>
      <c r="CU580" s="86"/>
      <c r="CV580" s="86"/>
      <c r="CW580" s="86"/>
      <c r="CX580" s="86"/>
      <c r="CY580" s="86"/>
      <c r="CZ580" s="86"/>
      <c r="DA580" s="86"/>
      <c r="DB580" s="86"/>
      <c r="DC580" s="86"/>
      <c r="DD580" s="86"/>
      <c r="DE580" s="86"/>
      <c r="DF580" s="86"/>
      <c r="DG580" s="86"/>
      <c r="DH580" s="86"/>
      <c r="DI580" s="86"/>
      <c r="DJ580" s="86"/>
      <c r="DK580" s="86"/>
      <c r="DL580" s="86"/>
      <c r="DM580" s="86"/>
      <c r="DN580" s="86"/>
      <c r="DO580" s="86"/>
      <c r="DP580" s="86"/>
      <c r="DQ580" s="86"/>
      <c r="DR580" s="86"/>
      <c r="DS580" s="86"/>
      <c r="DT580" s="86"/>
      <c r="DU580" s="86"/>
      <c r="DV580" s="86"/>
      <c r="DW580" s="86"/>
      <c r="DX580" s="86"/>
      <c r="DY580" s="86"/>
      <c r="DZ580" s="86"/>
    </row>
    <row r="581" spans="1:135" s="85" customFormat="1" x14ac:dyDescent="0.25">
      <c r="A581" s="77" t="s">
        <v>984</v>
      </c>
      <c r="B581" s="24" t="s">
        <v>50</v>
      </c>
      <c r="C581" s="86" t="s">
        <v>2</v>
      </c>
      <c r="D581" s="138" t="s">
        <v>78</v>
      </c>
      <c r="E581" s="10" t="s">
        <v>314</v>
      </c>
      <c r="F581" s="10" t="s">
        <v>207</v>
      </c>
      <c r="G581" s="7">
        <v>41504.945138888892</v>
      </c>
      <c r="H581" s="88" t="s">
        <v>2</v>
      </c>
      <c r="I581" s="88" t="s">
        <v>779</v>
      </c>
      <c r="J581" s="87">
        <v>41277.888888888891</v>
      </c>
      <c r="K581" s="143">
        <f>+COUNTIF($Y581,"&gt;=18")+COUNTIF($AG581,"&gt;=31")+COUNTIF($AP581,"&lt;=15")+COUNTIF($AR581,"&gt;=19")+COUNTIF($BG581,"&gt;=11")+COUNTIF($BI581,"&lt;=21")+COUNTIF($BK581,"&gt;=17")+COUNTIF($BR581,"&gt;=24")+COUNTIF($CA581,"&lt;=11")</f>
        <v>5</v>
      </c>
      <c r="L581" s="140">
        <f>65-(+CH581+CI581+CJ581+CK581+CL581+CM581)</f>
        <v>15</v>
      </c>
      <c r="M581" s="43">
        <v>13</v>
      </c>
      <c r="N581" s="43">
        <v>24</v>
      </c>
      <c r="O581" s="43">
        <v>14</v>
      </c>
      <c r="P581" s="43">
        <v>11</v>
      </c>
      <c r="Q581" s="43">
        <v>11</v>
      </c>
      <c r="R581" s="43">
        <v>15</v>
      </c>
      <c r="S581" s="43">
        <v>12</v>
      </c>
      <c r="T581" s="43">
        <v>12</v>
      </c>
      <c r="U581" s="43">
        <v>12</v>
      </c>
      <c r="V581" s="43">
        <v>13</v>
      </c>
      <c r="W581" s="43">
        <v>13</v>
      </c>
      <c r="X581" s="43">
        <v>16</v>
      </c>
      <c r="Y581" s="43">
        <v>19</v>
      </c>
      <c r="Z581" s="43">
        <v>10</v>
      </c>
      <c r="AA581" s="43">
        <v>10</v>
      </c>
      <c r="AB581" s="43">
        <v>11</v>
      </c>
      <c r="AC581" s="43">
        <v>11</v>
      </c>
      <c r="AD581" s="43">
        <v>23</v>
      </c>
      <c r="AE581" s="43">
        <v>15</v>
      </c>
      <c r="AF581" s="43">
        <v>19</v>
      </c>
      <c r="AG581" s="43">
        <v>32</v>
      </c>
      <c r="AH581" s="34">
        <v>15</v>
      </c>
      <c r="AI581" s="34">
        <v>15</v>
      </c>
      <c r="AJ581" s="43">
        <v>17</v>
      </c>
      <c r="AK581" s="43">
        <v>17</v>
      </c>
      <c r="AL581" s="43">
        <v>11</v>
      </c>
      <c r="AM581" s="43">
        <v>11</v>
      </c>
      <c r="AN581" s="43">
        <v>19</v>
      </c>
      <c r="AO581" s="43">
        <v>23</v>
      </c>
      <c r="AP581" s="43">
        <v>17</v>
      </c>
      <c r="AQ581" s="43">
        <v>15</v>
      </c>
      <c r="AR581" s="43">
        <v>20</v>
      </c>
      <c r="AS581" s="43">
        <v>17</v>
      </c>
      <c r="AT581" s="43">
        <v>38</v>
      </c>
      <c r="AU581" s="43">
        <v>38</v>
      </c>
      <c r="AV581" s="43">
        <v>12</v>
      </c>
      <c r="AW581" s="43">
        <v>12</v>
      </c>
      <c r="AX581" s="43">
        <v>11</v>
      </c>
      <c r="AY581" s="43">
        <v>9</v>
      </c>
      <c r="AZ581" s="43">
        <v>15</v>
      </c>
      <c r="BA581" s="43">
        <v>16</v>
      </c>
      <c r="BB581" s="43">
        <v>8</v>
      </c>
      <c r="BC581" s="43">
        <v>11</v>
      </c>
      <c r="BD581" s="43">
        <v>10</v>
      </c>
      <c r="BE581" s="43">
        <v>8</v>
      </c>
      <c r="BF581" s="43">
        <v>10</v>
      </c>
      <c r="BG581" s="43">
        <v>11</v>
      </c>
      <c r="BH581" s="43">
        <v>12</v>
      </c>
      <c r="BI581" s="43">
        <v>23</v>
      </c>
      <c r="BJ581" s="43">
        <v>23</v>
      </c>
      <c r="BK581" s="43">
        <v>17</v>
      </c>
      <c r="BL581" s="43">
        <v>10</v>
      </c>
      <c r="BM581" s="43">
        <v>12</v>
      </c>
      <c r="BN581" s="43">
        <v>12</v>
      </c>
      <c r="BO581" s="43">
        <v>16</v>
      </c>
      <c r="BP581" s="43">
        <v>8</v>
      </c>
      <c r="BQ581" s="43">
        <v>13</v>
      </c>
      <c r="BR581" s="43">
        <v>22</v>
      </c>
      <c r="BS581" s="43">
        <v>21</v>
      </c>
      <c r="BT581" s="43">
        <v>13</v>
      </c>
      <c r="BU581" s="43">
        <v>12</v>
      </c>
      <c r="BV581" s="43">
        <v>11</v>
      </c>
      <c r="BW581" s="43">
        <v>13</v>
      </c>
      <c r="BX581" s="43">
        <v>11</v>
      </c>
      <c r="BY581" s="43">
        <v>11</v>
      </c>
      <c r="BZ581" s="43">
        <v>12</v>
      </c>
      <c r="CA581" s="43">
        <v>12</v>
      </c>
      <c r="CB581" s="149">
        <f>(2.71828^(-8.3291+4.4859*K581-2.1583*L581))/(1+(2.71828^(-8.3291+4.4859*K581-2.1583*L581)))</f>
        <v>1.1578826372581279E-8</v>
      </c>
      <c r="CC581" s="88" t="s">
        <v>781</v>
      </c>
      <c r="CD581" s="25" t="s">
        <v>53</v>
      </c>
      <c r="CE581" s="10" t="s">
        <v>718</v>
      </c>
      <c r="CF581" s="86" t="s">
        <v>50</v>
      </c>
      <c r="CG581" s="15"/>
      <c r="CH581" s="59">
        <f>COUNTIF($M581,"=13")+COUNTIF($N581,"=24")+COUNTIF($O581,"=14")+COUNTIF($P581,"=11")+COUNTIF($Q581,"=11")+COUNTIF($R581,"=14")+COUNTIF($S581,"=12")+COUNTIF($T581,"=12")+COUNTIF($U581,"=12")+COUNTIF($V581,"=13")+COUNTIF($W581,"=13")+COUNTIF($X581,"=16")</f>
        <v>11</v>
      </c>
      <c r="CI581" s="59">
        <f>COUNTIF($Y581,"=18")+COUNTIF($Z581,"=9")+COUNTIF($AA581,"=10")+COUNTIF($AB581,"=11")+COUNTIF($AC581,"=11")+COUNTIF($AD581,"=25")+COUNTIF($AE581,"=15")+COUNTIF($AF581,"=19")+COUNTIF($AG581,"=31")+COUNTIF($AH581,"=15")+COUNTIF($AI581,"=15")+COUNTIF($AJ581,"=17")+COUNTIF($AK581,"=17")</f>
        <v>9</v>
      </c>
      <c r="CJ581" s="59">
        <f>COUNTIF($AL581,"=11")+COUNTIF($AM581,"=11")+COUNTIF($AN581,"=19")+COUNTIF($AO581,"=23")+COUNTIF($AP581,"=15")+COUNTIF($AQ581,"=15")+COUNTIF($AR581,"=19")+COUNTIF($AS581,"=17")+COUNTIF($AV581,"=12")+COUNTIF($AW581,"=12")</f>
        <v>8</v>
      </c>
      <c r="CK581" s="59">
        <f>COUNTIF($AX581,"=11")+COUNTIF($AY581,"=9")+COUNTIF($AZ581,"=15")+COUNTIF($BA581,"=16")+COUNTIF($BB581,"=8")+COUNTIF($BC581,"=10")+COUNTIF($BD581,"=10")+COUNTIF($BE581,"=8")+COUNTIF($BF581,"=10")+COUNTIF($BG581,"=11")</f>
        <v>9</v>
      </c>
      <c r="CL581" s="59">
        <f>COUNTIF($BH581,"=12")+COUNTIF($BI581,"=21")+COUNTIF($BJ581,"=23")+COUNTIF($BK581,"=16")+COUNTIF($BL581,"=10")+COUNTIF($BM581,"=12")+COUNTIF($BN581,"=12")+COUNTIF($BO581,"=15")+COUNTIF($BP581,"=8")+COUNTIF($BQ581,"=12")+COUNTIF($BR581,"=24")+COUNTIF($BS581,"=20")+COUNTIF($BT581,"=13")</f>
        <v>7</v>
      </c>
      <c r="CM581" s="59">
        <f>COUNTIF($BU581,"=12")+COUNTIF($BV581,"=11")+COUNTIF($BW581,"=13")+COUNTIF($BX581,"=11")+COUNTIF($BY581,"=11")+COUNTIF($BZ581,"=12")+COUNTIF($CA581,"=11")</f>
        <v>6</v>
      </c>
      <c r="CN581" s="86"/>
      <c r="CO581" s="86"/>
      <c r="CP581" s="86"/>
      <c r="CQ581" s="86"/>
      <c r="CR581" s="86"/>
      <c r="CS581" s="86"/>
      <c r="CT581" s="86"/>
      <c r="CU581" s="86"/>
      <c r="CV581" s="86"/>
      <c r="CW581" s="86"/>
      <c r="CX581" s="86"/>
      <c r="CY581" s="86"/>
      <c r="CZ581" s="86"/>
      <c r="DA581" s="86"/>
      <c r="DB581" s="86"/>
      <c r="DC581" s="86"/>
      <c r="DD581" s="86"/>
      <c r="DE581" s="86"/>
      <c r="DF581" s="86"/>
      <c r="DG581" s="86"/>
      <c r="DH581" s="86"/>
      <c r="DI581" s="86"/>
      <c r="DJ581" s="86"/>
      <c r="DK581" s="86"/>
      <c r="DL581" s="86"/>
      <c r="DM581" s="86"/>
      <c r="DN581" s="86"/>
      <c r="DO581" s="86"/>
      <c r="DP581" s="86"/>
      <c r="DQ581" s="86"/>
      <c r="DR581" s="86"/>
      <c r="DS581" s="86"/>
      <c r="DT581" s="86"/>
      <c r="DU581" s="86"/>
      <c r="DV581" s="86"/>
      <c r="DW581" s="86"/>
      <c r="DX581" s="86"/>
      <c r="DY581" s="86"/>
      <c r="DZ581" s="86"/>
    </row>
    <row r="582" spans="1:135" s="85" customFormat="1" x14ac:dyDescent="0.25">
      <c r="A582" s="27" t="s">
        <v>986</v>
      </c>
      <c r="B582" s="38" t="s">
        <v>127</v>
      </c>
      <c r="C582" s="86" t="s">
        <v>2</v>
      </c>
      <c r="D582" s="138" t="s">
        <v>78</v>
      </c>
      <c r="E582" s="3" t="s">
        <v>23</v>
      </c>
      <c r="F582" s="3" t="s">
        <v>375</v>
      </c>
      <c r="G582" s="7">
        <v>41628</v>
      </c>
      <c r="H582" s="88" t="s">
        <v>2</v>
      </c>
      <c r="I582" s="88" t="s">
        <v>779</v>
      </c>
      <c r="J582" s="87">
        <v>41277.888888888891</v>
      </c>
      <c r="K582" s="143">
        <f>+COUNTIF($Y582,"&gt;=18")+COUNTIF($AG582,"&gt;=31")+COUNTIF($AP582,"&lt;=15")+COUNTIF($AR582,"&gt;=19")+COUNTIF($BG582,"&gt;=11")+COUNTIF($BI582,"&lt;=21")+COUNTIF($BK582,"&gt;=17")+COUNTIF($BR582,"&gt;=24")+COUNTIF($CA582,"&lt;=11")</f>
        <v>5</v>
      </c>
      <c r="L582" s="140">
        <f>65-(+CH582+CI582+CJ582+CK582+CL582+CM582)</f>
        <v>15</v>
      </c>
      <c r="M582" s="100">
        <v>13</v>
      </c>
      <c r="N582" s="100">
        <v>25</v>
      </c>
      <c r="O582" s="100">
        <v>14</v>
      </c>
      <c r="P582" s="68">
        <v>11</v>
      </c>
      <c r="Q582" s="100">
        <v>11</v>
      </c>
      <c r="R582" s="100">
        <v>12</v>
      </c>
      <c r="S582" s="100">
        <v>12</v>
      </c>
      <c r="T582" s="100">
        <v>12</v>
      </c>
      <c r="U582" s="100">
        <v>12</v>
      </c>
      <c r="V582" s="100">
        <v>13</v>
      </c>
      <c r="W582" s="100">
        <v>14</v>
      </c>
      <c r="X582" s="100">
        <v>16</v>
      </c>
      <c r="Y582" s="100">
        <v>18</v>
      </c>
      <c r="Z582" s="100">
        <v>9</v>
      </c>
      <c r="AA582" s="100">
        <v>10</v>
      </c>
      <c r="AB582" s="100">
        <v>11</v>
      </c>
      <c r="AC582" s="100">
        <v>11</v>
      </c>
      <c r="AD582" s="100">
        <v>25</v>
      </c>
      <c r="AE582" s="100">
        <v>15</v>
      </c>
      <c r="AF582" s="100">
        <v>18</v>
      </c>
      <c r="AG582" s="100">
        <v>31</v>
      </c>
      <c r="AH582" s="68">
        <v>15</v>
      </c>
      <c r="AI582" s="68">
        <v>16</v>
      </c>
      <c r="AJ582" s="100">
        <v>16</v>
      </c>
      <c r="AK582" s="100">
        <v>17</v>
      </c>
      <c r="AL582" s="100">
        <v>12</v>
      </c>
      <c r="AM582" s="100">
        <v>11</v>
      </c>
      <c r="AN582" s="68">
        <v>19</v>
      </c>
      <c r="AO582" s="68">
        <v>23</v>
      </c>
      <c r="AP582" s="68">
        <v>16</v>
      </c>
      <c r="AQ582" s="68">
        <v>16</v>
      </c>
      <c r="AR582" s="68">
        <v>18</v>
      </c>
      <c r="AS582" s="68">
        <v>17</v>
      </c>
      <c r="AT582" s="68">
        <v>38</v>
      </c>
      <c r="AU582" s="68">
        <v>39</v>
      </c>
      <c r="AV582" s="68">
        <v>12</v>
      </c>
      <c r="AW582" s="68">
        <v>12</v>
      </c>
      <c r="AX582" s="68">
        <v>11</v>
      </c>
      <c r="AY582" s="68">
        <v>9</v>
      </c>
      <c r="AZ582" s="68">
        <v>15</v>
      </c>
      <c r="BA582" s="68">
        <v>16</v>
      </c>
      <c r="BB582" s="100">
        <v>8</v>
      </c>
      <c r="BC582" s="100">
        <v>10</v>
      </c>
      <c r="BD582" s="100">
        <v>10</v>
      </c>
      <c r="BE582" s="100">
        <v>8</v>
      </c>
      <c r="BF582" s="100">
        <v>10</v>
      </c>
      <c r="BG582" s="100">
        <v>10</v>
      </c>
      <c r="BH582" s="100">
        <v>12</v>
      </c>
      <c r="BI582" s="100">
        <v>21</v>
      </c>
      <c r="BJ582" s="100">
        <v>23</v>
      </c>
      <c r="BK582" s="100">
        <v>17</v>
      </c>
      <c r="BL582" s="100">
        <v>10</v>
      </c>
      <c r="BM582" s="100">
        <v>12</v>
      </c>
      <c r="BN582" s="100">
        <v>12</v>
      </c>
      <c r="BO582" s="100">
        <v>16</v>
      </c>
      <c r="BP582" s="100">
        <v>8</v>
      </c>
      <c r="BQ582" s="100">
        <v>12</v>
      </c>
      <c r="BR582" s="100">
        <v>25</v>
      </c>
      <c r="BS582" s="100">
        <v>20</v>
      </c>
      <c r="BT582" s="100">
        <v>13</v>
      </c>
      <c r="BU582" s="100">
        <v>12</v>
      </c>
      <c r="BV582" s="100">
        <v>11</v>
      </c>
      <c r="BW582" s="100">
        <v>13</v>
      </c>
      <c r="BX582" s="100">
        <v>11</v>
      </c>
      <c r="BY582" s="100">
        <v>11</v>
      </c>
      <c r="BZ582" s="100">
        <v>12</v>
      </c>
      <c r="CA582" s="100">
        <v>12</v>
      </c>
      <c r="CB582" s="149">
        <f>(2.71828^(-8.3291+4.4859*K582-2.1583*L582))/(1+(2.71828^(-8.3291+4.4859*K582-2.1583*L582)))</f>
        <v>1.1578826372581279E-8</v>
      </c>
      <c r="CC582" s="88" t="s">
        <v>781</v>
      </c>
      <c r="CD582" s="86" t="s">
        <v>53</v>
      </c>
      <c r="CE582" s="3" t="s">
        <v>2</v>
      </c>
      <c r="CF582" s="86" t="s">
        <v>127</v>
      </c>
      <c r="CG582" s="86"/>
      <c r="CH582" s="59">
        <f>COUNTIF($M582,"=13")+COUNTIF($N582,"=24")+COUNTIF($O582,"=14")+COUNTIF($P582,"=11")+COUNTIF($Q582,"=11")+COUNTIF($R582,"=14")+COUNTIF($S582,"=12")+COUNTIF($T582,"=12")+COUNTIF($U582,"=12")+COUNTIF($V582,"=13")+COUNTIF($W582,"=13")+COUNTIF($X582,"=16")</f>
        <v>9</v>
      </c>
      <c r="CI582" s="59">
        <f>COUNTIF($Y582,"=18")+COUNTIF($Z582,"=9")+COUNTIF($AA582,"=10")+COUNTIF($AB582,"=11")+COUNTIF($AC582,"=11")+COUNTIF($AD582,"=25")+COUNTIF($AE582,"=15")+COUNTIF($AF582,"=19")+COUNTIF($AG582,"=31")+COUNTIF($AH582,"=15")+COUNTIF($AI582,"=15")+COUNTIF($AJ582,"=17")+COUNTIF($AK582,"=17")</f>
        <v>10</v>
      </c>
      <c r="CJ582" s="59">
        <f>COUNTIF($AL582,"=11")+COUNTIF($AM582,"=11")+COUNTIF($AN582,"=19")+COUNTIF($AO582,"=23")+COUNTIF($AP582,"=15")+COUNTIF($AQ582,"=15")+COUNTIF($AR582,"=19")+COUNTIF($AS582,"=17")+COUNTIF($AV582,"=12")+COUNTIF($AW582,"=12")</f>
        <v>6</v>
      </c>
      <c r="CK582" s="59">
        <f>COUNTIF($AX582,"=11")+COUNTIF($AY582,"=9")+COUNTIF($AZ582,"=15")+COUNTIF($BA582,"=16")+COUNTIF($BB582,"=8")+COUNTIF($BC582,"=10")+COUNTIF($BD582,"=10")+COUNTIF($BE582,"=8")+COUNTIF($BF582,"=10")+COUNTIF($BG582,"=11")</f>
        <v>9</v>
      </c>
      <c r="CL582" s="59">
        <f>COUNTIF($BH582,"=12")+COUNTIF($BI582,"=21")+COUNTIF($BJ582,"=23")+COUNTIF($BK582,"=16")+COUNTIF($BL582,"=10")+COUNTIF($BM582,"=12")+COUNTIF($BN582,"=12")+COUNTIF($BO582,"=15")+COUNTIF($BP582,"=8")+COUNTIF($BQ582,"=12")+COUNTIF($BR582,"=24")+COUNTIF($BS582,"=20")+COUNTIF($BT582,"=13")</f>
        <v>10</v>
      </c>
      <c r="CM582" s="59">
        <f>COUNTIF($BU582,"=12")+COUNTIF($BV582,"=11")+COUNTIF($BW582,"=13")+COUNTIF($BX582,"=11")+COUNTIF($BY582,"=11")+COUNTIF($BZ582,"=12")+COUNTIF($CA582,"=11")</f>
        <v>6</v>
      </c>
      <c r="CN582" s="86"/>
      <c r="CO582" s="86"/>
      <c r="CP582" s="86"/>
      <c r="CQ582" s="86"/>
      <c r="CR582" s="86"/>
      <c r="CS582" s="86"/>
      <c r="CT582" s="86"/>
      <c r="CU582" s="86"/>
      <c r="CV582" s="86"/>
      <c r="CW582" s="86"/>
      <c r="CX582" s="86"/>
      <c r="CY582" s="86"/>
      <c r="CZ582" s="86"/>
      <c r="DA582" s="86"/>
      <c r="DB582" s="86"/>
      <c r="DC582" s="86"/>
      <c r="DD582" s="86"/>
      <c r="DE582" s="86"/>
      <c r="DF582" s="86"/>
      <c r="DG582" s="86"/>
      <c r="DH582" s="86"/>
      <c r="DI582" s="86"/>
      <c r="DJ582" s="86"/>
      <c r="DK582" s="86"/>
      <c r="DL582" s="86"/>
      <c r="DM582" s="86"/>
      <c r="DN582" s="86"/>
      <c r="DO582" s="86"/>
      <c r="DP582" s="86"/>
      <c r="DQ582" s="86"/>
      <c r="DR582" s="86"/>
      <c r="DS582" s="86"/>
      <c r="DT582" s="86"/>
      <c r="DU582" s="86"/>
      <c r="DV582" s="86"/>
      <c r="DW582" s="86"/>
      <c r="DX582" s="86"/>
      <c r="DY582" s="86"/>
      <c r="DZ582" s="86"/>
    </row>
    <row r="583" spans="1:135" s="85" customFormat="1" x14ac:dyDescent="0.25">
      <c r="A583" s="27" t="s">
        <v>985</v>
      </c>
      <c r="B583" s="86" t="s">
        <v>453</v>
      </c>
      <c r="C583" s="86" t="s">
        <v>2</v>
      </c>
      <c r="D583" s="138" t="s">
        <v>78</v>
      </c>
      <c r="E583" s="86" t="s">
        <v>314</v>
      </c>
      <c r="F583" s="86" t="s">
        <v>90</v>
      </c>
      <c r="G583" s="87">
        <v>42382.871527777781</v>
      </c>
      <c r="H583" s="88" t="s">
        <v>2</v>
      </c>
      <c r="I583" s="88" t="s">
        <v>779</v>
      </c>
      <c r="J583" s="87">
        <v>41277.888888888891</v>
      </c>
      <c r="K583" s="143">
        <f>+COUNTIF($Y583,"&gt;=18")+COUNTIF($AG583,"&gt;=31")+COUNTIF($AP583,"&lt;=15")+COUNTIF($AR583,"&gt;=19")+COUNTIF($BG583,"&gt;=11")+COUNTIF($BI583,"&lt;=21")+COUNTIF($BK583,"&gt;=17")+COUNTIF($BR583,"&gt;=24")+COUNTIF($CA583,"&lt;=11")</f>
        <v>5</v>
      </c>
      <c r="L583" s="140">
        <f>65-(+CH583+CI583+CJ583+CK583+CL583+CM583)</f>
        <v>15</v>
      </c>
      <c r="M583" s="68">
        <v>13</v>
      </c>
      <c r="N583" s="68">
        <v>24</v>
      </c>
      <c r="O583" s="68">
        <v>14</v>
      </c>
      <c r="P583" s="68">
        <v>11</v>
      </c>
      <c r="Q583" s="68">
        <v>11</v>
      </c>
      <c r="R583" s="68">
        <v>14</v>
      </c>
      <c r="S583" s="68">
        <v>12</v>
      </c>
      <c r="T583" s="68">
        <v>12</v>
      </c>
      <c r="U583" s="68">
        <v>13</v>
      </c>
      <c r="V583" s="68">
        <v>13</v>
      </c>
      <c r="W583" s="68">
        <v>13</v>
      </c>
      <c r="X583" s="68">
        <v>16</v>
      </c>
      <c r="Y583" s="68">
        <v>19</v>
      </c>
      <c r="Z583" s="68">
        <v>10</v>
      </c>
      <c r="AA583" s="68">
        <v>10</v>
      </c>
      <c r="AB583" s="68">
        <v>11</v>
      </c>
      <c r="AC583" s="68">
        <v>11</v>
      </c>
      <c r="AD583" s="68">
        <v>23</v>
      </c>
      <c r="AE583" s="68">
        <v>15</v>
      </c>
      <c r="AF583" s="68">
        <v>19</v>
      </c>
      <c r="AG583" s="68">
        <v>32</v>
      </c>
      <c r="AH583" s="100">
        <v>15</v>
      </c>
      <c r="AI583" s="100">
        <v>15</v>
      </c>
      <c r="AJ583" s="68">
        <v>17</v>
      </c>
      <c r="AK583" s="100">
        <v>17</v>
      </c>
      <c r="AL583" s="68">
        <v>11</v>
      </c>
      <c r="AM583" s="68">
        <v>11</v>
      </c>
      <c r="AN583" s="68">
        <v>19</v>
      </c>
      <c r="AO583" s="68">
        <v>24</v>
      </c>
      <c r="AP583" s="68">
        <v>17</v>
      </c>
      <c r="AQ583" s="68">
        <v>15</v>
      </c>
      <c r="AR583" s="68">
        <v>20</v>
      </c>
      <c r="AS583" s="68">
        <v>17</v>
      </c>
      <c r="AT583" s="68">
        <v>38</v>
      </c>
      <c r="AU583" s="100">
        <v>38</v>
      </c>
      <c r="AV583" s="68">
        <v>12</v>
      </c>
      <c r="AW583" s="68">
        <v>12</v>
      </c>
      <c r="AX583" s="68">
        <v>11</v>
      </c>
      <c r="AY583" s="68">
        <v>9</v>
      </c>
      <c r="AZ583" s="68">
        <v>15</v>
      </c>
      <c r="BA583" s="68">
        <v>16</v>
      </c>
      <c r="BB583" s="68">
        <v>8</v>
      </c>
      <c r="BC583" s="68">
        <v>11</v>
      </c>
      <c r="BD583" s="68">
        <v>10</v>
      </c>
      <c r="BE583" s="68">
        <v>8</v>
      </c>
      <c r="BF583" s="68">
        <v>10</v>
      </c>
      <c r="BG583" s="68">
        <v>11</v>
      </c>
      <c r="BH583" s="68">
        <v>12</v>
      </c>
      <c r="BI583" s="68">
        <v>22</v>
      </c>
      <c r="BJ583" s="68">
        <v>23</v>
      </c>
      <c r="BK583" s="68">
        <v>17</v>
      </c>
      <c r="BL583" s="68">
        <v>10</v>
      </c>
      <c r="BM583" s="68">
        <v>12</v>
      </c>
      <c r="BN583" s="68">
        <v>12</v>
      </c>
      <c r="BO583" s="68">
        <v>16</v>
      </c>
      <c r="BP583" s="68">
        <v>8</v>
      </c>
      <c r="BQ583" s="68">
        <v>12</v>
      </c>
      <c r="BR583" s="68">
        <v>22</v>
      </c>
      <c r="BS583" s="68">
        <v>21</v>
      </c>
      <c r="BT583" s="68">
        <v>13</v>
      </c>
      <c r="BU583" s="68">
        <v>12</v>
      </c>
      <c r="BV583" s="68">
        <v>11</v>
      </c>
      <c r="BW583" s="68">
        <v>13</v>
      </c>
      <c r="BX583" s="68">
        <v>11</v>
      </c>
      <c r="BY583" s="68">
        <v>11</v>
      </c>
      <c r="BZ583" s="68">
        <v>12</v>
      </c>
      <c r="CA583" s="68">
        <v>12</v>
      </c>
      <c r="CB583" s="149">
        <f>(2.71828^(-8.3291+4.4859*K583-2.1583*L583))/(1+(2.71828^(-8.3291+4.4859*K583-2.1583*L583)))</f>
        <v>1.1578826372581279E-8</v>
      </c>
      <c r="CC583" s="88" t="s">
        <v>781</v>
      </c>
      <c r="CD583" s="86" t="s">
        <v>53</v>
      </c>
      <c r="CE583" s="86" t="s">
        <v>2</v>
      </c>
      <c r="CF583" s="86" t="s">
        <v>128</v>
      </c>
      <c r="CG583" s="86"/>
      <c r="CH583" s="59">
        <f>COUNTIF($M583,"=13")+COUNTIF($N583,"=24")+COUNTIF($O583,"=14")+COUNTIF($P583,"=11")+COUNTIF($Q583,"=11")+COUNTIF($R583,"=14")+COUNTIF($S583,"=12")+COUNTIF($T583,"=12")+COUNTIF($U583,"=12")+COUNTIF($V583,"=13")+COUNTIF($W583,"=13")+COUNTIF($X583,"=16")</f>
        <v>11</v>
      </c>
      <c r="CI583" s="59">
        <f>COUNTIF($Y583,"=18")+COUNTIF($Z583,"=9")+COUNTIF($AA583,"=10")+COUNTIF($AB583,"=11")+COUNTIF($AC583,"=11")+COUNTIF($AD583,"=25")+COUNTIF($AE583,"=15")+COUNTIF($AF583,"=19")+COUNTIF($AG583,"=31")+COUNTIF($AH583,"=15")+COUNTIF($AI583,"=15")+COUNTIF($AJ583,"=17")+COUNTIF($AK583,"=17")</f>
        <v>9</v>
      </c>
      <c r="CJ583" s="59">
        <f>COUNTIF($AL583,"=11")+COUNTIF($AM583,"=11")+COUNTIF($AN583,"=19")+COUNTIF($AO583,"=23")+COUNTIF($AP583,"=15")+COUNTIF($AQ583,"=15")+COUNTIF($AR583,"=19")+COUNTIF($AS583,"=17")+COUNTIF($AV583,"=12")+COUNTIF($AW583,"=12")</f>
        <v>7</v>
      </c>
      <c r="CK583" s="59">
        <f>COUNTIF($AX583,"=11")+COUNTIF($AY583,"=9")+COUNTIF($AZ583,"=15")+COUNTIF($BA583,"=16")+COUNTIF($BB583,"=8")+COUNTIF($BC583,"=10")+COUNTIF($BD583,"=10")+COUNTIF($BE583,"=8")+COUNTIF($BF583,"=10")+COUNTIF($BG583,"=11")</f>
        <v>9</v>
      </c>
      <c r="CL583" s="59">
        <f>COUNTIF($BH583,"=12")+COUNTIF($BI583,"=21")+COUNTIF($BJ583,"=23")+COUNTIF($BK583,"=16")+COUNTIF($BL583,"=10")+COUNTIF($BM583,"=12")+COUNTIF($BN583,"=12")+COUNTIF($BO583,"=15")+COUNTIF($BP583,"=8")+COUNTIF($BQ583,"=12")+COUNTIF($BR583,"=24")+COUNTIF($BS583,"=20")+COUNTIF($BT583,"=13")</f>
        <v>8</v>
      </c>
      <c r="CM583" s="59">
        <f>COUNTIF($BU583,"=12")+COUNTIF($BV583,"=11")+COUNTIF($BW583,"=13")+COUNTIF($BX583,"=11")+COUNTIF($BY583,"=11")+COUNTIF($BZ583,"=12")+COUNTIF($CA583,"=11")</f>
        <v>6</v>
      </c>
      <c r="CN583" s="86"/>
      <c r="CO583" s="86"/>
      <c r="CP583" s="86"/>
      <c r="CQ583" s="86"/>
      <c r="CR583" s="86"/>
      <c r="CS583" s="86"/>
      <c r="CT583" s="86"/>
      <c r="CU583" s="86"/>
      <c r="CV583" s="86"/>
      <c r="CW583" s="86"/>
      <c r="CX583" s="86"/>
      <c r="CY583" s="86"/>
      <c r="CZ583" s="86"/>
      <c r="DA583" s="86"/>
      <c r="DB583" s="86"/>
      <c r="DC583" s="86"/>
      <c r="DD583" s="86"/>
      <c r="DE583" s="86"/>
      <c r="DF583" s="86"/>
      <c r="DG583" s="86"/>
      <c r="DH583" s="86"/>
      <c r="DI583" s="86"/>
      <c r="DJ583" s="86"/>
      <c r="DK583" s="86"/>
      <c r="DL583" s="86"/>
      <c r="DM583" s="86"/>
      <c r="DN583" s="86"/>
      <c r="DO583" s="86"/>
      <c r="DP583" s="86"/>
      <c r="DQ583" s="86"/>
      <c r="DR583" s="86"/>
      <c r="DS583" s="86"/>
      <c r="DT583" s="86"/>
      <c r="DU583" s="86"/>
      <c r="DV583" s="86"/>
      <c r="DW583" s="86"/>
      <c r="DX583" s="86"/>
      <c r="DY583" s="86"/>
      <c r="DZ583" s="86"/>
    </row>
    <row r="584" spans="1:135" s="85" customFormat="1" x14ac:dyDescent="0.25">
      <c r="A584" s="174">
        <v>812471</v>
      </c>
      <c r="B584" s="190" t="s">
        <v>1066</v>
      </c>
      <c r="C584" s="191" t="s">
        <v>2</v>
      </c>
      <c r="D584" s="198" t="s">
        <v>1093</v>
      </c>
      <c r="E584" s="27" t="s">
        <v>16</v>
      </c>
      <c r="F584" s="27" t="s">
        <v>37</v>
      </c>
      <c r="G584" s="87">
        <v>43961</v>
      </c>
      <c r="H584" s="3" t="s">
        <v>2</v>
      </c>
      <c r="I584" s="3" t="s">
        <v>997</v>
      </c>
      <c r="J584" s="27" t="s">
        <v>998</v>
      </c>
      <c r="K584" s="143">
        <f>+COUNTIF($Y584,"&gt;=18")+COUNTIF($AG584,"&gt;=31")+COUNTIF($AP584,"&lt;=15")+COUNTIF($AR584,"&gt;=19")+COUNTIF($BG584,"&gt;=11")+COUNTIF($BI584,"&lt;=21")+COUNTIF($BK584,"&gt;=17")+COUNTIF($BR584,"&gt;=24")+COUNTIF($CA584,"&lt;=11")</f>
        <v>6</v>
      </c>
      <c r="L584" s="140">
        <f>65-(+CH584+CI584+CJ584+CK584+CL584+CM584)</f>
        <v>18</v>
      </c>
      <c r="M584" s="196">
        <v>13</v>
      </c>
      <c r="N584" s="196">
        <v>24</v>
      </c>
      <c r="O584" s="196">
        <v>14</v>
      </c>
      <c r="P584" s="196">
        <v>11</v>
      </c>
      <c r="Q584" s="197">
        <v>12</v>
      </c>
      <c r="R584" s="197">
        <v>14</v>
      </c>
      <c r="S584" s="196">
        <v>12</v>
      </c>
      <c r="T584" s="196">
        <v>12</v>
      </c>
      <c r="U584" s="196">
        <v>12</v>
      </c>
      <c r="V584" s="196">
        <v>13</v>
      </c>
      <c r="W584" s="196">
        <v>13</v>
      </c>
      <c r="X584" s="196">
        <v>16</v>
      </c>
      <c r="Y584" s="196">
        <v>20</v>
      </c>
      <c r="Z584" s="208">
        <v>9</v>
      </c>
      <c r="AA584" s="208">
        <v>10</v>
      </c>
      <c r="AB584" s="196">
        <v>11</v>
      </c>
      <c r="AC584" s="196">
        <v>11</v>
      </c>
      <c r="AD584" s="196">
        <v>26</v>
      </c>
      <c r="AE584" s="196">
        <v>15</v>
      </c>
      <c r="AF584" s="196">
        <v>20</v>
      </c>
      <c r="AG584" s="196">
        <v>31</v>
      </c>
      <c r="AH584" s="197">
        <v>14</v>
      </c>
      <c r="AI584" s="197">
        <v>14</v>
      </c>
      <c r="AJ584" s="208">
        <v>15</v>
      </c>
      <c r="AK584" s="197">
        <v>17</v>
      </c>
      <c r="AL584" s="196">
        <v>11</v>
      </c>
      <c r="AM584" s="196">
        <v>10</v>
      </c>
      <c r="AN584" s="197">
        <v>19</v>
      </c>
      <c r="AO584" s="197">
        <v>23</v>
      </c>
      <c r="AP584" s="196">
        <v>15</v>
      </c>
      <c r="AQ584" s="196">
        <v>14</v>
      </c>
      <c r="AR584" s="196">
        <v>20</v>
      </c>
      <c r="AS584" s="196">
        <v>17</v>
      </c>
      <c r="AT584" s="197">
        <v>35</v>
      </c>
      <c r="AU584" s="197">
        <v>37</v>
      </c>
      <c r="AV584" s="196">
        <v>12</v>
      </c>
      <c r="AW584" s="196">
        <v>12</v>
      </c>
      <c r="AX584" s="196">
        <v>11</v>
      </c>
      <c r="AY584" s="196">
        <v>9</v>
      </c>
      <c r="AZ584" s="197">
        <v>16</v>
      </c>
      <c r="BA584" s="197">
        <v>16</v>
      </c>
      <c r="BB584" s="196">
        <v>8</v>
      </c>
      <c r="BC584" s="196">
        <v>10</v>
      </c>
      <c r="BD584" s="196">
        <v>10</v>
      </c>
      <c r="BE584" s="196">
        <v>8</v>
      </c>
      <c r="BF584" s="196">
        <v>10</v>
      </c>
      <c r="BG584" s="196">
        <v>10</v>
      </c>
      <c r="BH584" s="196">
        <v>12</v>
      </c>
      <c r="BI584" s="197">
        <v>23</v>
      </c>
      <c r="BJ584" s="197">
        <v>23</v>
      </c>
      <c r="BK584" s="196">
        <v>17</v>
      </c>
      <c r="BL584" s="196">
        <v>10</v>
      </c>
      <c r="BM584" s="196">
        <v>12</v>
      </c>
      <c r="BN584" s="196">
        <v>12</v>
      </c>
      <c r="BO584" s="196">
        <v>15</v>
      </c>
      <c r="BP584" s="196">
        <v>8</v>
      </c>
      <c r="BQ584" s="196">
        <v>12</v>
      </c>
      <c r="BR584" s="196">
        <v>24</v>
      </c>
      <c r="BS584" s="196">
        <v>20</v>
      </c>
      <c r="BT584" s="196">
        <v>12</v>
      </c>
      <c r="BU584" s="196">
        <v>13</v>
      </c>
      <c r="BV584" s="196">
        <v>11</v>
      </c>
      <c r="BW584" s="196">
        <v>13</v>
      </c>
      <c r="BX584" s="196">
        <v>11</v>
      </c>
      <c r="BY584" s="196">
        <v>11</v>
      </c>
      <c r="BZ584" s="196">
        <v>13</v>
      </c>
      <c r="CA584" s="196">
        <v>12</v>
      </c>
      <c r="CB584" s="149">
        <f>(2.71828^(-8.3291+4.4859*K584-2.1583*L584))/(1+(2.71828^(-8.3291+4.4859*K584-2.1583*L584)))</f>
        <v>1.5843582969634235E-9</v>
      </c>
      <c r="CC584" s="59"/>
      <c r="CD584" s="3" t="s">
        <v>2</v>
      </c>
      <c r="CE584" s="27" t="s">
        <v>1067</v>
      </c>
      <c r="CF584" s="59"/>
      <c r="CG584" s="59"/>
      <c r="CH584" s="59">
        <f>COUNTIF($M584,"=13")+COUNTIF($N584,"=24")+COUNTIF($O584,"=14")+COUNTIF($P584,"=11")+COUNTIF($Q584,"=11")+COUNTIF($R584,"=14")+COUNTIF($S584,"=12")+COUNTIF($T584,"=12")+COUNTIF($U584,"=12")+COUNTIF($V584,"=13")+COUNTIF($W584,"=13")+COUNTIF($X584,"=16")</f>
        <v>11</v>
      </c>
      <c r="CI584" s="59">
        <f>COUNTIF($Y584,"=18")+COUNTIF($Z584,"=9")+COUNTIF($AA584,"=10")+COUNTIF($AB584,"=11")+COUNTIF($AC584,"=11")+COUNTIF($AD584,"=25")+COUNTIF($AE584,"=15")+COUNTIF($AF584,"=19")+COUNTIF($AG584,"=31")+COUNTIF($AH584,"=15")+COUNTIF($AI584,"=15")+COUNTIF($AJ584,"=17")+COUNTIF($AK584,"=17")</f>
        <v>7</v>
      </c>
      <c r="CJ584" s="59">
        <f>COUNTIF($AL584,"=11")+COUNTIF($AM584,"=11")+COUNTIF($AN584,"=19")+COUNTIF($AO584,"=23")+COUNTIF($AP584,"=15")+COUNTIF($AQ584,"=15")+COUNTIF($AR584,"=19")+COUNTIF($AS584,"=17")+COUNTIF($AV584,"=12")+COUNTIF($AW584,"=12")</f>
        <v>7</v>
      </c>
      <c r="CK584" s="59">
        <f>COUNTIF($AX584,"=11")+COUNTIF($AY584,"=9")+COUNTIF($AZ584,"=15")+COUNTIF($BA584,"=16")+COUNTIF($BB584,"=8")+COUNTIF($BC584,"=10")+COUNTIF($BD584,"=10")+COUNTIF($BE584,"=8")+COUNTIF($BF584,"=10")+COUNTIF($BG584,"=11")</f>
        <v>8</v>
      </c>
      <c r="CL584" s="59">
        <f>COUNTIF($BH584,"=12")+COUNTIF($BI584,"=21")+COUNTIF($BJ584,"=23")+COUNTIF($BK584,"=16")+COUNTIF($BL584,"=10")+COUNTIF($BM584,"=12")+COUNTIF($BN584,"=12")+COUNTIF($BO584,"=15")+COUNTIF($BP584,"=8")+COUNTIF($BQ584,"=12")+COUNTIF($BR584,"=24")+COUNTIF($BS584,"=20")+COUNTIF($BT584,"=13")</f>
        <v>10</v>
      </c>
      <c r="CM584" s="59">
        <f>COUNTIF($BU584,"=12")+COUNTIF($BV584,"=11")+COUNTIF($BW584,"=13")+COUNTIF($BX584,"=11")+COUNTIF($BY584,"=11")+COUNTIF($BZ584,"=12")+COUNTIF($CA584,"=11")</f>
        <v>4</v>
      </c>
      <c r="CN584" s="192">
        <v>37</v>
      </c>
      <c r="CO584" s="192">
        <v>15</v>
      </c>
      <c r="CP584" s="192">
        <v>9</v>
      </c>
      <c r="CQ584" s="192">
        <v>16</v>
      </c>
      <c r="CR584" s="192">
        <v>12</v>
      </c>
      <c r="CS584" s="192">
        <v>24</v>
      </c>
      <c r="CT584" s="192">
        <v>26</v>
      </c>
      <c r="CU584" s="192">
        <v>19</v>
      </c>
      <c r="CV584" s="192">
        <v>12</v>
      </c>
      <c r="CW584" s="192">
        <v>11</v>
      </c>
      <c r="CX584" s="192">
        <v>12</v>
      </c>
      <c r="CY584" s="192">
        <v>12</v>
      </c>
      <c r="CZ584" s="192">
        <v>10</v>
      </c>
      <c r="DA584" s="192">
        <v>9</v>
      </c>
      <c r="DB584" s="192">
        <v>11</v>
      </c>
      <c r="DC584" s="192">
        <v>12</v>
      </c>
      <c r="DD584" s="192">
        <v>10</v>
      </c>
      <c r="DE584" s="192">
        <v>11</v>
      </c>
      <c r="DF584" s="192">
        <v>11</v>
      </c>
      <c r="DG584" s="192">
        <v>30</v>
      </c>
      <c r="DH584" s="192">
        <v>12</v>
      </c>
      <c r="DI584" s="192">
        <v>12</v>
      </c>
      <c r="DJ584" s="192">
        <v>25</v>
      </c>
      <c r="DK584" s="192">
        <v>13</v>
      </c>
      <c r="DL584" s="192">
        <v>10</v>
      </c>
      <c r="DM584" s="192">
        <v>11</v>
      </c>
      <c r="DN584" s="192">
        <v>23</v>
      </c>
      <c r="DO584" s="192">
        <v>15</v>
      </c>
      <c r="DP584" s="192">
        <v>19</v>
      </c>
      <c r="DQ584" s="192">
        <v>14</v>
      </c>
      <c r="DR584" s="192">
        <v>24</v>
      </c>
      <c r="DS584" s="192">
        <v>17</v>
      </c>
      <c r="DT584" s="192">
        <v>13</v>
      </c>
      <c r="DU584" s="192">
        <v>15</v>
      </c>
      <c r="DV584" s="192">
        <v>24</v>
      </c>
      <c r="DW584" s="192">
        <v>12</v>
      </c>
      <c r="DX584" s="192">
        <v>23</v>
      </c>
      <c r="DY584" s="192">
        <v>18</v>
      </c>
      <c r="DZ584" s="192">
        <v>10</v>
      </c>
      <c r="EA584" s="192">
        <v>14</v>
      </c>
      <c r="EB584" s="192">
        <v>18</v>
      </c>
      <c r="EC584" s="192">
        <v>9</v>
      </c>
      <c r="ED584" s="192">
        <v>12</v>
      </c>
      <c r="EE584" s="192">
        <v>12</v>
      </c>
    </row>
    <row r="585" spans="1:135" s="85" customFormat="1" x14ac:dyDescent="0.25">
      <c r="A585" s="164">
        <v>62374</v>
      </c>
      <c r="B585" s="86" t="s">
        <v>37</v>
      </c>
      <c r="C585" s="86" t="s">
        <v>2</v>
      </c>
      <c r="D585" s="198" t="s">
        <v>1093</v>
      </c>
      <c r="E585" s="86" t="s">
        <v>314</v>
      </c>
      <c r="F585" s="86" t="s">
        <v>37</v>
      </c>
      <c r="G585" s="75">
        <v>42401.268055555556</v>
      </c>
      <c r="H585" s="88" t="s">
        <v>2</v>
      </c>
      <c r="I585" s="88" t="s">
        <v>779</v>
      </c>
      <c r="J585" s="75">
        <v>41277.888888888891</v>
      </c>
      <c r="K585" s="143">
        <f>+COUNTIF($Y585,"&gt;=18")+COUNTIF($AG585,"&gt;=31")+COUNTIF($AP585,"&lt;=15")+COUNTIF($AR585,"&gt;=19")+COUNTIF($BG585,"&gt;=11")+COUNTIF($BI585,"&lt;=21")+COUNTIF($BK585,"&gt;=17")+COUNTIF($BR585,"&gt;=24")+COUNTIF($CA585,"&lt;=11")</f>
        <v>6</v>
      </c>
      <c r="L585" s="140">
        <f>65-(+CH585+CI585+CJ585+CK585+CL585+CM585)</f>
        <v>18</v>
      </c>
      <c r="M585" s="100">
        <v>13</v>
      </c>
      <c r="N585" s="100">
        <v>24</v>
      </c>
      <c r="O585" s="100">
        <v>14</v>
      </c>
      <c r="P585" s="68">
        <v>11</v>
      </c>
      <c r="Q585" s="100">
        <v>12</v>
      </c>
      <c r="R585" s="100">
        <v>14</v>
      </c>
      <c r="S585" s="100">
        <v>12</v>
      </c>
      <c r="T585" s="100">
        <v>12</v>
      </c>
      <c r="U585" s="100">
        <v>12</v>
      </c>
      <c r="V585" s="100">
        <v>13</v>
      </c>
      <c r="W585" s="100">
        <v>13</v>
      </c>
      <c r="X585" s="100">
        <v>16</v>
      </c>
      <c r="Y585" s="100">
        <v>19</v>
      </c>
      <c r="Z585" s="100">
        <v>9</v>
      </c>
      <c r="AA585" s="100">
        <v>10</v>
      </c>
      <c r="AB585" s="100">
        <v>11</v>
      </c>
      <c r="AC585" s="100">
        <v>11</v>
      </c>
      <c r="AD585" s="100">
        <v>26</v>
      </c>
      <c r="AE585" s="100">
        <v>15</v>
      </c>
      <c r="AF585" s="100">
        <v>20</v>
      </c>
      <c r="AG585" s="100">
        <v>31</v>
      </c>
      <c r="AH585" s="100">
        <v>14</v>
      </c>
      <c r="AI585" s="100">
        <v>14</v>
      </c>
      <c r="AJ585" s="100">
        <v>15</v>
      </c>
      <c r="AK585" s="100">
        <v>17</v>
      </c>
      <c r="AL585" s="100">
        <v>11</v>
      </c>
      <c r="AM585" s="100">
        <v>12</v>
      </c>
      <c r="AN585" s="100">
        <v>19</v>
      </c>
      <c r="AO585" s="100">
        <v>23</v>
      </c>
      <c r="AP585" s="100">
        <v>15</v>
      </c>
      <c r="AQ585" s="100">
        <v>14</v>
      </c>
      <c r="AR585" s="100">
        <v>20</v>
      </c>
      <c r="AS585" s="100">
        <v>17</v>
      </c>
      <c r="AT585" s="100">
        <v>35</v>
      </c>
      <c r="AU585" s="100">
        <v>37</v>
      </c>
      <c r="AV585" s="100">
        <v>12</v>
      </c>
      <c r="AW585" s="100">
        <v>12</v>
      </c>
      <c r="AX585" s="100">
        <v>11</v>
      </c>
      <c r="AY585" s="100">
        <v>9</v>
      </c>
      <c r="AZ585" s="100">
        <v>16</v>
      </c>
      <c r="BA585" s="100">
        <v>16</v>
      </c>
      <c r="BB585" s="100">
        <v>8</v>
      </c>
      <c r="BC585" s="100">
        <v>10</v>
      </c>
      <c r="BD585" s="100">
        <v>10</v>
      </c>
      <c r="BE585" s="100">
        <v>8</v>
      </c>
      <c r="BF585" s="100">
        <v>10</v>
      </c>
      <c r="BG585" s="100">
        <v>10</v>
      </c>
      <c r="BH585" s="100">
        <v>12</v>
      </c>
      <c r="BI585" s="100">
        <v>23</v>
      </c>
      <c r="BJ585" s="100">
        <v>23</v>
      </c>
      <c r="BK585" s="100">
        <v>17</v>
      </c>
      <c r="BL585" s="100">
        <v>10</v>
      </c>
      <c r="BM585" s="100">
        <v>12</v>
      </c>
      <c r="BN585" s="100">
        <v>12</v>
      </c>
      <c r="BO585" s="100">
        <v>15</v>
      </c>
      <c r="BP585" s="100">
        <v>8</v>
      </c>
      <c r="BQ585" s="100">
        <v>12</v>
      </c>
      <c r="BR585" s="100">
        <v>24</v>
      </c>
      <c r="BS585" s="100">
        <v>20</v>
      </c>
      <c r="BT585" s="100">
        <v>12</v>
      </c>
      <c r="BU585" s="100">
        <v>13</v>
      </c>
      <c r="BV585" s="100">
        <v>11</v>
      </c>
      <c r="BW585" s="100">
        <v>13</v>
      </c>
      <c r="BX585" s="100">
        <v>11</v>
      </c>
      <c r="BY585" s="100">
        <v>11</v>
      </c>
      <c r="BZ585" s="100">
        <v>13</v>
      </c>
      <c r="CA585" s="100">
        <v>12</v>
      </c>
      <c r="CB585" s="149">
        <f>(2.71828^(-8.3291+4.4859*K585-2.1583*L585))/(1+(2.71828^(-8.3291+4.4859*K585-2.1583*L585)))</f>
        <v>1.5843582969634235E-9</v>
      </c>
      <c r="CC585" s="64" t="s">
        <v>781</v>
      </c>
      <c r="CD585" s="86" t="s">
        <v>58</v>
      </c>
      <c r="CE585" s="49" t="s">
        <v>2</v>
      </c>
      <c r="CF585" s="86" t="s">
        <v>50</v>
      </c>
      <c r="CG585" s="86"/>
      <c r="CH585" s="59">
        <f>COUNTIF($M585,"=13")+COUNTIF($N585,"=24")+COUNTIF($O585,"=14")+COUNTIF($P585,"=11")+COUNTIF($Q585,"=11")+COUNTIF($R585,"=14")+COUNTIF($S585,"=12")+COUNTIF($T585,"=12")+COUNTIF($U585,"=12")+COUNTIF($V585,"=13")+COUNTIF($W585,"=13")+COUNTIF($X585,"=16")</f>
        <v>11</v>
      </c>
      <c r="CI585" s="59">
        <f>COUNTIF($Y585,"=18")+COUNTIF($Z585,"=9")+COUNTIF($AA585,"=10")+COUNTIF($AB585,"=11")+COUNTIF($AC585,"=11")+COUNTIF($AD585,"=25")+COUNTIF($AE585,"=15")+COUNTIF($AF585,"=19")+COUNTIF($AG585,"=31")+COUNTIF($AH585,"=15")+COUNTIF($AI585,"=15")+COUNTIF($AJ585,"=17")+COUNTIF($AK585,"=17")</f>
        <v>7</v>
      </c>
      <c r="CJ585" s="59">
        <f>COUNTIF($AL585,"=11")+COUNTIF($AM585,"=11")+COUNTIF($AN585,"=19")+COUNTIF($AO585,"=23")+COUNTIF($AP585,"=15")+COUNTIF($AQ585,"=15")+COUNTIF($AR585,"=19")+COUNTIF($AS585,"=17")+COUNTIF($AV585,"=12")+COUNTIF($AW585,"=12")</f>
        <v>7</v>
      </c>
      <c r="CK585" s="59">
        <f>COUNTIF($AX585,"=11")+COUNTIF($AY585,"=9")+COUNTIF($AZ585,"=15")+COUNTIF($BA585,"=16")+COUNTIF($BB585,"=8")+COUNTIF($BC585,"=10")+COUNTIF($BD585,"=10")+COUNTIF($BE585,"=8")+COUNTIF($BF585,"=10")+COUNTIF($BG585,"=11")</f>
        <v>8</v>
      </c>
      <c r="CL585" s="59">
        <f>COUNTIF($BH585,"=12")+COUNTIF($BI585,"=21")+COUNTIF($BJ585,"=23")+COUNTIF($BK585,"=16")+COUNTIF($BL585,"=10")+COUNTIF($BM585,"=12")+COUNTIF($BN585,"=12")+COUNTIF($BO585,"=15")+COUNTIF($BP585,"=8")+COUNTIF($BQ585,"=12")+COUNTIF($BR585,"=24")+COUNTIF($BS585,"=20")+COUNTIF($BT585,"=13")</f>
        <v>10</v>
      </c>
      <c r="CM585" s="59">
        <f>COUNTIF($BU585,"=12")+COUNTIF($BV585,"=11")+COUNTIF($BW585,"=13")+COUNTIF($BX585,"=11")+COUNTIF($BY585,"=11")+COUNTIF($BZ585,"=12")+COUNTIF($CA585,"=11")</f>
        <v>4</v>
      </c>
      <c r="CN585" s="86"/>
      <c r="CO585" s="86"/>
      <c r="CP585" s="86"/>
      <c r="CQ585" s="86"/>
      <c r="CR585" s="86"/>
      <c r="CS585" s="86"/>
      <c r="CT585" s="86"/>
      <c r="CU585" s="86"/>
      <c r="CV585" s="86"/>
      <c r="CW585" s="86"/>
      <c r="CX585" s="86"/>
      <c r="CY585" s="86"/>
      <c r="CZ585" s="86"/>
      <c r="DA585" s="86"/>
      <c r="DB585" s="86"/>
      <c r="DC585" s="86"/>
      <c r="DD585" s="86"/>
      <c r="DE585" s="86"/>
      <c r="DF585" s="86"/>
      <c r="DG585" s="86"/>
      <c r="DH585" s="86"/>
      <c r="DI585" s="86"/>
      <c r="DJ585" s="86"/>
      <c r="DK585" s="86"/>
      <c r="DL585" s="86"/>
      <c r="DM585" s="86"/>
      <c r="DN585" s="86"/>
      <c r="DO585" s="86"/>
      <c r="DP585" s="86"/>
      <c r="DQ585" s="86"/>
      <c r="DR585" s="86"/>
      <c r="DS585" s="86"/>
      <c r="DT585" s="86"/>
      <c r="DU585" s="86"/>
      <c r="DV585" s="86"/>
      <c r="DW585" s="86"/>
      <c r="DX585" s="86"/>
      <c r="DY585" s="86"/>
      <c r="DZ585" s="86"/>
      <c r="EA585" s="86"/>
      <c r="EB585" s="86"/>
      <c r="EC585" s="86"/>
      <c r="ED585" s="86"/>
      <c r="EE585" s="86"/>
    </row>
    <row r="586" spans="1:135" s="85" customFormat="1" x14ac:dyDescent="0.25">
      <c r="A586" s="174">
        <v>250199</v>
      </c>
      <c r="B586" s="190" t="s">
        <v>37</v>
      </c>
      <c r="C586" s="191" t="s">
        <v>2</v>
      </c>
      <c r="D586" s="138" t="s">
        <v>78</v>
      </c>
      <c r="E586" s="27" t="s">
        <v>8</v>
      </c>
      <c r="F586" s="27" t="s">
        <v>37</v>
      </c>
      <c r="G586" s="87">
        <v>43961</v>
      </c>
      <c r="H586" s="3" t="s">
        <v>2</v>
      </c>
      <c r="I586" s="3" t="s">
        <v>997</v>
      </c>
      <c r="J586" s="27" t="s">
        <v>998</v>
      </c>
      <c r="K586" s="143">
        <f>+COUNTIF($Y586,"&gt;=18")+COUNTIF($AG586,"&gt;=31")+COUNTIF($AP586,"&lt;=15")+COUNTIF($AR586,"&gt;=19")+COUNTIF($BG586,"&gt;=11")+COUNTIF($BI586,"&lt;=21")+COUNTIF($BK586,"&gt;=17")+COUNTIF($BR586,"&gt;=24")+COUNTIF($CA586,"&lt;=11")</f>
        <v>6</v>
      </c>
      <c r="L586" s="140">
        <f>65-(+CH586+CI586+CJ586+CK586+CL586+CM586)</f>
        <v>18</v>
      </c>
      <c r="M586" s="196">
        <v>13</v>
      </c>
      <c r="N586" s="196">
        <v>24</v>
      </c>
      <c r="O586" s="196">
        <v>14</v>
      </c>
      <c r="P586" s="196">
        <v>11</v>
      </c>
      <c r="Q586" s="197">
        <v>12</v>
      </c>
      <c r="R586" s="197">
        <v>14</v>
      </c>
      <c r="S586" s="196">
        <v>12</v>
      </c>
      <c r="T586" s="196">
        <v>12</v>
      </c>
      <c r="U586" s="196">
        <v>12</v>
      </c>
      <c r="V586" s="196">
        <v>13</v>
      </c>
      <c r="W586" s="196">
        <v>13</v>
      </c>
      <c r="X586" s="196">
        <v>16</v>
      </c>
      <c r="Y586" s="196">
        <v>20</v>
      </c>
      <c r="Z586" s="208">
        <v>9</v>
      </c>
      <c r="AA586" s="208">
        <v>10</v>
      </c>
      <c r="AB586" s="196">
        <v>11</v>
      </c>
      <c r="AC586" s="196">
        <v>11</v>
      </c>
      <c r="AD586" s="196">
        <v>26</v>
      </c>
      <c r="AE586" s="196">
        <v>15</v>
      </c>
      <c r="AF586" s="196">
        <v>20</v>
      </c>
      <c r="AG586" s="196">
        <v>31</v>
      </c>
      <c r="AH586" s="197">
        <v>14</v>
      </c>
      <c r="AI586" s="197">
        <v>14</v>
      </c>
      <c r="AJ586" s="208">
        <v>15</v>
      </c>
      <c r="AK586" s="208">
        <v>17</v>
      </c>
      <c r="AL586" s="196">
        <v>11</v>
      </c>
      <c r="AM586" s="196">
        <v>12</v>
      </c>
      <c r="AN586" s="197">
        <v>19</v>
      </c>
      <c r="AO586" s="197">
        <v>23</v>
      </c>
      <c r="AP586" s="196">
        <v>15</v>
      </c>
      <c r="AQ586" s="196">
        <v>14</v>
      </c>
      <c r="AR586" s="196">
        <v>20</v>
      </c>
      <c r="AS586" s="196">
        <v>17</v>
      </c>
      <c r="AT586" s="208">
        <v>35</v>
      </c>
      <c r="AU586" s="197">
        <v>37</v>
      </c>
      <c r="AV586" s="196">
        <v>12</v>
      </c>
      <c r="AW586" s="196">
        <v>12</v>
      </c>
      <c r="AX586" s="196">
        <v>11</v>
      </c>
      <c r="AY586" s="196">
        <v>9</v>
      </c>
      <c r="AZ586" s="197">
        <v>16</v>
      </c>
      <c r="BA586" s="197">
        <v>16</v>
      </c>
      <c r="BB586" s="196">
        <v>8</v>
      </c>
      <c r="BC586" s="196">
        <v>10</v>
      </c>
      <c r="BD586" s="196">
        <v>10</v>
      </c>
      <c r="BE586" s="196">
        <v>8</v>
      </c>
      <c r="BF586" s="196">
        <v>10</v>
      </c>
      <c r="BG586" s="196">
        <v>10</v>
      </c>
      <c r="BH586" s="196">
        <v>12</v>
      </c>
      <c r="BI586" s="197">
        <v>23</v>
      </c>
      <c r="BJ586" s="197">
        <v>23</v>
      </c>
      <c r="BK586" s="196">
        <v>17</v>
      </c>
      <c r="BL586" s="196">
        <v>10</v>
      </c>
      <c r="BM586" s="196">
        <v>12</v>
      </c>
      <c r="BN586" s="196">
        <v>12</v>
      </c>
      <c r="BO586" s="196">
        <v>15</v>
      </c>
      <c r="BP586" s="196">
        <v>8</v>
      </c>
      <c r="BQ586" s="196">
        <v>12</v>
      </c>
      <c r="BR586" s="196">
        <v>24</v>
      </c>
      <c r="BS586" s="196">
        <v>20</v>
      </c>
      <c r="BT586" s="196">
        <v>12</v>
      </c>
      <c r="BU586" s="196">
        <v>13</v>
      </c>
      <c r="BV586" s="196">
        <v>11</v>
      </c>
      <c r="BW586" s="196">
        <v>13</v>
      </c>
      <c r="BX586" s="196">
        <v>11</v>
      </c>
      <c r="BY586" s="196">
        <v>11</v>
      </c>
      <c r="BZ586" s="196">
        <v>13</v>
      </c>
      <c r="CA586" s="196">
        <v>12</v>
      </c>
      <c r="CB586" s="149">
        <f>(2.71828^(-8.3291+4.4859*K586-2.1583*L586))/(1+(2.71828^(-8.3291+4.4859*K586-2.1583*L586)))</f>
        <v>1.5843582969634235E-9</v>
      </c>
      <c r="CC586" s="59"/>
      <c r="CD586" s="3" t="s">
        <v>2</v>
      </c>
      <c r="CE586" s="27" t="s">
        <v>1010</v>
      </c>
      <c r="CF586" s="59"/>
      <c r="CG586" s="59"/>
      <c r="CH586" s="59">
        <f>COUNTIF($M586,"=13")+COUNTIF($N586,"=24")+COUNTIF($O586,"=14")+COUNTIF($P586,"=11")+COUNTIF($Q586,"=11")+COUNTIF($R586,"=14")+COUNTIF($S586,"=12")+COUNTIF($T586,"=12")+COUNTIF($U586,"=12")+COUNTIF($V586,"=13")+COUNTIF($W586,"=13")+COUNTIF($X586,"=16")</f>
        <v>11</v>
      </c>
      <c r="CI586" s="59">
        <f>COUNTIF($Y586,"=18")+COUNTIF($Z586,"=9")+COUNTIF($AA586,"=10")+COUNTIF($AB586,"=11")+COUNTIF($AC586,"=11")+COUNTIF($AD586,"=25")+COUNTIF($AE586,"=15")+COUNTIF($AF586,"=19")+COUNTIF($AG586,"=31")+COUNTIF($AH586,"=15")+COUNTIF($AI586,"=15")+COUNTIF($AJ586,"=17")+COUNTIF($AK586,"=17")</f>
        <v>7</v>
      </c>
      <c r="CJ586" s="59">
        <f>COUNTIF($AL586,"=11")+COUNTIF($AM586,"=11")+COUNTIF($AN586,"=19")+COUNTIF($AO586,"=23")+COUNTIF($AP586,"=15")+COUNTIF($AQ586,"=15")+COUNTIF($AR586,"=19")+COUNTIF($AS586,"=17")+COUNTIF($AV586,"=12")+COUNTIF($AW586,"=12")</f>
        <v>7</v>
      </c>
      <c r="CK586" s="59">
        <f>COUNTIF($AX586,"=11")+COUNTIF($AY586,"=9")+COUNTIF($AZ586,"=15")+COUNTIF($BA586,"=16")+COUNTIF($BB586,"=8")+COUNTIF($BC586,"=10")+COUNTIF($BD586,"=10")+COUNTIF($BE586,"=8")+COUNTIF($BF586,"=10")+COUNTIF($BG586,"=11")</f>
        <v>8</v>
      </c>
      <c r="CL586" s="59">
        <f>COUNTIF($BH586,"=12")+COUNTIF($BI586,"=21")+COUNTIF($BJ586,"=23")+COUNTIF($BK586,"=16")+COUNTIF($BL586,"=10")+COUNTIF($BM586,"=12")+COUNTIF($BN586,"=12")+COUNTIF($BO586,"=15")+COUNTIF($BP586,"=8")+COUNTIF($BQ586,"=12")+COUNTIF($BR586,"=24")+COUNTIF($BS586,"=20")+COUNTIF($BT586,"=13")</f>
        <v>10</v>
      </c>
      <c r="CM586" s="59">
        <f>COUNTIF($BU586,"=12")+COUNTIF($BV586,"=11")+COUNTIF($BW586,"=13")+COUNTIF($BX586,"=11")+COUNTIF($BY586,"=11")+COUNTIF($BZ586,"=12")+COUNTIF($CA586,"=11")</f>
        <v>4</v>
      </c>
      <c r="CN586" s="192">
        <v>37</v>
      </c>
      <c r="CO586" s="192">
        <v>16</v>
      </c>
      <c r="CP586" s="192">
        <v>9</v>
      </c>
      <c r="CQ586" s="192">
        <v>16</v>
      </c>
      <c r="CR586" s="192">
        <v>12</v>
      </c>
      <c r="CS586" s="192">
        <v>24</v>
      </c>
      <c r="CT586" s="192">
        <v>26</v>
      </c>
      <c r="CU586" s="192">
        <v>19</v>
      </c>
      <c r="CV586" s="192">
        <v>12</v>
      </c>
      <c r="CW586" s="192">
        <v>11</v>
      </c>
      <c r="CX586" s="192">
        <v>12</v>
      </c>
      <c r="CY586" s="192">
        <v>12</v>
      </c>
      <c r="CZ586" s="192">
        <v>10</v>
      </c>
      <c r="DA586" s="192">
        <v>9</v>
      </c>
      <c r="DB586" s="192">
        <v>11</v>
      </c>
      <c r="DC586" s="192">
        <v>12</v>
      </c>
      <c r="DD586" s="192">
        <v>10</v>
      </c>
      <c r="DE586" s="192">
        <v>11</v>
      </c>
      <c r="DF586" s="192">
        <v>11</v>
      </c>
      <c r="DG586" s="192">
        <v>31</v>
      </c>
      <c r="DH586" s="192">
        <v>12</v>
      </c>
      <c r="DI586" s="192">
        <v>12</v>
      </c>
      <c r="DJ586" s="192">
        <v>25</v>
      </c>
      <c r="DK586" s="192">
        <v>13</v>
      </c>
      <c r="DL586" s="192">
        <v>10</v>
      </c>
      <c r="DM586" s="192">
        <v>10</v>
      </c>
      <c r="DN586" s="192">
        <v>24</v>
      </c>
      <c r="DO586" s="192">
        <v>15</v>
      </c>
      <c r="DP586" s="192">
        <v>19</v>
      </c>
      <c r="DQ586" s="192">
        <v>13</v>
      </c>
      <c r="DR586" s="192">
        <v>24</v>
      </c>
      <c r="DS586" s="192">
        <v>17</v>
      </c>
      <c r="DT586" s="192">
        <v>13</v>
      </c>
      <c r="DU586" s="192">
        <v>15</v>
      </c>
      <c r="DV586" s="192">
        <v>24</v>
      </c>
      <c r="DW586" s="192">
        <v>12</v>
      </c>
      <c r="DX586" s="192">
        <v>23</v>
      </c>
      <c r="DY586" s="192">
        <v>18</v>
      </c>
      <c r="DZ586" s="192">
        <v>10</v>
      </c>
      <c r="EA586" s="192">
        <v>14</v>
      </c>
      <c r="EB586" s="192">
        <v>18</v>
      </c>
      <c r="EC586" s="192">
        <v>9</v>
      </c>
      <c r="ED586" s="192">
        <v>12</v>
      </c>
      <c r="EE586" s="192">
        <v>12</v>
      </c>
    </row>
    <row r="587" spans="1:135" s="85" customFormat="1" x14ac:dyDescent="0.25">
      <c r="A587" s="163">
        <v>147842</v>
      </c>
      <c r="B587" s="91" t="s">
        <v>37</v>
      </c>
      <c r="C587" s="86" t="s">
        <v>2</v>
      </c>
      <c r="D587" s="138" t="s">
        <v>78</v>
      </c>
      <c r="E587" s="91" t="s">
        <v>8</v>
      </c>
      <c r="F587" s="8" t="s">
        <v>37</v>
      </c>
      <c r="G587" s="16">
        <v>41622</v>
      </c>
      <c r="H587" s="88" t="s">
        <v>2</v>
      </c>
      <c r="I587" s="88" t="s">
        <v>779</v>
      </c>
      <c r="J587" s="87">
        <v>41277.888888888891</v>
      </c>
      <c r="K587" s="143">
        <f>+COUNTIF($Y587,"&gt;=18")+COUNTIF($AG587,"&gt;=31")+COUNTIF($AP587,"&lt;=15")+COUNTIF($AR587,"&gt;=19")+COUNTIF($BG587,"&gt;=11")+COUNTIF($BI587,"&lt;=21")+COUNTIF($BK587,"&gt;=17")+COUNTIF($BR587,"&gt;=24")+COUNTIF($CA587,"&lt;=11")</f>
        <v>6</v>
      </c>
      <c r="L587" s="140">
        <f>65-(+CH587+CI587+CJ587+CK587+CL587+CM587)</f>
        <v>18</v>
      </c>
      <c r="M587" s="62">
        <v>13</v>
      </c>
      <c r="N587" s="62">
        <v>24</v>
      </c>
      <c r="O587" s="62">
        <v>14</v>
      </c>
      <c r="P587" s="114">
        <v>11</v>
      </c>
      <c r="Q587" s="62">
        <v>12</v>
      </c>
      <c r="R587" s="62">
        <v>14</v>
      </c>
      <c r="S587" s="62">
        <v>12</v>
      </c>
      <c r="T587" s="62">
        <v>12</v>
      </c>
      <c r="U587" s="62">
        <v>12</v>
      </c>
      <c r="V587" s="62">
        <v>13</v>
      </c>
      <c r="W587" s="62">
        <v>13</v>
      </c>
      <c r="X587" s="62">
        <v>16</v>
      </c>
      <c r="Y587" s="62">
        <v>20</v>
      </c>
      <c r="Z587" s="62">
        <v>9</v>
      </c>
      <c r="AA587" s="62">
        <v>10</v>
      </c>
      <c r="AB587" s="62">
        <v>11</v>
      </c>
      <c r="AC587" s="62">
        <v>11</v>
      </c>
      <c r="AD587" s="62">
        <v>26</v>
      </c>
      <c r="AE587" s="62">
        <v>15</v>
      </c>
      <c r="AF587" s="62">
        <v>20</v>
      </c>
      <c r="AG587" s="62">
        <v>31</v>
      </c>
      <c r="AH587" s="62">
        <v>14</v>
      </c>
      <c r="AI587" s="62">
        <v>14</v>
      </c>
      <c r="AJ587" s="62">
        <v>15</v>
      </c>
      <c r="AK587" s="62">
        <v>17</v>
      </c>
      <c r="AL587" s="62">
        <v>11</v>
      </c>
      <c r="AM587" s="62">
        <v>12</v>
      </c>
      <c r="AN587" s="62">
        <v>19</v>
      </c>
      <c r="AO587" s="62">
        <v>23</v>
      </c>
      <c r="AP587" s="62">
        <v>15</v>
      </c>
      <c r="AQ587" s="62">
        <v>14</v>
      </c>
      <c r="AR587" s="62">
        <v>20</v>
      </c>
      <c r="AS587" s="62">
        <v>17</v>
      </c>
      <c r="AT587" s="62">
        <v>35</v>
      </c>
      <c r="AU587" s="62">
        <v>37</v>
      </c>
      <c r="AV587" s="62">
        <v>12</v>
      </c>
      <c r="AW587" s="62">
        <v>12</v>
      </c>
      <c r="AX587" s="62">
        <v>11</v>
      </c>
      <c r="AY587" s="62">
        <v>9</v>
      </c>
      <c r="AZ587" s="62">
        <v>16</v>
      </c>
      <c r="BA587" s="62">
        <v>16</v>
      </c>
      <c r="BB587" s="62">
        <v>8</v>
      </c>
      <c r="BC587" s="62">
        <v>10</v>
      </c>
      <c r="BD587" s="62">
        <v>10</v>
      </c>
      <c r="BE587" s="62">
        <v>8</v>
      </c>
      <c r="BF587" s="62">
        <v>10</v>
      </c>
      <c r="BG587" s="62">
        <v>10</v>
      </c>
      <c r="BH587" s="62">
        <v>12</v>
      </c>
      <c r="BI587" s="62">
        <v>23</v>
      </c>
      <c r="BJ587" s="62">
        <v>23</v>
      </c>
      <c r="BK587" s="62">
        <v>17</v>
      </c>
      <c r="BL587" s="62">
        <v>10</v>
      </c>
      <c r="BM587" s="62">
        <v>12</v>
      </c>
      <c r="BN587" s="62">
        <v>12</v>
      </c>
      <c r="BO587" s="62">
        <v>15</v>
      </c>
      <c r="BP587" s="62">
        <v>8</v>
      </c>
      <c r="BQ587" s="62">
        <v>12</v>
      </c>
      <c r="BR587" s="62">
        <v>24</v>
      </c>
      <c r="BS587" s="62">
        <v>20</v>
      </c>
      <c r="BT587" s="62">
        <v>12</v>
      </c>
      <c r="BU587" s="62">
        <v>13</v>
      </c>
      <c r="BV587" s="62">
        <v>11</v>
      </c>
      <c r="BW587" s="62">
        <v>13</v>
      </c>
      <c r="BX587" s="62">
        <v>11</v>
      </c>
      <c r="BY587" s="62">
        <v>11</v>
      </c>
      <c r="BZ587" s="62">
        <v>13</v>
      </c>
      <c r="CA587" s="62">
        <v>12</v>
      </c>
      <c r="CB587" s="149">
        <f>(2.71828^(-8.3291+4.4859*K587-2.1583*L587))/(1+(2.71828^(-8.3291+4.4859*K587-2.1583*L587)))</f>
        <v>1.5843582969634235E-9</v>
      </c>
      <c r="CC587" s="64" t="s">
        <v>781</v>
      </c>
      <c r="CD587" s="9" t="s">
        <v>53</v>
      </c>
      <c r="CE587" s="91" t="s">
        <v>539</v>
      </c>
      <c r="CF587" s="9" t="s">
        <v>50</v>
      </c>
      <c r="CG587" s="9"/>
      <c r="CH587" s="59">
        <f>COUNTIF($M587,"=13")+COUNTIF($N587,"=24")+COUNTIF($O587,"=14")+COUNTIF($P587,"=11")+COUNTIF($Q587,"=11")+COUNTIF($R587,"=14")+COUNTIF($S587,"=12")+COUNTIF($T587,"=12")+COUNTIF($U587,"=12")+COUNTIF($V587,"=13")+COUNTIF($W587,"=13")+COUNTIF($X587,"=16")</f>
        <v>11</v>
      </c>
      <c r="CI587" s="59">
        <f>COUNTIF($Y587,"=18")+COUNTIF($Z587,"=9")+COUNTIF($AA587,"=10")+COUNTIF($AB587,"=11")+COUNTIF($AC587,"=11")+COUNTIF($AD587,"=25")+COUNTIF($AE587,"=15")+COUNTIF($AF587,"=19")+COUNTIF($AG587,"=31")+COUNTIF($AH587,"=15")+COUNTIF($AI587,"=15")+COUNTIF($AJ587,"=17")+COUNTIF($AK587,"=17")</f>
        <v>7</v>
      </c>
      <c r="CJ587" s="59">
        <f>COUNTIF($AL587,"=11")+COUNTIF($AM587,"=11")+COUNTIF($AN587,"=19")+COUNTIF($AO587,"=23")+COUNTIF($AP587,"=15")+COUNTIF($AQ587,"=15")+COUNTIF($AR587,"=19")+COUNTIF($AS587,"=17")+COUNTIF($AV587,"=12")+COUNTIF($AW587,"=12")</f>
        <v>7</v>
      </c>
      <c r="CK587" s="59">
        <f>COUNTIF($AX587,"=11")+COUNTIF($AY587,"=9")+COUNTIF($AZ587,"=15")+COUNTIF($BA587,"=16")+COUNTIF($BB587,"=8")+COUNTIF($BC587,"=10")+COUNTIF($BD587,"=10")+COUNTIF($BE587,"=8")+COUNTIF($BF587,"=10")+COUNTIF($BG587,"=11")</f>
        <v>8</v>
      </c>
      <c r="CL587" s="59">
        <f>COUNTIF($BH587,"=12")+COUNTIF($BI587,"=21")+COUNTIF($BJ587,"=23")+COUNTIF($BK587,"=16")+COUNTIF($BL587,"=10")+COUNTIF($BM587,"=12")+COUNTIF($BN587,"=12")+COUNTIF($BO587,"=15")+COUNTIF($BP587,"=8")+COUNTIF($BQ587,"=12")+COUNTIF($BR587,"=24")+COUNTIF($BS587,"=20")+COUNTIF($BT587,"=13")</f>
        <v>10</v>
      </c>
      <c r="CM587" s="59">
        <f>COUNTIF($BU587,"=12")+COUNTIF($BV587,"=11")+COUNTIF($BW587,"=13")+COUNTIF($BX587,"=11")+COUNTIF($BY587,"=11")+COUNTIF($BZ587,"=12")+COUNTIF($CA587,"=11")</f>
        <v>4</v>
      </c>
    </row>
    <row r="588" spans="1:135" s="85" customFormat="1" x14ac:dyDescent="0.25">
      <c r="A588" s="164">
        <v>262438</v>
      </c>
      <c r="B588" s="86" t="s">
        <v>495</v>
      </c>
      <c r="C588" s="86" t="s">
        <v>2</v>
      </c>
      <c r="D588" s="138" t="s">
        <v>78</v>
      </c>
      <c r="E588" s="86" t="s">
        <v>314</v>
      </c>
      <c r="F588" s="86" t="s">
        <v>37</v>
      </c>
      <c r="G588" s="87">
        <v>41622.634722222225</v>
      </c>
      <c r="H588" s="88" t="s">
        <v>2</v>
      </c>
      <c r="I588" s="88" t="s">
        <v>779</v>
      </c>
      <c r="J588" s="87">
        <v>41277.888888888891</v>
      </c>
      <c r="K588" s="143">
        <f>+COUNTIF($Y588,"&gt;=18")+COUNTIF($AG588,"&gt;=31")+COUNTIF($AP588,"&lt;=15")+COUNTIF($AR588,"&gt;=19")+COUNTIF($BG588,"&gt;=11")+COUNTIF($BI588,"&lt;=21")+COUNTIF($BK588,"&gt;=17")+COUNTIF($BR588,"&gt;=24")+COUNTIF($CA588,"&lt;=11")</f>
        <v>6</v>
      </c>
      <c r="L588" s="140">
        <f>65-(+CH588+CI588+CJ588+CK588+CL588+CM588)</f>
        <v>18</v>
      </c>
      <c r="M588" s="100">
        <v>13</v>
      </c>
      <c r="N588" s="100">
        <v>24</v>
      </c>
      <c r="O588" s="100">
        <v>14</v>
      </c>
      <c r="P588" s="100">
        <v>11</v>
      </c>
      <c r="Q588" s="100">
        <v>12</v>
      </c>
      <c r="R588" s="100">
        <v>14</v>
      </c>
      <c r="S588" s="100">
        <v>12</v>
      </c>
      <c r="T588" s="100">
        <v>12</v>
      </c>
      <c r="U588" s="100">
        <v>12</v>
      </c>
      <c r="V588" s="100">
        <v>13</v>
      </c>
      <c r="W588" s="100">
        <v>13</v>
      </c>
      <c r="X588" s="100">
        <v>16</v>
      </c>
      <c r="Y588" s="100">
        <v>19</v>
      </c>
      <c r="Z588" s="100">
        <v>9</v>
      </c>
      <c r="AA588" s="100">
        <v>10</v>
      </c>
      <c r="AB588" s="100">
        <v>11</v>
      </c>
      <c r="AC588" s="100">
        <v>11</v>
      </c>
      <c r="AD588" s="100">
        <v>26</v>
      </c>
      <c r="AE588" s="100">
        <v>15</v>
      </c>
      <c r="AF588" s="100">
        <v>20</v>
      </c>
      <c r="AG588" s="100">
        <v>31</v>
      </c>
      <c r="AH588" s="100">
        <v>14</v>
      </c>
      <c r="AI588" s="100">
        <v>14</v>
      </c>
      <c r="AJ588" s="100">
        <v>15</v>
      </c>
      <c r="AK588" s="100">
        <v>17</v>
      </c>
      <c r="AL588" s="100">
        <v>11</v>
      </c>
      <c r="AM588" s="100">
        <v>12</v>
      </c>
      <c r="AN588" s="100">
        <v>19</v>
      </c>
      <c r="AO588" s="100">
        <v>23</v>
      </c>
      <c r="AP588" s="100">
        <v>15</v>
      </c>
      <c r="AQ588" s="100">
        <v>14</v>
      </c>
      <c r="AR588" s="100">
        <v>21</v>
      </c>
      <c r="AS588" s="100">
        <v>17</v>
      </c>
      <c r="AT588" s="100">
        <v>35</v>
      </c>
      <c r="AU588" s="100">
        <v>36</v>
      </c>
      <c r="AV588" s="100">
        <v>12</v>
      </c>
      <c r="AW588" s="100">
        <v>12</v>
      </c>
      <c r="AX588" s="100">
        <v>11</v>
      </c>
      <c r="AY588" s="100">
        <v>9</v>
      </c>
      <c r="AZ588" s="100">
        <v>16</v>
      </c>
      <c r="BA588" s="100">
        <v>16</v>
      </c>
      <c r="BB588" s="100">
        <v>8</v>
      </c>
      <c r="BC588" s="100">
        <v>10</v>
      </c>
      <c r="BD588" s="100">
        <v>10</v>
      </c>
      <c r="BE588" s="100">
        <v>8</v>
      </c>
      <c r="BF588" s="100">
        <v>10</v>
      </c>
      <c r="BG588" s="100">
        <v>10</v>
      </c>
      <c r="BH588" s="100">
        <v>12</v>
      </c>
      <c r="BI588" s="100">
        <v>23</v>
      </c>
      <c r="BJ588" s="100">
        <v>23</v>
      </c>
      <c r="BK588" s="100">
        <v>17</v>
      </c>
      <c r="BL588" s="100">
        <v>10</v>
      </c>
      <c r="BM588" s="100">
        <v>12</v>
      </c>
      <c r="BN588" s="100">
        <v>12</v>
      </c>
      <c r="BO588" s="100">
        <v>15</v>
      </c>
      <c r="BP588" s="100">
        <v>8</v>
      </c>
      <c r="BQ588" s="100">
        <v>11</v>
      </c>
      <c r="BR588" s="100">
        <v>24</v>
      </c>
      <c r="BS588" s="100">
        <v>20</v>
      </c>
      <c r="BT588" s="100">
        <v>13</v>
      </c>
      <c r="BU588" s="100">
        <v>13</v>
      </c>
      <c r="BV588" s="100">
        <v>11</v>
      </c>
      <c r="BW588" s="100">
        <v>13</v>
      </c>
      <c r="BX588" s="100">
        <v>11</v>
      </c>
      <c r="BY588" s="100">
        <v>11</v>
      </c>
      <c r="BZ588" s="100">
        <v>13</v>
      </c>
      <c r="CA588" s="100">
        <v>12</v>
      </c>
      <c r="CB588" s="149">
        <f>(2.71828^(-8.3291+4.4859*K588-2.1583*L588))/(1+(2.71828^(-8.3291+4.4859*K588-2.1583*L588)))</f>
        <v>1.5843582969634235E-9</v>
      </c>
      <c r="CC588" s="64" t="s">
        <v>781</v>
      </c>
      <c r="CD588" s="49" t="s">
        <v>53</v>
      </c>
      <c r="CE588" s="38" t="s">
        <v>2</v>
      </c>
      <c r="CF588" s="49" t="s">
        <v>50</v>
      </c>
      <c r="CG588" s="86"/>
      <c r="CH588" s="59">
        <f>COUNTIF($M588,"=13")+COUNTIF($N588,"=24")+COUNTIF($O588,"=14")+COUNTIF($P588,"=11")+COUNTIF($Q588,"=11")+COUNTIF($R588,"=14")+COUNTIF($S588,"=12")+COUNTIF($T588,"=12")+COUNTIF($U588,"=12")+COUNTIF($V588,"=13")+COUNTIF($W588,"=13")+COUNTIF($X588,"=16")</f>
        <v>11</v>
      </c>
      <c r="CI588" s="59">
        <f>COUNTIF($Y588,"=18")+COUNTIF($Z588,"=9")+COUNTIF($AA588,"=10")+COUNTIF($AB588,"=11")+COUNTIF($AC588,"=11")+COUNTIF($AD588,"=25")+COUNTIF($AE588,"=15")+COUNTIF($AF588,"=19")+COUNTIF($AG588,"=31")+COUNTIF($AH588,"=15")+COUNTIF($AI588,"=15")+COUNTIF($AJ588,"=17")+COUNTIF($AK588,"=17")</f>
        <v>7</v>
      </c>
      <c r="CJ588" s="59">
        <f>COUNTIF($AL588,"=11")+COUNTIF($AM588,"=11")+COUNTIF($AN588,"=19")+COUNTIF($AO588,"=23")+COUNTIF($AP588,"=15")+COUNTIF($AQ588,"=15")+COUNTIF($AR588,"=19")+COUNTIF($AS588,"=17")+COUNTIF($AV588,"=12")+COUNTIF($AW588,"=12")</f>
        <v>7</v>
      </c>
      <c r="CK588" s="59">
        <f>COUNTIF($AX588,"=11")+COUNTIF($AY588,"=9")+COUNTIF($AZ588,"=15")+COUNTIF($BA588,"=16")+COUNTIF($BB588,"=8")+COUNTIF($BC588,"=10")+COUNTIF($BD588,"=10")+COUNTIF($BE588,"=8")+COUNTIF($BF588,"=10")+COUNTIF($BG588,"=11")</f>
        <v>8</v>
      </c>
      <c r="CL588" s="59">
        <f>COUNTIF($BH588,"=12")+COUNTIF($BI588,"=21")+COUNTIF($BJ588,"=23")+COUNTIF($BK588,"=16")+COUNTIF($BL588,"=10")+COUNTIF($BM588,"=12")+COUNTIF($BN588,"=12")+COUNTIF($BO588,"=15")+COUNTIF($BP588,"=8")+COUNTIF($BQ588,"=12")+COUNTIF($BR588,"=24")+COUNTIF($BS588,"=20")+COUNTIF($BT588,"=13")</f>
        <v>10</v>
      </c>
      <c r="CM588" s="59">
        <f>COUNTIF($BU588,"=12")+COUNTIF($BV588,"=11")+COUNTIF($BW588,"=13")+COUNTIF($BX588,"=11")+COUNTIF($BY588,"=11")+COUNTIF($BZ588,"=12")+COUNTIF($CA588,"=11")</f>
        <v>4</v>
      </c>
      <c r="EA588" s="86"/>
      <c r="EB588" s="86"/>
      <c r="EC588" s="86"/>
      <c r="ED588" s="86"/>
      <c r="EE588" s="86"/>
    </row>
    <row r="589" spans="1:135" s="85" customFormat="1" x14ac:dyDescent="0.25">
      <c r="A589" s="164">
        <v>262437</v>
      </c>
      <c r="B589" s="86" t="s">
        <v>495</v>
      </c>
      <c r="C589" s="86" t="s">
        <v>2</v>
      </c>
      <c r="D589" s="138" t="s">
        <v>78</v>
      </c>
      <c r="E589" s="86" t="s">
        <v>314</v>
      </c>
      <c r="F589" s="86" t="s">
        <v>37</v>
      </c>
      <c r="G589" s="87">
        <v>41622.634722222225</v>
      </c>
      <c r="H589" s="88" t="s">
        <v>2</v>
      </c>
      <c r="I589" s="88" t="s">
        <v>779</v>
      </c>
      <c r="J589" s="87">
        <v>41277.888888888891</v>
      </c>
      <c r="K589" s="143">
        <f>+COUNTIF($Y589,"&gt;=18")+COUNTIF($AG589,"&gt;=31")+COUNTIF($AP589,"&lt;=15")+COUNTIF($AR589,"&gt;=19")+COUNTIF($BG589,"&gt;=11")+COUNTIF($BI589,"&lt;=21")+COUNTIF($BK589,"&gt;=17")+COUNTIF($BR589,"&gt;=24")+COUNTIF($CA589,"&lt;=11")</f>
        <v>6</v>
      </c>
      <c r="L589" s="140">
        <f>65-(+CH589+CI589+CJ589+CK589+CL589+CM589)</f>
        <v>19</v>
      </c>
      <c r="M589" s="100">
        <v>13</v>
      </c>
      <c r="N589" s="100">
        <v>24</v>
      </c>
      <c r="O589" s="100">
        <v>14</v>
      </c>
      <c r="P589" s="100">
        <v>11</v>
      </c>
      <c r="Q589" s="100">
        <v>12</v>
      </c>
      <c r="R589" s="100">
        <v>14</v>
      </c>
      <c r="S589" s="100">
        <v>12</v>
      </c>
      <c r="T589" s="100">
        <v>12</v>
      </c>
      <c r="U589" s="100">
        <v>12</v>
      </c>
      <c r="V589" s="100">
        <v>13</v>
      </c>
      <c r="W589" s="100">
        <v>13</v>
      </c>
      <c r="X589" s="100">
        <v>16</v>
      </c>
      <c r="Y589" s="100">
        <v>19</v>
      </c>
      <c r="Z589" s="100">
        <v>9</v>
      </c>
      <c r="AA589" s="100">
        <v>10</v>
      </c>
      <c r="AB589" s="100">
        <v>11</v>
      </c>
      <c r="AC589" s="100">
        <v>11</v>
      </c>
      <c r="AD589" s="100">
        <v>26</v>
      </c>
      <c r="AE589" s="100">
        <v>15</v>
      </c>
      <c r="AF589" s="100">
        <v>20</v>
      </c>
      <c r="AG589" s="100">
        <v>31</v>
      </c>
      <c r="AH589" s="100">
        <v>14</v>
      </c>
      <c r="AI589" s="100">
        <v>14</v>
      </c>
      <c r="AJ589" s="100">
        <v>15</v>
      </c>
      <c r="AK589" s="100">
        <v>17</v>
      </c>
      <c r="AL589" s="100">
        <v>12</v>
      </c>
      <c r="AM589" s="100">
        <v>12</v>
      </c>
      <c r="AN589" s="100">
        <v>19</v>
      </c>
      <c r="AO589" s="100">
        <v>23</v>
      </c>
      <c r="AP589" s="100">
        <v>15</v>
      </c>
      <c r="AQ589" s="100">
        <v>14</v>
      </c>
      <c r="AR589" s="100">
        <v>21</v>
      </c>
      <c r="AS589" s="100">
        <v>17</v>
      </c>
      <c r="AT589" s="68">
        <v>35</v>
      </c>
      <c r="AU589" s="68">
        <v>36</v>
      </c>
      <c r="AV589" s="68">
        <v>12</v>
      </c>
      <c r="AW589" s="100">
        <v>12</v>
      </c>
      <c r="AX589" s="100">
        <v>11</v>
      </c>
      <c r="AY589" s="100">
        <v>9</v>
      </c>
      <c r="AZ589" s="100">
        <v>16</v>
      </c>
      <c r="BA589" s="100">
        <v>16</v>
      </c>
      <c r="BB589" s="100">
        <v>8</v>
      </c>
      <c r="BC589" s="100">
        <v>10</v>
      </c>
      <c r="BD589" s="100">
        <v>10</v>
      </c>
      <c r="BE589" s="100">
        <v>8</v>
      </c>
      <c r="BF589" s="100">
        <v>10</v>
      </c>
      <c r="BG589" s="100">
        <v>10</v>
      </c>
      <c r="BH589" s="100">
        <v>12</v>
      </c>
      <c r="BI589" s="100">
        <v>23</v>
      </c>
      <c r="BJ589" s="100">
        <v>23</v>
      </c>
      <c r="BK589" s="100">
        <v>17</v>
      </c>
      <c r="BL589" s="100">
        <v>10</v>
      </c>
      <c r="BM589" s="100">
        <v>12</v>
      </c>
      <c r="BN589" s="100">
        <v>12</v>
      </c>
      <c r="BO589" s="100">
        <v>15</v>
      </c>
      <c r="BP589" s="100">
        <v>8</v>
      </c>
      <c r="BQ589" s="100">
        <v>11</v>
      </c>
      <c r="BR589" s="100">
        <v>24</v>
      </c>
      <c r="BS589" s="100">
        <v>20</v>
      </c>
      <c r="BT589" s="100">
        <v>13</v>
      </c>
      <c r="BU589" s="100">
        <v>13</v>
      </c>
      <c r="BV589" s="100">
        <v>11</v>
      </c>
      <c r="BW589" s="100">
        <v>13</v>
      </c>
      <c r="BX589" s="100">
        <v>11</v>
      </c>
      <c r="BY589" s="100">
        <v>11</v>
      </c>
      <c r="BZ589" s="100">
        <v>13</v>
      </c>
      <c r="CA589" s="100">
        <v>12</v>
      </c>
      <c r="CB589" s="149">
        <f>(2.71828^(-8.3291+4.4859*K589-2.1583*L589))/(1+(2.71828^(-8.3291+4.4859*K589-2.1583*L589)))</f>
        <v>1.8302746024379473E-10</v>
      </c>
      <c r="CC589" s="64" t="s">
        <v>781</v>
      </c>
      <c r="CD589" s="86" t="s">
        <v>53</v>
      </c>
      <c r="CE589" s="3" t="s">
        <v>2</v>
      </c>
      <c r="CF589" s="86" t="s">
        <v>50</v>
      </c>
      <c r="CG589" s="86"/>
      <c r="CH589" s="59">
        <f>COUNTIF($M589,"=13")+COUNTIF($N589,"=24")+COUNTIF($O589,"=14")+COUNTIF($P589,"=11")+COUNTIF($Q589,"=11")+COUNTIF($R589,"=14")+COUNTIF($S589,"=12")+COUNTIF($T589,"=12")+COUNTIF($U589,"=12")+COUNTIF($V589,"=13")+COUNTIF($W589,"=13")+COUNTIF($X589,"=16")</f>
        <v>11</v>
      </c>
      <c r="CI589" s="59">
        <f>COUNTIF($Y589,"=18")+COUNTIF($Z589,"=9")+COUNTIF($AA589,"=10")+COUNTIF($AB589,"=11")+COUNTIF($AC589,"=11")+COUNTIF($AD589,"=25")+COUNTIF($AE589,"=15")+COUNTIF($AF589,"=19")+COUNTIF($AG589,"=31")+COUNTIF($AH589,"=15")+COUNTIF($AI589,"=15")+COUNTIF($AJ589,"=17")+COUNTIF($AK589,"=17")</f>
        <v>7</v>
      </c>
      <c r="CJ589" s="59">
        <f>COUNTIF($AL589,"=11")+COUNTIF($AM589,"=11")+COUNTIF($AN589,"=19")+COUNTIF($AO589,"=23")+COUNTIF($AP589,"=15")+COUNTIF($AQ589,"=15")+COUNTIF($AR589,"=19")+COUNTIF($AS589,"=17")+COUNTIF($AV589,"=12")+COUNTIF($AW589,"=12")</f>
        <v>6</v>
      </c>
      <c r="CK589" s="59">
        <f>COUNTIF($AX589,"=11")+COUNTIF($AY589,"=9")+COUNTIF($AZ589,"=15")+COUNTIF($BA589,"=16")+COUNTIF($BB589,"=8")+COUNTIF($BC589,"=10")+COUNTIF($BD589,"=10")+COUNTIF($BE589,"=8")+COUNTIF($BF589,"=10")+COUNTIF($BG589,"=11")</f>
        <v>8</v>
      </c>
      <c r="CL589" s="59">
        <f>COUNTIF($BH589,"=12")+COUNTIF($BI589,"=21")+COUNTIF($BJ589,"=23")+COUNTIF($BK589,"=16")+COUNTIF($BL589,"=10")+COUNTIF($BM589,"=12")+COUNTIF($BN589,"=12")+COUNTIF($BO589,"=15")+COUNTIF($BP589,"=8")+COUNTIF($BQ589,"=12")+COUNTIF($BR589,"=24")+COUNTIF($BS589,"=20")+COUNTIF($BT589,"=13")</f>
        <v>10</v>
      </c>
      <c r="CM589" s="59">
        <f>COUNTIF($BU589,"=12")+COUNTIF($BV589,"=11")+COUNTIF($BW589,"=13")+COUNTIF($BX589,"=11")+COUNTIF($BY589,"=11")+COUNTIF($BZ589,"=12")+COUNTIF($CA589,"=11")</f>
        <v>4</v>
      </c>
      <c r="EA589" s="86"/>
      <c r="EB589" s="86"/>
      <c r="EC589" s="86"/>
      <c r="ED589" s="86"/>
      <c r="EE589" s="86"/>
    </row>
    <row r="590" spans="1:135" s="85" customFormat="1" x14ac:dyDescent="0.25">
      <c r="A590" s="164">
        <v>279992</v>
      </c>
      <c r="B590" s="38" t="s">
        <v>287</v>
      </c>
      <c r="C590" s="86" t="s">
        <v>2</v>
      </c>
      <c r="D590" s="138" t="s">
        <v>78</v>
      </c>
      <c r="E590" s="3" t="s">
        <v>9</v>
      </c>
      <c r="F590" s="3" t="s">
        <v>287</v>
      </c>
      <c r="G590" s="87">
        <v>41522.20208333333</v>
      </c>
      <c r="H590" s="88" t="s">
        <v>2</v>
      </c>
      <c r="I590" s="88" t="s">
        <v>779</v>
      </c>
      <c r="J590" s="87">
        <v>41277.888888888891</v>
      </c>
      <c r="K590" s="143">
        <f>+COUNTIF($Y590,"&gt;=18")+COUNTIF($AG590,"&gt;=31")+COUNTIF($AP590,"&lt;=15")+COUNTIF($AR590,"&gt;=19")+COUNTIF($BG590,"&gt;=11")+COUNTIF($BI590,"&lt;=21")+COUNTIF($BK590,"&gt;=17")+COUNTIF($BR590,"&gt;=24")+COUNTIF($CA590,"&lt;=11")</f>
        <v>6</v>
      </c>
      <c r="L590" s="140">
        <f>65-(+CH590+CI590+CJ590+CK590+CL590+CM590)</f>
        <v>19</v>
      </c>
      <c r="M590" s="68">
        <v>14</v>
      </c>
      <c r="N590" s="100">
        <v>25</v>
      </c>
      <c r="O590" s="68">
        <v>14</v>
      </c>
      <c r="P590" s="68">
        <v>11</v>
      </c>
      <c r="Q590" s="68">
        <v>11</v>
      </c>
      <c r="R590" s="68">
        <v>14</v>
      </c>
      <c r="S590" s="68">
        <v>12</v>
      </c>
      <c r="T590" s="68">
        <v>12</v>
      </c>
      <c r="U590" s="68">
        <v>13</v>
      </c>
      <c r="V590" s="68">
        <v>14</v>
      </c>
      <c r="W590" s="68">
        <v>13</v>
      </c>
      <c r="X590" s="68">
        <v>16</v>
      </c>
      <c r="Y590" s="68">
        <v>16</v>
      </c>
      <c r="Z590" s="68">
        <v>9</v>
      </c>
      <c r="AA590" s="68">
        <v>9</v>
      </c>
      <c r="AB590" s="68">
        <v>11</v>
      </c>
      <c r="AC590" s="68">
        <v>11</v>
      </c>
      <c r="AD590" s="68">
        <v>25</v>
      </c>
      <c r="AE590" s="68">
        <v>15</v>
      </c>
      <c r="AF590" s="68">
        <v>19</v>
      </c>
      <c r="AG590" s="68">
        <v>32</v>
      </c>
      <c r="AH590" s="68">
        <v>15</v>
      </c>
      <c r="AI590" s="68">
        <v>15</v>
      </c>
      <c r="AJ590" s="68">
        <v>17</v>
      </c>
      <c r="AK590" s="100">
        <v>17</v>
      </c>
      <c r="AL590" s="68">
        <v>12</v>
      </c>
      <c r="AM590" s="68">
        <v>11</v>
      </c>
      <c r="AN590" s="68">
        <v>21</v>
      </c>
      <c r="AO590" s="68">
        <v>23</v>
      </c>
      <c r="AP590" s="68">
        <v>15</v>
      </c>
      <c r="AQ590" s="68">
        <v>15</v>
      </c>
      <c r="AR590" s="68">
        <v>19</v>
      </c>
      <c r="AS590" s="68">
        <v>17</v>
      </c>
      <c r="AT590" s="68">
        <v>38</v>
      </c>
      <c r="AU590" s="68">
        <v>41</v>
      </c>
      <c r="AV590" s="68">
        <v>12</v>
      </c>
      <c r="AW590" s="68">
        <v>12</v>
      </c>
      <c r="AX590" s="68">
        <v>11</v>
      </c>
      <c r="AY590" s="68">
        <v>9</v>
      </c>
      <c r="AZ590" s="68">
        <v>15</v>
      </c>
      <c r="BA590" s="68">
        <v>16</v>
      </c>
      <c r="BB590" s="68">
        <v>9</v>
      </c>
      <c r="BC590" s="68">
        <v>10</v>
      </c>
      <c r="BD590" s="68">
        <v>10</v>
      </c>
      <c r="BE590" s="68">
        <v>8</v>
      </c>
      <c r="BF590" s="68">
        <v>11</v>
      </c>
      <c r="BG590" s="68">
        <v>11</v>
      </c>
      <c r="BH590" s="68">
        <v>12</v>
      </c>
      <c r="BI590" s="68">
        <v>23</v>
      </c>
      <c r="BJ590" s="68">
        <v>23</v>
      </c>
      <c r="BK590" s="68">
        <v>17</v>
      </c>
      <c r="BL590" s="68">
        <v>10</v>
      </c>
      <c r="BM590" s="68">
        <v>12</v>
      </c>
      <c r="BN590" s="68">
        <v>12</v>
      </c>
      <c r="BO590" s="68">
        <v>13</v>
      </c>
      <c r="BP590" s="68">
        <v>8</v>
      </c>
      <c r="BQ590" s="68">
        <v>14</v>
      </c>
      <c r="BR590" s="68">
        <v>22</v>
      </c>
      <c r="BS590" s="68">
        <v>20</v>
      </c>
      <c r="BT590" s="68">
        <v>14</v>
      </c>
      <c r="BU590" s="68">
        <v>13</v>
      </c>
      <c r="BV590" s="68">
        <v>11</v>
      </c>
      <c r="BW590" s="68">
        <v>13</v>
      </c>
      <c r="BX590" s="68">
        <v>11</v>
      </c>
      <c r="BY590" s="68">
        <v>11</v>
      </c>
      <c r="BZ590" s="68">
        <v>12</v>
      </c>
      <c r="CA590" s="68">
        <v>9</v>
      </c>
      <c r="CB590" s="149">
        <f>(2.71828^(-8.3291+4.4859*K590-2.1583*L590))/(1+(2.71828^(-8.3291+4.4859*K590-2.1583*L590)))</f>
        <v>1.8302746024379473E-10</v>
      </c>
      <c r="CC590" s="64" t="s">
        <v>781</v>
      </c>
      <c r="CD590" s="86" t="s">
        <v>53</v>
      </c>
      <c r="CE590" s="38" t="s">
        <v>2</v>
      </c>
      <c r="CF590" s="86" t="s">
        <v>50</v>
      </c>
      <c r="CG590" s="86"/>
      <c r="CH590" s="59">
        <f>COUNTIF($M590,"=13")+COUNTIF($N590,"=24")+COUNTIF($O590,"=14")+COUNTIF($P590,"=11")+COUNTIF($Q590,"=11")+COUNTIF($R590,"=14")+COUNTIF($S590,"=12")+COUNTIF($T590,"=12")+COUNTIF($U590,"=12")+COUNTIF($V590,"=13")+COUNTIF($W590,"=13")+COUNTIF($X590,"=16")</f>
        <v>8</v>
      </c>
      <c r="CI590" s="59">
        <f>COUNTIF($Y590,"=18")+COUNTIF($Z590,"=9")+COUNTIF($AA590,"=10")+COUNTIF($AB590,"=11")+COUNTIF($AC590,"=11")+COUNTIF($AD590,"=25")+COUNTIF($AE590,"=15")+COUNTIF($AF590,"=19")+COUNTIF($AG590,"=31")+COUNTIF($AH590,"=15")+COUNTIF($AI590,"=15")+COUNTIF($AJ590,"=17")+COUNTIF($AK590,"=17")</f>
        <v>10</v>
      </c>
      <c r="CJ590" s="59">
        <f>COUNTIF($AL590,"=11")+COUNTIF($AM590,"=11")+COUNTIF($AN590,"=19")+COUNTIF($AO590,"=23")+COUNTIF($AP590,"=15")+COUNTIF($AQ590,"=15")+COUNTIF($AR590,"=19")+COUNTIF($AS590,"=17")+COUNTIF($AV590,"=12")+COUNTIF($AW590,"=12")</f>
        <v>8</v>
      </c>
      <c r="CK590" s="59">
        <f>COUNTIF($AX590,"=11")+COUNTIF($AY590,"=9")+COUNTIF($AZ590,"=15")+COUNTIF($BA590,"=16")+COUNTIF($BB590,"=8")+COUNTIF($BC590,"=10")+COUNTIF($BD590,"=10")+COUNTIF($BE590,"=8")+COUNTIF($BF590,"=10")+COUNTIF($BG590,"=11")</f>
        <v>8</v>
      </c>
      <c r="CL590" s="59">
        <f>COUNTIF($BH590,"=12")+COUNTIF($BI590,"=21")+COUNTIF($BJ590,"=23")+COUNTIF($BK590,"=16")+COUNTIF($BL590,"=10")+COUNTIF($BM590,"=12")+COUNTIF($BN590,"=12")+COUNTIF($BO590,"=15")+COUNTIF($BP590,"=8")+COUNTIF($BQ590,"=12")+COUNTIF($BR590,"=24")+COUNTIF($BS590,"=20")+COUNTIF($BT590,"=13")</f>
        <v>7</v>
      </c>
      <c r="CM590" s="59">
        <f>COUNTIF($BU590,"=12")+COUNTIF($BV590,"=11")+COUNTIF($BW590,"=13")+COUNTIF($BX590,"=11")+COUNTIF($BY590,"=11")+COUNTIF($BZ590,"=12")+COUNTIF($CA590,"=11")</f>
        <v>5</v>
      </c>
      <c r="EA590" s="86"/>
      <c r="EB590" s="86"/>
      <c r="EC590" s="86"/>
      <c r="ED590" s="86"/>
      <c r="EE590" s="86"/>
    </row>
    <row r="591" spans="1:135" s="85" customFormat="1" x14ac:dyDescent="0.25">
      <c r="A591" s="173">
        <v>260426</v>
      </c>
      <c r="B591" s="38" t="s">
        <v>445</v>
      </c>
      <c r="C591" s="86" t="s">
        <v>2</v>
      </c>
      <c r="D591" s="198" t="s">
        <v>1093</v>
      </c>
      <c r="E591" s="3" t="s">
        <v>314</v>
      </c>
      <c r="F591" s="3" t="s">
        <v>445</v>
      </c>
      <c r="G591" s="7">
        <v>41632</v>
      </c>
      <c r="H591" s="88" t="s">
        <v>2</v>
      </c>
      <c r="I591" s="88" t="s">
        <v>779</v>
      </c>
      <c r="J591" s="87">
        <v>41277.888888888891</v>
      </c>
      <c r="K591" s="143">
        <f>+COUNTIF($Y591,"&gt;=18")+COUNTIF($AG591,"&gt;=31")+COUNTIF($AP591,"&lt;=15")+COUNTIF($AR591,"&gt;=19")+COUNTIF($BG591,"&gt;=11")+COUNTIF($BI591,"&lt;=21")+COUNTIF($BK591,"&gt;=17")+COUNTIF($BR591,"&gt;=24")+COUNTIF($CA591,"&lt;=11")</f>
        <v>6</v>
      </c>
      <c r="L591" s="140">
        <f>65-(+CH591+CI591+CJ591+CK591+CL591+CM591)</f>
        <v>20</v>
      </c>
      <c r="M591" s="68">
        <v>13</v>
      </c>
      <c r="N591" s="68">
        <v>24</v>
      </c>
      <c r="O591" s="68">
        <v>14</v>
      </c>
      <c r="P591" s="68">
        <v>11</v>
      </c>
      <c r="Q591" s="68">
        <v>12</v>
      </c>
      <c r="R591" s="68">
        <v>14</v>
      </c>
      <c r="S591" s="68">
        <v>12</v>
      </c>
      <c r="T591" s="68">
        <v>12</v>
      </c>
      <c r="U591" s="100">
        <v>12</v>
      </c>
      <c r="V591" s="68">
        <v>13</v>
      </c>
      <c r="W591" s="68">
        <v>12</v>
      </c>
      <c r="X591" s="68">
        <v>16</v>
      </c>
      <c r="Y591" s="68">
        <v>19</v>
      </c>
      <c r="Z591" s="68">
        <v>9</v>
      </c>
      <c r="AA591" s="68">
        <v>10</v>
      </c>
      <c r="AB591" s="68">
        <v>11</v>
      </c>
      <c r="AC591" s="68">
        <v>11</v>
      </c>
      <c r="AD591" s="100">
        <v>26</v>
      </c>
      <c r="AE591" s="68">
        <v>15</v>
      </c>
      <c r="AF591" s="68">
        <v>20</v>
      </c>
      <c r="AG591" s="68">
        <v>31</v>
      </c>
      <c r="AH591" s="68">
        <v>14</v>
      </c>
      <c r="AI591" s="68">
        <v>14</v>
      </c>
      <c r="AJ591" s="100">
        <v>15</v>
      </c>
      <c r="AK591" s="100">
        <v>17</v>
      </c>
      <c r="AL591" s="68">
        <v>11</v>
      </c>
      <c r="AM591" s="68">
        <v>12</v>
      </c>
      <c r="AN591" s="68">
        <v>19</v>
      </c>
      <c r="AO591" s="68">
        <v>23</v>
      </c>
      <c r="AP591" s="68">
        <v>15</v>
      </c>
      <c r="AQ591" s="68">
        <v>14</v>
      </c>
      <c r="AR591" s="68">
        <v>20</v>
      </c>
      <c r="AS591" s="68">
        <v>17</v>
      </c>
      <c r="AT591" s="100">
        <v>35</v>
      </c>
      <c r="AU591" s="68">
        <v>36</v>
      </c>
      <c r="AV591" s="68">
        <v>12</v>
      </c>
      <c r="AW591" s="68">
        <v>12</v>
      </c>
      <c r="AX591" s="68">
        <v>11</v>
      </c>
      <c r="AY591" s="68">
        <v>9</v>
      </c>
      <c r="AZ591" s="68">
        <v>16</v>
      </c>
      <c r="BA591" s="68">
        <v>16</v>
      </c>
      <c r="BB591" s="68">
        <v>8</v>
      </c>
      <c r="BC591" s="68">
        <v>10</v>
      </c>
      <c r="BD591" s="68">
        <v>10</v>
      </c>
      <c r="BE591" s="68">
        <v>8</v>
      </c>
      <c r="BF591" s="68">
        <v>10</v>
      </c>
      <c r="BG591" s="68">
        <v>10</v>
      </c>
      <c r="BH591" s="68">
        <v>12</v>
      </c>
      <c r="BI591" s="68">
        <v>23</v>
      </c>
      <c r="BJ591" s="68">
        <v>23</v>
      </c>
      <c r="BK591" s="68">
        <v>17</v>
      </c>
      <c r="BL591" s="68">
        <v>10</v>
      </c>
      <c r="BM591" s="68">
        <v>12</v>
      </c>
      <c r="BN591" s="68">
        <v>12</v>
      </c>
      <c r="BO591" s="68">
        <v>15</v>
      </c>
      <c r="BP591" s="68">
        <v>8</v>
      </c>
      <c r="BQ591" s="100">
        <v>11</v>
      </c>
      <c r="BR591" s="68">
        <v>24</v>
      </c>
      <c r="BS591" s="68">
        <v>20</v>
      </c>
      <c r="BT591" s="68">
        <v>12</v>
      </c>
      <c r="BU591" s="68">
        <v>13</v>
      </c>
      <c r="BV591" s="68">
        <v>11</v>
      </c>
      <c r="BW591" s="68">
        <v>13</v>
      </c>
      <c r="BX591" s="68">
        <v>11</v>
      </c>
      <c r="BY591" s="68">
        <v>11</v>
      </c>
      <c r="BZ591" s="68">
        <v>13</v>
      </c>
      <c r="CA591" s="68">
        <v>12</v>
      </c>
      <c r="CB591" s="149">
        <f>(2.71828^(-8.3291+4.4859*K591-2.1583*L591))/(1+(2.71828^(-8.3291+4.4859*K591-2.1583*L591)))</f>
        <v>2.1143608251982847E-11</v>
      </c>
      <c r="CC591" s="64" t="s">
        <v>781</v>
      </c>
      <c r="CD591" s="86" t="s">
        <v>53</v>
      </c>
      <c r="CE591" s="3" t="s">
        <v>2</v>
      </c>
      <c r="CF591" s="86" t="s">
        <v>445</v>
      </c>
      <c r="CG591" s="86"/>
      <c r="CH591" s="59">
        <f>COUNTIF($M591,"=13")+COUNTIF($N591,"=24")+COUNTIF($O591,"=14")+COUNTIF($P591,"=11")+COUNTIF($Q591,"=11")+COUNTIF($R591,"=14")+COUNTIF($S591,"=12")+COUNTIF($T591,"=12")+COUNTIF($U591,"=12")+COUNTIF($V591,"=13")+COUNTIF($W591,"=13")+COUNTIF($X591,"=16")</f>
        <v>10</v>
      </c>
      <c r="CI591" s="59">
        <f>COUNTIF($Y591,"=18")+COUNTIF($Z591,"=9")+COUNTIF($AA591,"=10")+COUNTIF($AB591,"=11")+COUNTIF($AC591,"=11")+COUNTIF($AD591,"=25")+COUNTIF($AE591,"=15")+COUNTIF($AF591,"=19")+COUNTIF($AG591,"=31")+COUNTIF($AH591,"=15")+COUNTIF($AI591,"=15")+COUNTIF($AJ591,"=17")+COUNTIF($AK591,"=17")</f>
        <v>7</v>
      </c>
      <c r="CJ591" s="59">
        <f>COUNTIF($AL591,"=11")+COUNTIF($AM591,"=11")+COUNTIF($AN591,"=19")+COUNTIF($AO591,"=23")+COUNTIF($AP591,"=15")+COUNTIF($AQ591,"=15")+COUNTIF($AR591,"=19")+COUNTIF($AS591,"=17")+COUNTIF($AV591,"=12")+COUNTIF($AW591,"=12")</f>
        <v>7</v>
      </c>
      <c r="CK591" s="59">
        <f>COUNTIF($AX591,"=11")+COUNTIF($AY591,"=9")+COUNTIF($AZ591,"=15")+COUNTIF($BA591,"=16")+COUNTIF($BB591,"=8")+COUNTIF($BC591,"=10")+COUNTIF($BD591,"=10")+COUNTIF($BE591,"=8")+COUNTIF($BF591,"=10")+COUNTIF($BG591,"=11")</f>
        <v>8</v>
      </c>
      <c r="CL591" s="59">
        <f>COUNTIF($BH591,"=12")+COUNTIF($BI591,"=21")+COUNTIF($BJ591,"=23")+COUNTIF($BK591,"=16")+COUNTIF($BL591,"=10")+COUNTIF($BM591,"=12")+COUNTIF($BN591,"=12")+COUNTIF($BO591,"=15")+COUNTIF($BP591,"=8")+COUNTIF($BQ591,"=12")+COUNTIF($BR591,"=24")+COUNTIF($BS591,"=20")+COUNTIF($BT591,"=13")</f>
        <v>9</v>
      </c>
      <c r="CM591" s="59">
        <f>COUNTIF($BU591,"=12")+COUNTIF($BV591,"=11")+COUNTIF($BW591,"=13")+COUNTIF($BX591,"=11")+COUNTIF($BY591,"=11")+COUNTIF($BZ591,"=12")+COUNTIF($CA591,"=11")</f>
        <v>4</v>
      </c>
      <c r="EA591" s="86"/>
      <c r="EB591" s="86"/>
      <c r="EC591" s="86"/>
      <c r="ED591" s="86"/>
      <c r="EE591" s="86"/>
    </row>
    <row r="592" spans="1:135" s="85" customFormat="1" x14ac:dyDescent="0.25">
      <c r="A592" s="173">
        <v>348601</v>
      </c>
      <c r="B592" s="86" t="s">
        <v>211</v>
      </c>
      <c r="C592" s="86" t="s">
        <v>2</v>
      </c>
      <c r="D592" s="139" t="s">
        <v>773</v>
      </c>
      <c r="E592" s="49" t="s">
        <v>0</v>
      </c>
      <c r="F592" s="86" t="s">
        <v>201</v>
      </c>
      <c r="G592" s="75">
        <v>42392.201388888891</v>
      </c>
      <c r="H592" s="88" t="s">
        <v>2</v>
      </c>
      <c r="I592" s="88" t="s">
        <v>779</v>
      </c>
      <c r="J592" s="87">
        <v>41277.888888888891</v>
      </c>
      <c r="K592" s="143">
        <f>+COUNTIF($Y592,"&gt;=18")+COUNTIF($AG592,"&gt;=31")+COUNTIF($AP592,"&lt;=15")+COUNTIF($AR592,"&gt;=19")+COUNTIF($BG592,"&gt;=11")+COUNTIF($BI592,"&lt;=21")+COUNTIF($BK592,"&gt;=17")+COUNTIF($BR592,"&gt;=24")+COUNTIF($CA592,"&lt;=11")</f>
        <v>7</v>
      </c>
      <c r="L592" s="140">
        <f>65-(+CH592+CI592+CJ592+CK592+CL592+CM592)</f>
        <v>27</v>
      </c>
      <c r="M592" s="100">
        <v>13</v>
      </c>
      <c r="N592" s="100">
        <v>25</v>
      </c>
      <c r="O592" s="100">
        <v>16</v>
      </c>
      <c r="P592" s="68">
        <v>11</v>
      </c>
      <c r="Q592" s="100">
        <v>11</v>
      </c>
      <c r="R592" s="100">
        <v>14</v>
      </c>
      <c r="S592" s="100">
        <v>12</v>
      </c>
      <c r="T592" s="100">
        <v>12</v>
      </c>
      <c r="U592" s="100">
        <v>10</v>
      </c>
      <c r="V592" s="100">
        <v>13</v>
      </c>
      <c r="W592" s="100">
        <v>11</v>
      </c>
      <c r="X592" s="100">
        <v>16</v>
      </c>
      <c r="Y592" s="100">
        <v>15</v>
      </c>
      <c r="Z592" s="100">
        <v>9</v>
      </c>
      <c r="AA592" s="100">
        <v>10</v>
      </c>
      <c r="AB592" s="100">
        <v>11</v>
      </c>
      <c r="AC592" s="100">
        <v>11</v>
      </c>
      <c r="AD592" s="100">
        <v>26</v>
      </c>
      <c r="AE592" s="100">
        <v>14</v>
      </c>
      <c r="AF592" s="100">
        <v>20</v>
      </c>
      <c r="AG592" s="100">
        <v>31</v>
      </c>
      <c r="AH592" s="100">
        <v>12</v>
      </c>
      <c r="AI592" s="100">
        <v>14</v>
      </c>
      <c r="AJ592" s="100">
        <v>15</v>
      </c>
      <c r="AK592" s="100">
        <v>16</v>
      </c>
      <c r="AL592" s="100">
        <v>11</v>
      </c>
      <c r="AM592" s="100">
        <v>11</v>
      </c>
      <c r="AN592" s="68">
        <v>19</v>
      </c>
      <c r="AO592" s="68">
        <v>23</v>
      </c>
      <c r="AP592" s="68">
        <v>15</v>
      </c>
      <c r="AQ592" s="68">
        <v>15</v>
      </c>
      <c r="AR592" s="68">
        <v>19</v>
      </c>
      <c r="AS592" s="68">
        <v>20</v>
      </c>
      <c r="AT592" s="100">
        <v>37</v>
      </c>
      <c r="AU592" s="100">
        <v>41</v>
      </c>
      <c r="AV592" s="68">
        <v>12</v>
      </c>
      <c r="AW592" s="68">
        <v>11</v>
      </c>
      <c r="AX592" s="68">
        <v>12</v>
      </c>
      <c r="AY592" s="68">
        <v>8</v>
      </c>
      <c r="AZ592" s="68">
        <v>17</v>
      </c>
      <c r="BA592" s="68">
        <v>17</v>
      </c>
      <c r="BB592" s="100">
        <v>8</v>
      </c>
      <c r="BC592" s="100">
        <v>12</v>
      </c>
      <c r="BD592" s="100">
        <v>10</v>
      </c>
      <c r="BE592" s="100">
        <v>8</v>
      </c>
      <c r="BF592" s="100">
        <v>10</v>
      </c>
      <c r="BG592" s="100">
        <v>11</v>
      </c>
      <c r="BH592" s="100">
        <v>12</v>
      </c>
      <c r="BI592" s="100">
        <v>21</v>
      </c>
      <c r="BJ592" s="100">
        <v>22</v>
      </c>
      <c r="BK592" s="100">
        <v>17</v>
      </c>
      <c r="BL592" s="100">
        <v>11</v>
      </c>
      <c r="BM592" s="100">
        <v>12</v>
      </c>
      <c r="BN592" s="100">
        <v>12</v>
      </c>
      <c r="BO592" s="100">
        <v>12</v>
      </c>
      <c r="BP592" s="100">
        <v>8</v>
      </c>
      <c r="BQ592" s="100">
        <v>14</v>
      </c>
      <c r="BR592" s="100">
        <v>24</v>
      </c>
      <c r="BS592" s="100">
        <v>22</v>
      </c>
      <c r="BT592" s="100">
        <v>13</v>
      </c>
      <c r="BU592" s="100">
        <v>12</v>
      </c>
      <c r="BV592" s="100">
        <v>11</v>
      </c>
      <c r="BW592" s="100">
        <v>13</v>
      </c>
      <c r="BX592" s="100">
        <v>11</v>
      </c>
      <c r="BY592" s="100">
        <v>12</v>
      </c>
      <c r="BZ592" s="100">
        <v>12</v>
      </c>
      <c r="CA592" s="100">
        <v>13</v>
      </c>
      <c r="CB592" s="149">
        <f>(2.71828^(-8.3291+4.4859*K592-2.1583*L592))/(1+(2.71828^(-8.3291+4.4859*K592-2.1583*L592)))</f>
        <v>5.1525161416533975E-16</v>
      </c>
      <c r="CC592" s="64" t="s">
        <v>781</v>
      </c>
      <c r="CD592" s="86" t="s">
        <v>51</v>
      </c>
      <c r="CE592" s="86" t="s">
        <v>2</v>
      </c>
      <c r="CF592" s="86" t="s">
        <v>50</v>
      </c>
      <c r="CG592" s="86" t="s">
        <v>311</v>
      </c>
      <c r="CH592" s="59">
        <f>COUNTIF($M592,"=13")+COUNTIF($N592,"=24")+COUNTIF($O592,"=14")+COUNTIF($P592,"=11")+COUNTIF($Q592,"=11")+COUNTIF($R592,"=14")+COUNTIF($S592,"=12")+COUNTIF($T592,"=12")+COUNTIF($U592,"=12")+COUNTIF($V592,"=13")+COUNTIF($W592,"=13")+COUNTIF($X592,"=16")</f>
        <v>8</v>
      </c>
      <c r="CI592" s="59">
        <f>COUNTIF($Y592,"=18")+COUNTIF($Z592,"=9")+COUNTIF($AA592,"=10")+COUNTIF($AB592,"=11")+COUNTIF($AC592,"=11")+COUNTIF($AD592,"=25")+COUNTIF($AE592,"=15")+COUNTIF($AF592,"=19")+COUNTIF($AG592,"=31")+COUNTIF($AH592,"=15")+COUNTIF($AI592,"=15")+COUNTIF($AJ592,"=17")+COUNTIF($AK592,"=17")</f>
        <v>5</v>
      </c>
      <c r="CJ592" s="59">
        <f>COUNTIF($AL592,"=11")+COUNTIF($AM592,"=11")+COUNTIF($AN592,"=19")+COUNTIF($AO592,"=23")+COUNTIF($AP592,"=15")+COUNTIF($AQ592,"=15")+COUNTIF($AR592,"=19")+COUNTIF($AS592,"=17")+COUNTIF($AV592,"=12")+COUNTIF($AW592,"=12")</f>
        <v>8</v>
      </c>
      <c r="CK592" s="59">
        <f>COUNTIF($AX592,"=11")+COUNTIF($AY592,"=9")+COUNTIF($AZ592,"=15")+COUNTIF($BA592,"=16")+COUNTIF($BB592,"=8")+COUNTIF($BC592,"=10")+COUNTIF($BD592,"=10")+COUNTIF($BE592,"=8")+COUNTIF($BF592,"=10")+COUNTIF($BG592,"=11")</f>
        <v>5</v>
      </c>
      <c r="CL592" s="59">
        <f>COUNTIF($BH592,"=12")+COUNTIF($BI592,"=21")+COUNTIF($BJ592,"=23")+COUNTIF($BK592,"=16")+COUNTIF($BL592,"=10")+COUNTIF($BM592,"=12")+COUNTIF($BN592,"=12")+COUNTIF($BO592,"=15")+COUNTIF($BP592,"=8")+COUNTIF($BQ592,"=12")+COUNTIF($BR592,"=24")+COUNTIF($BS592,"=20")+COUNTIF($BT592,"=13")</f>
        <v>7</v>
      </c>
      <c r="CM592" s="59">
        <f>COUNTIF($BU592,"=12")+COUNTIF($BV592,"=11")+COUNTIF($BW592,"=13")+COUNTIF($BX592,"=11")+COUNTIF($BY592,"=11")+COUNTIF($BZ592,"=12")+COUNTIF($CA592,"=11")</f>
        <v>5</v>
      </c>
      <c r="EA592" s="86"/>
      <c r="EB592" s="86"/>
      <c r="EC592" s="86"/>
      <c r="ED592" s="86"/>
      <c r="EE592" s="86"/>
    </row>
    <row r="593" spans="1:143" s="85" customFormat="1" x14ac:dyDescent="0.25">
      <c r="A593" s="180">
        <v>354996</v>
      </c>
      <c r="B593" s="49" t="s">
        <v>812</v>
      </c>
      <c r="C593" s="86" t="s">
        <v>2</v>
      </c>
      <c r="D593" s="139" t="s">
        <v>806</v>
      </c>
      <c r="E593" s="49" t="s">
        <v>0</v>
      </c>
      <c r="F593" s="86" t="s">
        <v>201</v>
      </c>
      <c r="G593" s="75">
        <v>42882.855555555558</v>
      </c>
      <c r="H593" s="88" t="s">
        <v>2</v>
      </c>
      <c r="I593" s="86" t="s">
        <v>779</v>
      </c>
      <c r="J593" s="87">
        <v>41277</v>
      </c>
      <c r="K593" s="143">
        <f>+COUNTIF($Y593,"&gt;=18")+COUNTIF($AG593,"&gt;=31")+COUNTIF($AP593,"&lt;=15")+COUNTIF($AR593,"&gt;=19")+COUNTIF($BG593,"&gt;=11")+COUNTIF($BI593,"&lt;=21")+COUNTIF($BK593,"&gt;=17")+COUNTIF($BR593,"&gt;=24")+COUNTIF($CA593,"&lt;=11")</f>
        <v>7</v>
      </c>
      <c r="L593" s="140">
        <f>65-(+CH593+CI593+CJ593+CK593+CL593+CM593)</f>
        <v>30</v>
      </c>
      <c r="M593" s="68">
        <v>14</v>
      </c>
      <c r="N593" s="68">
        <v>25</v>
      </c>
      <c r="O593" s="68">
        <v>16</v>
      </c>
      <c r="P593" s="68">
        <v>11</v>
      </c>
      <c r="Q593" s="68">
        <v>11</v>
      </c>
      <c r="R593" s="68">
        <v>15</v>
      </c>
      <c r="S593" s="68">
        <v>12</v>
      </c>
      <c r="T593" s="68">
        <v>12</v>
      </c>
      <c r="U593" s="68">
        <v>10</v>
      </c>
      <c r="V593" s="68">
        <v>13</v>
      </c>
      <c r="W593" s="68">
        <v>11</v>
      </c>
      <c r="X593" s="68">
        <v>16</v>
      </c>
      <c r="Y593" s="68">
        <v>15</v>
      </c>
      <c r="Z593" s="100">
        <v>9</v>
      </c>
      <c r="AA593" s="100">
        <v>10</v>
      </c>
      <c r="AB593" s="68">
        <v>11</v>
      </c>
      <c r="AC593" s="68">
        <v>11</v>
      </c>
      <c r="AD593" s="68">
        <v>26</v>
      </c>
      <c r="AE593" s="68">
        <v>14</v>
      </c>
      <c r="AF593" s="68">
        <v>20</v>
      </c>
      <c r="AG593" s="68">
        <v>32</v>
      </c>
      <c r="AH593" s="68">
        <v>12</v>
      </c>
      <c r="AI593" s="68">
        <v>14</v>
      </c>
      <c r="AJ593" s="100">
        <v>15</v>
      </c>
      <c r="AK593" s="100">
        <v>16</v>
      </c>
      <c r="AL593" s="68">
        <v>11</v>
      </c>
      <c r="AM593" s="68">
        <v>11</v>
      </c>
      <c r="AN593" s="68">
        <v>19</v>
      </c>
      <c r="AO593" s="68">
        <v>23</v>
      </c>
      <c r="AP593" s="68">
        <v>15</v>
      </c>
      <c r="AQ593" s="68">
        <v>15</v>
      </c>
      <c r="AR593" s="68">
        <v>19</v>
      </c>
      <c r="AS593" s="68">
        <v>20</v>
      </c>
      <c r="AT593" s="100">
        <v>37</v>
      </c>
      <c r="AU593" s="100">
        <v>41</v>
      </c>
      <c r="AV593" s="68">
        <v>12</v>
      </c>
      <c r="AW593" s="68">
        <v>11</v>
      </c>
      <c r="AX593" s="68">
        <v>12</v>
      </c>
      <c r="AY593" s="68">
        <v>8</v>
      </c>
      <c r="AZ593" s="68">
        <v>17</v>
      </c>
      <c r="BA593" s="68">
        <v>17</v>
      </c>
      <c r="BB593" s="68">
        <v>8</v>
      </c>
      <c r="BC593" s="68">
        <v>12</v>
      </c>
      <c r="BD593" s="68">
        <v>10</v>
      </c>
      <c r="BE593" s="68">
        <v>8</v>
      </c>
      <c r="BF593" s="68">
        <v>10</v>
      </c>
      <c r="BG593" s="68">
        <v>11</v>
      </c>
      <c r="BH593" s="68">
        <v>12</v>
      </c>
      <c r="BI593" s="68">
        <v>21</v>
      </c>
      <c r="BJ593" s="68">
        <v>22</v>
      </c>
      <c r="BK593" s="68">
        <v>17</v>
      </c>
      <c r="BL593" s="68">
        <v>11</v>
      </c>
      <c r="BM593" s="68">
        <v>12</v>
      </c>
      <c r="BN593" s="68">
        <v>12</v>
      </c>
      <c r="BO593" s="68">
        <v>12</v>
      </c>
      <c r="BP593" s="68">
        <v>8</v>
      </c>
      <c r="BQ593" s="68">
        <v>15</v>
      </c>
      <c r="BR593" s="68">
        <v>24</v>
      </c>
      <c r="BS593" s="68">
        <v>22</v>
      </c>
      <c r="BT593" s="68">
        <v>13</v>
      </c>
      <c r="BU593" s="68">
        <v>12</v>
      </c>
      <c r="BV593" s="68">
        <v>11</v>
      </c>
      <c r="BW593" s="68">
        <v>13</v>
      </c>
      <c r="BX593" s="68">
        <v>11</v>
      </c>
      <c r="BY593" s="68">
        <v>12</v>
      </c>
      <c r="BZ593" s="68">
        <v>12</v>
      </c>
      <c r="CA593" s="68">
        <v>13</v>
      </c>
      <c r="CB593" s="149">
        <f>(2.71828^(-8.3291+4.4859*K593-2.1583*L593))/(1+(2.71828^(-8.3291+4.4859*K593-2.1583*L593)))</f>
        <v>7.9434270529638139E-19</v>
      </c>
      <c r="CC593" s="49" t="s">
        <v>781</v>
      </c>
      <c r="CD593" s="86" t="s">
        <v>472</v>
      </c>
      <c r="CE593" s="86" t="s">
        <v>782</v>
      </c>
      <c r="CF593" s="86" t="s">
        <v>50</v>
      </c>
      <c r="CG593" s="86" t="s">
        <v>813</v>
      </c>
      <c r="CH593" s="59">
        <f>COUNTIF($M593,"=13")+COUNTIF($N593,"=24")+COUNTIF($O593,"=14")+COUNTIF($P593,"=11")+COUNTIF($Q593,"=11")+COUNTIF($R593,"=14")+COUNTIF($S593,"=12")+COUNTIF($T593,"=12")+COUNTIF($U593,"=12")+COUNTIF($V593,"=13")+COUNTIF($W593,"=13")+COUNTIF($X593,"=16")</f>
        <v>6</v>
      </c>
      <c r="CI593" s="59">
        <f>COUNTIF($Y593,"=18")+COUNTIF($Z593,"=9")+COUNTIF($AA593,"=10")+COUNTIF($AB593,"=11")+COUNTIF($AC593,"=11")+COUNTIF($AD593,"=25")+COUNTIF($AE593,"=15")+COUNTIF($AF593,"=19")+COUNTIF($AG593,"=31")+COUNTIF($AH593,"=15")+COUNTIF($AI593,"=15")+COUNTIF($AJ593,"=17")+COUNTIF($AK593,"=17")</f>
        <v>4</v>
      </c>
      <c r="CJ593" s="59">
        <f>COUNTIF($AL593,"=11")+COUNTIF($AM593,"=11")+COUNTIF($AN593,"=19")+COUNTIF($AO593,"=23")+COUNTIF($AP593,"=15")+COUNTIF($AQ593,"=15")+COUNTIF($AR593,"=19")+COUNTIF($AS593,"=17")+COUNTIF($AV593,"=12")+COUNTIF($AW593,"=12")</f>
        <v>8</v>
      </c>
      <c r="CK593" s="59">
        <f>COUNTIF($AX593,"=11")+COUNTIF($AY593,"=9")+COUNTIF($AZ593,"=15")+COUNTIF($BA593,"=16")+COUNTIF($BB593,"=8")+COUNTIF($BC593,"=10")+COUNTIF($BD593,"=10")+COUNTIF($BE593,"=8")+COUNTIF($BF593,"=10")+COUNTIF($BG593,"=11")</f>
        <v>5</v>
      </c>
      <c r="CL593" s="59">
        <f>COUNTIF($BH593,"=12")+COUNTIF($BI593,"=21")+COUNTIF($BJ593,"=23")+COUNTIF($BK593,"=16")+COUNTIF($BL593,"=10")+COUNTIF($BM593,"=12")+COUNTIF($BN593,"=12")+COUNTIF($BO593,"=15")+COUNTIF($BP593,"=8")+COUNTIF($BQ593,"=12")+COUNTIF($BR593,"=24")+COUNTIF($BS593,"=20")+COUNTIF($BT593,"=13")</f>
        <v>7</v>
      </c>
      <c r="CM593" s="59">
        <f>COUNTIF($BU593,"=12")+COUNTIF($BV593,"=11")+COUNTIF($BW593,"=13")+COUNTIF($BX593,"=11")+COUNTIF($BY593,"=11")+COUNTIF($BZ593,"=12")+COUNTIF($CA593,"=11")</f>
        <v>5</v>
      </c>
      <c r="EA593" s="86"/>
      <c r="EB593" s="86"/>
      <c r="EC593" s="86"/>
      <c r="ED593" s="86"/>
      <c r="EE593" s="86"/>
    </row>
    <row r="594" spans="1:143" s="85" customFormat="1" x14ac:dyDescent="0.25">
      <c r="A594" s="164">
        <v>326059</v>
      </c>
      <c r="B594" s="49" t="s">
        <v>44</v>
      </c>
      <c r="C594" s="86" t="s">
        <v>2</v>
      </c>
      <c r="D594" s="198" t="s">
        <v>1132</v>
      </c>
      <c r="E594" s="49" t="s">
        <v>1</v>
      </c>
      <c r="F594" s="49" t="s">
        <v>1</v>
      </c>
      <c r="G594" s="75">
        <v>42386.87777777778</v>
      </c>
      <c r="H594" s="88" t="s">
        <v>2</v>
      </c>
      <c r="I594" s="88" t="s">
        <v>779</v>
      </c>
      <c r="J594" s="87">
        <v>41277.888888888891</v>
      </c>
      <c r="K594" s="143">
        <f>+COUNTIF($Y594,"&gt;=18")+COUNTIF($AG594,"&gt;=31")+COUNTIF($AP594,"&lt;=15")+COUNTIF($AR594,"&gt;=19")+COUNTIF($BG594,"&gt;=11")+COUNTIF($BI594,"&lt;=21")+COUNTIF($BK594,"&gt;=17")+COUNTIF($BR594,"&gt;=24")+COUNTIF($CA594,"&lt;=11")</f>
        <v>7</v>
      </c>
      <c r="L594" s="140">
        <f>65-(+CH594+CI594+CJ594+CK594+CL594+CM594)</f>
        <v>30</v>
      </c>
      <c r="M594" s="68">
        <v>14</v>
      </c>
      <c r="N594" s="100">
        <v>25</v>
      </c>
      <c r="O594" s="68">
        <v>16</v>
      </c>
      <c r="P594" s="100">
        <v>11</v>
      </c>
      <c r="Q594" s="68">
        <v>11</v>
      </c>
      <c r="R594" s="68">
        <v>15</v>
      </c>
      <c r="S594" s="68">
        <v>12</v>
      </c>
      <c r="T594" s="68">
        <v>12</v>
      </c>
      <c r="U594" s="68">
        <v>10</v>
      </c>
      <c r="V594" s="68">
        <v>13</v>
      </c>
      <c r="W594" s="68">
        <v>11</v>
      </c>
      <c r="X594" s="68">
        <v>16</v>
      </c>
      <c r="Y594" s="68">
        <v>15</v>
      </c>
      <c r="Z594" s="100">
        <v>9</v>
      </c>
      <c r="AA594" s="100">
        <v>10</v>
      </c>
      <c r="AB594" s="68">
        <v>11</v>
      </c>
      <c r="AC594" s="68">
        <v>11</v>
      </c>
      <c r="AD594" s="68">
        <v>26</v>
      </c>
      <c r="AE594" s="68">
        <v>14</v>
      </c>
      <c r="AF594" s="68">
        <v>20</v>
      </c>
      <c r="AG594" s="68">
        <v>32</v>
      </c>
      <c r="AH594" s="100">
        <v>12</v>
      </c>
      <c r="AI594" s="100">
        <v>14</v>
      </c>
      <c r="AJ594" s="100">
        <v>15</v>
      </c>
      <c r="AK594" s="100">
        <v>16</v>
      </c>
      <c r="AL594" s="68">
        <v>11</v>
      </c>
      <c r="AM594" s="100">
        <v>11</v>
      </c>
      <c r="AN594" s="100">
        <v>19</v>
      </c>
      <c r="AO594" s="100">
        <v>23</v>
      </c>
      <c r="AP594" s="100">
        <v>15</v>
      </c>
      <c r="AQ594" s="100">
        <v>15</v>
      </c>
      <c r="AR594" s="100">
        <v>19</v>
      </c>
      <c r="AS594" s="100">
        <v>20</v>
      </c>
      <c r="AT594" s="100">
        <v>37</v>
      </c>
      <c r="AU594" s="68">
        <v>41</v>
      </c>
      <c r="AV594" s="68">
        <v>12</v>
      </c>
      <c r="AW594" s="100">
        <v>11</v>
      </c>
      <c r="AX594" s="100">
        <v>12</v>
      </c>
      <c r="AY594" s="100">
        <v>8</v>
      </c>
      <c r="AZ594" s="100">
        <v>17</v>
      </c>
      <c r="BA594" s="100">
        <v>17</v>
      </c>
      <c r="BB594" s="68">
        <v>8</v>
      </c>
      <c r="BC594" s="68">
        <v>12</v>
      </c>
      <c r="BD594" s="68">
        <v>10</v>
      </c>
      <c r="BE594" s="68">
        <v>8</v>
      </c>
      <c r="BF594" s="68">
        <v>10</v>
      </c>
      <c r="BG594" s="68">
        <v>11</v>
      </c>
      <c r="BH594" s="68">
        <v>12</v>
      </c>
      <c r="BI594" s="68">
        <v>21</v>
      </c>
      <c r="BJ594" s="68">
        <v>22</v>
      </c>
      <c r="BK594" s="68">
        <v>17</v>
      </c>
      <c r="BL594" s="68">
        <v>11</v>
      </c>
      <c r="BM594" s="68">
        <v>12</v>
      </c>
      <c r="BN594" s="68">
        <v>12</v>
      </c>
      <c r="BO594" s="68">
        <v>12</v>
      </c>
      <c r="BP594" s="68">
        <v>8</v>
      </c>
      <c r="BQ594" s="68">
        <v>15</v>
      </c>
      <c r="BR594" s="68">
        <v>24</v>
      </c>
      <c r="BS594" s="68">
        <v>22</v>
      </c>
      <c r="BT594" s="68">
        <v>13</v>
      </c>
      <c r="BU594" s="68">
        <v>12</v>
      </c>
      <c r="BV594" s="68">
        <v>11</v>
      </c>
      <c r="BW594" s="68">
        <v>13</v>
      </c>
      <c r="BX594" s="68">
        <v>11</v>
      </c>
      <c r="BY594" s="68">
        <v>12</v>
      </c>
      <c r="BZ594" s="68">
        <v>12</v>
      </c>
      <c r="CA594" s="68">
        <v>13</v>
      </c>
      <c r="CB594" s="149">
        <f>(2.71828^(-8.3291+4.4859*K594-2.1583*L594))/(1+(2.71828^(-8.3291+4.4859*K594-2.1583*L594)))</f>
        <v>7.9434270529638139E-19</v>
      </c>
      <c r="CC594" s="64" t="s">
        <v>781</v>
      </c>
      <c r="CD594" s="49" t="s">
        <v>52</v>
      </c>
      <c r="CE594" s="86" t="s">
        <v>2</v>
      </c>
      <c r="CF594" s="86" t="s">
        <v>50</v>
      </c>
      <c r="CG594" s="86"/>
      <c r="CH594" s="59">
        <f>COUNTIF($M594,"=13")+COUNTIF($N594,"=24")+COUNTIF($O594,"=14")+COUNTIF($P594,"=11")+COUNTIF($Q594,"=11")+COUNTIF($R594,"=14")+COUNTIF($S594,"=12")+COUNTIF($T594,"=12")+COUNTIF($U594,"=12")+COUNTIF($V594,"=13")+COUNTIF($W594,"=13")+COUNTIF($X594,"=16")</f>
        <v>6</v>
      </c>
      <c r="CI594" s="59">
        <f>COUNTIF($Y594,"=18")+COUNTIF($Z594,"=9")+COUNTIF($AA594,"=10")+COUNTIF($AB594,"=11")+COUNTIF($AC594,"=11")+COUNTIF($AD594,"=25")+COUNTIF($AE594,"=15")+COUNTIF($AF594,"=19")+COUNTIF($AG594,"=31")+COUNTIF($AH594,"=15")+COUNTIF($AI594,"=15")+COUNTIF($AJ594,"=17")+COUNTIF($AK594,"=17")</f>
        <v>4</v>
      </c>
      <c r="CJ594" s="59">
        <f>COUNTIF($AL594,"=11")+COUNTIF($AM594,"=11")+COUNTIF($AN594,"=19")+COUNTIF($AO594,"=23")+COUNTIF($AP594,"=15")+COUNTIF($AQ594,"=15")+COUNTIF($AR594,"=19")+COUNTIF($AS594,"=17")+COUNTIF($AV594,"=12")+COUNTIF($AW594,"=12")</f>
        <v>8</v>
      </c>
      <c r="CK594" s="59">
        <f>COUNTIF($AX594,"=11")+COUNTIF($AY594,"=9")+COUNTIF($AZ594,"=15")+COUNTIF($BA594,"=16")+COUNTIF($BB594,"=8")+COUNTIF($BC594,"=10")+COUNTIF($BD594,"=10")+COUNTIF($BE594,"=8")+COUNTIF($BF594,"=10")+COUNTIF($BG594,"=11")</f>
        <v>5</v>
      </c>
      <c r="CL594" s="59">
        <f>COUNTIF($BH594,"=12")+COUNTIF($BI594,"=21")+COUNTIF($BJ594,"=23")+COUNTIF($BK594,"=16")+COUNTIF($BL594,"=10")+COUNTIF($BM594,"=12")+COUNTIF($BN594,"=12")+COUNTIF($BO594,"=15")+COUNTIF($BP594,"=8")+COUNTIF($BQ594,"=12")+COUNTIF($BR594,"=24")+COUNTIF($BS594,"=20")+COUNTIF($BT594,"=13")</f>
        <v>7</v>
      </c>
      <c r="CM594" s="59">
        <f>COUNTIF($BU594,"=12")+COUNTIF($BV594,"=11")+COUNTIF($BW594,"=13")+COUNTIF($BX594,"=11")+COUNTIF($BY594,"=11")+COUNTIF($BZ594,"=12")+COUNTIF($CA594,"=11")</f>
        <v>5</v>
      </c>
      <c r="EA594" s="86"/>
      <c r="EB594" s="86"/>
      <c r="EC594" s="86"/>
      <c r="ED594" s="86"/>
      <c r="EE594" s="86"/>
    </row>
    <row r="595" spans="1:143" s="85" customFormat="1" x14ac:dyDescent="0.25">
      <c r="A595" s="202">
        <v>291389</v>
      </c>
      <c r="B595" s="190" t="s">
        <v>2</v>
      </c>
      <c r="C595" s="191" t="s">
        <v>2</v>
      </c>
      <c r="D595" s="198" t="s">
        <v>1123</v>
      </c>
      <c r="E595" s="3" t="s">
        <v>248</v>
      </c>
      <c r="F595" s="3" t="s">
        <v>1121</v>
      </c>
      <c r="G595" s="87">
        <v>43961</v>
      </c>
      <c r="H595" s="3" t="s">
        <v>2</v>
      </c>
      <c r="I595" s="88" t="s">
        <v>779</v>
      </c>
      <c r="J595" s="27" t="s">
        <v>1001</v>
      </c>
      <c r="K595" s="143">
        <f>+COUNTIF($Y595,"&gt;=18")+COUNTIF($AG595,"&gt;=31")+COUNTIF($AP595,"&lt;=15")+COUNTIF($AR595,"&gt;=19")+COUNTIF($BG595,"&gt;=11")+COUNTIF($BI595,"&lt;=21")+COUNTIF($BK595,"&gt;=17")+COUNTIF($BR595,"&gt;=24")+COUNTIF($CA595,"&lt;=11")</f>
        <v>6</v>
      </c>
      <c r="L595" s="140">
        <f>65-(+CH595+CI595+CJ595+CK595+CL595+CM595)</f>
        <v>33</v>
      </c>
      <c r="M595" s="89">
        <v>13</v>
      </c>
      <c r="N595" s="89">
        <v>23</v>
      </c>
      <c r="O595" s="89">
        <v>14</v>
      </c>
      <c r="P595" s="89">
        <v>9</v>
      </c>
      <c r="Q595" s="197">
        <v>13</v>
      </c>
      <c r="R595" s="197">
        <v>19</v>
      </c>
      <c r="S595" s="89">
        <v>12</v>
      </c>
      <c r="T595" s="89">
        <v>12</v>
      </c>
      <c r="U595" s="89">
        <v>11</v>
      </c>
      <c r="V595" s="89">
        <v>13</v>
      </c>
      <c r="W595" s="89">
        <v>10</v>
      </c>
      <c r="X595" s="89">
        <v>16</v>
      </c>
      <c r="Y595" s="89">
        <v>19</v>
      </c>
      <c r="Z595" s="197">
        <v>9</v>
      </c>
      <c r="AA595" s="197">
        <v>9</v>
      </c>
      <c r="AB595" s="89">
        <v>11</v>
      </c>
      <c r="AC595" s="89">
        <v>11</v>
      </c>
      <c r="AD595" s="89">
        <v>26</v>
      </c>
      <c r="AE595" s="89">
        <v>16</v>
      </c>
      <c r="AF595" s="89">
        <v>19</v>
      </c>
      <c r="AG595" s="89">
        <v>35</v>
      </c>
      <c r="AH595" s="197">
        <v>11</v>
      </c>
      <c r="AI595" s="197">
        <v>14</v>
      </c>
      <c r="AJ595" s="197">
        <v>14</v>
      </c>
      <c r="AK595" s="208">
        <v>15</v>
      </c>
      <c r="AL595" s="89">
        <v>11</v>
      </c>
      <c r="AM595" s="89">
        <v>11</v>
      </c>
      <c r="AN595" s="197">
        <v>19</v>
      </c>
      <c r="AO595" s="197">
        <v>23</v>
      </c>
      <c r="AP595" s="89">
        <v>14</v>
      </c>
      <c r="AQ595" s="89">
        <v>15</v>
      </c>
      <c r="AR595" s="89">
        <v>17</v>
      </c>
      <c r="AS595" s="89">
        <v>19</v>
      </c>
      <c r="AT595" s="197">
        <v>32</v>
      </c>
      <c r="AU595" s="197">
        <v>35</v>
      </c>
      <c r="AV595" s="89">
        <v>12</v>
      </c>
      <c r="AW595" s="89">
        <v>11</v>
      </c>
      <c r="AX595" s="89">
        <v>11</v>
      </c>
      <c r="AY595" s="89">
        <v>8</v>
      </c>
      <c r="AZ595" s="197">
        <v>15</v>
      </c>
      <c r="BA595" s="197">
        <v>17</v>
      </c>
      <c r="BB595" s="89">
        <v>8</v>
      </c>
      <c r="BC595" s="89">
        <v>10</v>
      </c>
      <c r="BD595" s="89">
        <v>10</v>
      </c>
      <c r="BE595" s="89">
        <v>8</v>
      </c>
      <c r="BF595" s="89">
        <v>11</v>
      </c>
      <c r="BG595" s="89">
        <v>11</v>
      </c>
      <c r="BH595" s="89">
        <v>12</v>
      </c>
      <c r="BI595" s="197">
        <v>21</v>
      </c>
      <c r="BJ595" s="197">
        <v>21</v>
      </c>
      <c r="BK595" s="89">
        <v>14</v>
      </c>
      <c r="BL595" s="89">
        <v>10</v>
      </c>
      <c r="BM595" s="89">
        <v>12</v>
      </c>
      <c r="BN595" s="89">
        <v>12</v>
      </c>
      <c r="BO595" s="89">
        <v>14</v>
      </c>
      <c r="BP595" s="89">
        <v>8</v>
      </c>
      <c r="BQ595" s="89">
        <v>13</v>
      </c>
      <c r="BR595" s="89">
        <v>25</v>
      </c>
      <c r="BS595" s="89">
        <v>21</v>
      </c>
      <c r="BT595" s="89">
        <v>12</v>
      </c>
      <c r="BU595" s="89">
        <v>12</v>
      </c>
      <c r="BV595" s="89">
        <v>11</v>
      </c>
      <c r="BW595" s="89">
        <v>14</v>
      </c>
      <c r="BX595" s="89">
        <v>11</v>
      </c>
      <c r="BY595" s="89">
        <v>12</v>
      </c>
      <c r="BZ595" s="89">
        <v>13</v>
      </c>
      <c r="CA595" s="89">
        <v>13</v>
      </c>
      <c r="CB595" s="149">
        <f>(2.71828^(-8.3291+4.4859*K595-2.1583*L595))/(1+(2.71828^(-8.3291+4.4859*K595-2.1583*L595)))</f>
        <v>1.3797365093537506E-23</v>
      </c>
      <c r="CC595" s="63"/>
      <c r="CD595" s="3" t="s">
        <v>1122</v>
      </c>
      <c r="CE595" s="3" t="s">
        <v>2</v>
      </c>
      <c r="CF595" s="63"/>
      <c r="CG595" s="63"/>
      <c r="CH595" s="59">
        <f>COUNTIF($M595,"=13")+COUNTIF($N595,"=24")+COUNTIF($O595,"=14")+COUNTIF($P595,"=11")+COUNTIF($Q595,"=11")+COUNTIF($R595,"=14")+COUNTIF($S595,"=12")+COUNTIF($T595,"=12")+COUNTIF($U595,"=12")+COUNTIF($V595,"=13")+COUNTIF($W595,"=13")+COUNTIF($X595,"=16")</f>
        <v>6</v>
      </c>
      <c r="CI595" s="59">
        <f>COUNTIF($Y595,"=18")+COUNTIF($Z595,"=9")+COUNTIF($AA595,"=10")+COUNTIF($AB595,"=11")+COUNTIF($AC595,"=11")+COUNTIF($AD595,"=25")+COUNTIF($AE595,"=15")+COUNTIF($AF595,"=19")+COUNTIF($AG595,"=31")+COUNTIF($AH595,"=15")+COUNTIF($AI595,"=15")+COUNTIF($AJ595,"=17")+COUNTIF($AK595,"=17")</f>
        <v>4</v>
      </c>
      <c r="CJ595" s="59">
        <f>COUNTIF($AL595,"=11")+COUNTIF($AM595,"=11")+COUNTIF($AN595,"=19")+COUNTIF($AO595,"=23")+COUNTIF($AP595,"=15")+COUNTIF($AQ595,"=15")+COUNTIF($AR595,"=19")+COUNTIF($AS595,"=17")+COUNTIF($AV595,"=12")+COUNTIF($AW595,"=12")</f>
        <v>6</v>
      </c>
      <c r="CK595" s="59">
        <f>COUNTIF($AX595,"=11")+COUNTIF($AY595,"=9")+COUNTIF($AZ595,"=15")+COUNTIF($BA595,"=16")+COUNTIF($BB595,"=8")+COUNTIF($BC595,"=10")+COUNTIF($BD595,"=10")+COUNTIF($BE595,"=8")+COUNTIF($BF595,"=10")+COUNTIF($BG595,"=11")</f>
        <v>7</v>
      </c>
      <c r="CL595" s="59">
        <f>COUNTIF($BH595,"=12")+COUNTIF($BI595,"=21")+COUNTIF($BJ595,"=23")+COUNTIF($BK595,"=16")+COUNTIF($BL595,"=10")+COUNTIF($BM595,"=12")+COUNTIF($BN595,"=12")+COUNTIF($BO595,"=15")+COUNTIF($BP595,"=8")+COUNTIF($BQ595,"=12")+COUNTIF($BR595,"=24")+COUNTIF($BS595,"=20")+COUNTIF($BT595,"=13")</f>
        <v>6</v>
      </c>
      <c r="CM595" s="59">
        <f>COUNTIF($BU595,"=12")+COUNTIF($BV595,"=11")+COUNTIF($BW595,"=13")+COUNTIF($BX595,"=11")+COUNTIF($BY595,"=11")+COUNTIF($BZ595,"=12")+COUNTIF($CA595,"=11")</f>
        <v>3</v>
      </c>
      <c r="CN595" s="192" t="s">
        <v>2</v>
      </c>
      <c r="CO595" s="192" t="s">
        <v>2</v>
      </c>
      <c r="CP595" s="192" t="s">
        <v>2</v>
      </c>
      <c r="CQ595" s="192" t="s">
        <v>2</v>
      </c>
      <c r="CR595" s="192" t="s">
        <v>2</v>
      </c>
      <c r="CS595" s="192" t="s">
        <v>2</v>
      </c>
      <c r="CT595" s="192" t="s">
        <v>2</v>
      </c>
      <c r="CU595" s="192" t="s">
        <v>2</v>
      </c>
      <c r="CV595" s="192" t="s">
        <v>2</v>
      </c>
      <c r="CW595" s="192" t="s">
        <v>2</v>
      </c>
      <c r="CX595" s="192" t="s">
        <v>2</v>
      </c>
      <c r="CY595" s="192" t="s">
        <v>2</v>
      </c>
      <c r="CZ595" s="192" t="s">
        <v>2</v>
      </c>
      <c r="DA595" s="192" t="s">
        <v>2</v>
      </c>
      <c r="DB595" s="192" t="s">
        <v>2</v>
      </c>
      <c r="DC595" s="192" t="s">
        <v>2</v>
      </c>
      <c r="DD595" s="192" t="s">
        <v>2</v>
      </c>
      <c r="DE595" s="192" t="s">
        <v>2</v>
      </c>
      <c r="DF595" s="192" t="s">
        <v>2</v>
      </c>
      <c r="DG595" s="192" t="s">
        <v>2</v>
      </c>
      <c r="DH595" s="192" t="s">
        <v>2</v>
      </c>
      <c r="DI595" s="192" t="s">
        <v>2</v>
      </c>
      <c r="DJ595" s="192" t="s">
        <v>2</v>
      </c>
      <c r="DK595" s="192" t="s">
        <v>2</v>
      </c>
      <c r="DL595" s="192" t="s">
        <v>2</v>
      </c>
      <c r="DM595" s="192" t="s">
        <v>2</v>
      </c>
      <c r="DN595" s="192" t="s">
        <v>2</v>
      </c>
      <c r="DO595" s="192" t="s">
        <v>2</v>
      </c>
      <c r="DP595" s="192" t="s">
        <v>2</v>
      </c>
      <c r="DQ595" s="192" t="s">
        <v>2</v>
      </c>
      <c r="DR595" s="192" t="s">
        <v>2</v>
      </c>
      <c r="DS595" s="192" t="s">
        <v>2</v>
      </c>
      <c r="DT595" s="192" t="s">
        <v>2</v>
      </c>
      <c r="DU595" s="192" t="s">
        <v>2</v>
      </c>
      <c r="DV595" s="192" t="s">
        <v>2</v>
      </c>
      <c r="DW595" s="192" t="s">
        <v>2</v>
      </c>
      <c r="DX595" s="192" t="s">
        <v>2</v>
      </c>
      <c r="DY595" s="192" t="s">
        <v>2</v>
      </c>
      <c r="DZ595" s="192" t="s">
        <v>2</v>
      </c>
      <c r="EA595" s="192" t="s">
        <v>2</v>
      </c>
      <c r="EB595" s="192" t="s">
        <v>2</v>
      </c>
      <c r="EC595" s="192" t="s">
        <v>2</v>
      </c>
      <c r="ED595" s="192" t="s">
        <v>2</v>
      </c>
      <c r="EE595" s="192" t="s">
        <v>2</v>
      </c>
      <c r="EF595" s="108"/>
      <c r="EG595" s="59"/>
      <c r="EH595" s="59"/>
      <c r="EI595" s="59"/>
      <c r="EJ595" s="59"/>
      <c r="EK595" s="59"/>
      <c r="EL595" s="59"/>
      <c r="EM595" s="109"/>
    </row>
  </sheetData>
  <sortState ref="A17:EE76">
    <sortCondition descending="1" sortBy="cellColor" ref="D17:D76" dxfId="4"/>
  </sortState>
  <conditionalFormatting sqref="CE329 CE91 B58:B64 A56:B56 A57:A71">
    <cfRule type="cellIs" dxfId="3" priority="73" stopIfTrue="1" operator="equal">
      <formula>"unk"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workbookViewId="0"/>
  </sheetViews>
  <sheetFormatPr defaultRowHeight="15" x14ac:dyDescent="0.25"/>
  <cols>
    <col min="1" max="1" width="9.140625" style="215"/>
  </cols>
  <sheetData>
    <row r="1" spans="1:7" x14ac:dyDescent="0.25">
      <c r="A1" s="215" t="s">
        <v>856</v>
      </c>
      <c r="B1" t="s">
        <v>857</v>
      </c>
      <c r="C1" t="s">
        <v>858</v>
      </c>
      <c r="D1" t="s">
        <v>3</v>
      </c>
    </row>
    <row r="2" spans="1:7" x14ac:dyDescent="0.25">
      <c r="A2" s="215">
        <v>317998</v>
      </c>
      <c r="B2">
        <v>1</v>
      </c>
      <c r="C2">
        <v>9</v>
      </c>
      <c r="D2">
        <v>2</v>
      </c>
      <c r="G2" t="s">
        <v>1155</v>
      </c>
    </row>
    <row r="3" spans="1:7" x14ac:dyDescent="0.25">
      <c r="A3" s="215">
        <v>323714</v>
      </c>
      <c r="B3" s="85">
        <v>1</v>
      </c>
      <c r="C3">
        <v>9</v>
      </c>
      <c r="D3">
        <v>2</v>
      </c>
    </row>
    <row r="4" spans="1:7" x14ac:dyDescent="0.25">
      <c r="A4" s="215" t="s">
        <v>934</v>
      </c>
      <c r="B4" s="85">
        <v>1</v>
      </c>
      <c r="C4">
        <v>9</v>
      </c>
      <c r="D4">
        <v>2</v>
      </c>
      <c r="G4" t="s">
        <v>844</v>
      </c>
    </row>
    <row r="5" spans="1:7" x14ac:dyDescent="0.25">
      <c r="A5" s="215" t="s">
        <v>935</v>
      </c>
      <c r="B5" s="85">
        <v>1</v>
      </c>
      <c r="C5">
        <v>9</v>
      </c>
      <c r="D5">
        <v>2</v>
      </c>
      <c r="G5" t="s">
        <v>845</v>
      </c>
    </row>
    <row r="6" spans="1:7" x14ac:dyDescent="0.25">
      <c r="A6" s="215">
        <v>100219</v>
      </c>
      <c r="B6" s="85">
        <v>1</v>
      </c>
      <c r="C6">
        <v>9</v>
      </c>
      <c r="D6">
        <v>3</v>
      </c>
      <c r="G6" t="s">
        <v>846</v>
      </c>
    </row>
    <row r="7" spans="1:7" x14ac:dyDescent="0.25">
      <c r="A7" s="215">
        <v>259127</v>
      </c>
      <c r="B7" s="85">
        <v>1</v>
      </c>
      <c r="C7">
        <v>9</v>
      </c>
      <c r="D7">
        <v>3</v>
      </c>
      <c r="G7" t="s">
        <v>847</v>
      </c>
    </row>
    <row r="8" spans="1:7" x14ac:dyDescent="0.25">
      <c r="A8" s="215">
        <v>376080</v>
      </c>
      <c r="B8" s="85">
        <v>1</v>
      </c>
      <c r="C8">
        <v>9</v>
      </c>
      <c r="D8">
        <v>3</v>
      </c>
      <c r="G8" t="s">
        <v>848</v>
      </c>
    </row>
    <row r="9" spans="1:7" x14ac:dyDescent="0.25">
      <c r="A9" s="215">
        <v>730068</v>
      </c>
      <c r="B9" s="85">
        <v>1</v>
      </c>
      <c r="C9">
        <v>9</v>
      </c>
      <c r="D9">
        <v>3</v>
      </c>
      <c r="G9" t="s">
        <v>845</v>
      </c>
    </row>
    <row r="10" spans="1:7" x14ac:dyDescent="0.25">
      <c r="A10" s="215">
        <v>866588</v>
      </c>
      <c r="B10" s="85">
        <v>1</v>
      </c>
      <c r="C10">
        <v>9</v>
      </c>
      <c r="D10">
        <v>3</v>
      </c>
    </row>
    <row r="11" spans="1:7" x14ac:dyDescent="0.25">
      <c r="A11" s="215">
        <v>107869</v>
      </c>
      <c r="B11" s="85">
        <v>1</v>
      </c>
      <c r="C11">
        <v>9</v>
      </c>
      <c r="D11">
        <v>4</v>
      </c>
    </row>
    <row r="12" spans="1:7" x14ac:dyDescent="0.25">
      <c r="A12" s="215">
        <v>227854</v>
      </c>
      <c r="B12" s="85">
        <v>1</v>
      </c>
      <c r="C12">
        <v>9</v>
      </c>
      <c r="D12">
        <v>4</v>
      </c>
      <c r="G12" t="s">
        <v>849</v>
      </c>
    </row>
    <row r="13" spans="1:7" x14ac:dyDescent="0.25">
      <c r="A13" s="215">
        <v>265425</v>
      </c>
      <c r="B13" s="85">
        <v>1</v>
      </c>
      <c r="C13">
        <v>9</v>
      </c>
      <c r="D13">
        <v>4</v>
      </c>
      <c r="G13" t="s">
        <v>850</v>
      </c>
    </row>
    <row r="14" spans="1:7" x14ac:dyDescent="0.25">
      <c r="A14" s="215">
        <v>339040</v>
      </c>
      <c r="B14" s="85">
        <v>1</v>
      </c>
      <c r="C14">
        <v>9</v>
      </c>
      <c r="D14">
        <v>4</v>
      </c>
      <c r="G14" t="s">
        <v>851</v>
      </c>
    </row>
    <row r="15" spans="1:7" x14ac:dyDescent="0.25">
      <c r="A15" s="215">
        <v>299488</v>
      </c>
      <c r="B15" s="85">
        <v>1</v>
      </c>
      <c r="C15">
        <v>9</v>
      </c>
      <c r="D15">
        <v>5</v>
      </c>
      <c r="G15" t="s">
        <v>852</v>
      </c>
    </row>
    <row r="16" spans="1:7" x14ac:dyDescent="0.25">
      <c r="A16" s="215" t="s">
        <v>936</v>
      </c>
      <c r="B16" s="85">
        <v>1</v>
      </c>
      <c r="C16">
        <v>9</v>
      </c>
      <c r="D16">
        <v>5</v>
      </c>
      <c r="G16" t="s">
        <v>851</v>
      </c>
    </row>
    <row r="17" spans="1:7" x14ac:dyDescent="0.25">
      <c r="A17" s="215">
        <v>160027</v>
      </c>
      <c r="B17" s="85">
        <v>1</v>
      </c>
      <c r="C17">
        <v>8</v>
      </c>
      <c r="D17">
        <v>2</v>
      </c>
      <c r="G17" t="s">
        <v>853</v>
      </c>
    </row>
    <row r="18" spans="1:7" x14ac:dyDescent="0.25">
      <c r="A18" s="215">
        <v>84928</v>
      </c>
      <c r="B18" s="85">
        <v>1</v>
      </c>
      <c r="C18">
        <v>8</v>
      </c>
      <c r="D18">
        <v>3</v>
      </c>
      <c r="G18" t="s">
        <v>854</v>
      </c>
    </row>
    <row r="19" spans="1:7" x14ac:dyDescent="0.25">
      <c r="A19" s="215">
        <v>864334</v>
      </c>
      <c r="B19" s="85">
        <v>1</v>
      </c>
      <c r="C19">
        <v>8</v>
      </c>
      <c r="D19">
        <v>3</v>
      </c>
      <c r="G19" t="s">
        <v>855</v>
      </c>
    </row>
    <row r="20" spans="1:7" x14ac:dyDescent="0.25">
      <c r="A20" s="215">
        <v>151757</v>
      </c>
      <c r="B20" s="85">
        <v>1</v>
      </c>
      <c r="C20">
        <v>8</v>
      </c>
      <c r="D20">
        <v>4</v>
      </c>
    </row>
    <row r="21" spans="1:7" x14ac:dyDescent="0.25">
      <c r="A21" s="215">
        <v>309988</v>
      </c>
      <c r="B21" s="85">
        <v>1</v>
      </c>
      <c r="C21">
        <v>8</v>
      </c>
      <c r="D21">
        <v>4</v>
      </c>
    </row>
    <row r="22" spans="1:7" x14ac:dyDescent="0.25">
      <c r="A22" s="215">
        <v>801312</v>
      </c>
      <c r="B22" s="85">
        <v>1</v>
      </c>
      <c r="C22">
        <v>8</v>
      </c>
      <c r="D22">
        <v>4</v>
      </c>
      <c r="G22" t="s">
        <v>1171</v>
      </c>
    </row>
    <row r="23" spans="1:7" x14ac:dyDescent="0.25">
      <c r="A23" s="215">
        <v>27822</v>
      </c>
      <c r="B23" s="85">
        <v>1</v>
      </c>
      <c r="C23">
        <v>8</v>
      </c>
      <c r="D23">
        <v>5</v>
      </c>
    </row>
    <row r="24" spans="1:7" x14ac:dyDescent="0.25">
      <c r="A24" s="215">
        <v>84938</v>
      </c>
      <c r="B24" s="85">
        <v>1</v>
      </c>
      <c r="C24">
        <v>8</v>
      </c>
      <c r="D24">
        <v>5</v>
      </c>
    </row>
    <row r="25" spans="1:7" x14ac:dyDescent="0.25">
      <c r="A25" s="215">
        <v>561163</v>
      </c>
      <c r="B25" s="85">
        <v>1</v>
      </c>
      <c r="C25">
        <v>8</v>
      </c>
      <c r="D25">
        <v>5</v>
      </c>
      <c r="G25" t="s">
        <v>1156</v>
      </c>
    </row>
    <row r="26" spans="1:7" x14ac:dyDescent="0.25">
      <c r="A26" s="215">
        <v>598107</v>
      </c>
      <c r="B26" s="85">
        <v>1</v>
      </c>
      <c r="C26">
        <v>8</v>
      </c>
      <c r="D26">
        <v>5</v>
      </c>
    </row>
    <row r="27" spans="1:7" x14ac:dyDescent="0.25">
      <c r="A27" s="215">
        <v>458768</v>
      </c>
      <c r="B27" s="85">
        <v>1</v>
      </c>
      <c r="C27">
        <v>8</v>
      </c>
      <c r="D27">
        <v>6</v>
      </c>
      <c r="G27" t="s">
        <v>844</v>
      </c>
    </row>
    <row r="28" spans="1:7" x14ac:dyDescent="0.25">
      <c r="A28" s="215">
        <v>162015</v>
      </c>
      <c r="B28" s="85">
        <v>1</v>
      </c>
      <c r="C28">
        <v>8</v>
      </c>
      <c r="D28">
        <v>7</v>
      </c>
      <c r="G28" t="s">
        <v>845</v>
      </c>
    </row>
    <row r="29" spans="1:7" x14ac:dyDescent="0.25">
      <c r="A29" s="215">
        <v>81092</v>
      </c>
      <c r="B29" s="85">
        <v>1</v>
      </c>
      <c r="C29">
        <v>7</v>
      </c>
      <c r="D29">
        <v>5</v>
      </c>
      <c r="G29" t="s">
        <v>1157</v>
      </c>
    </row>
    <row r="30" spans="1:7" x14ac:dyDescent="0.25">
      <c r="A30" s="215">
        <v>159039</v>
      </c>
      <c r="B30" s="85">
        <v>1</v>
      </c>
      <c r="C30">
        <v>6</v>
      </c>
      <c r="D30">
        <v>6</v>
      </c>
      <c r="G30" t="s">
        <v>1158</v>
      </c>
    </row>
    <row r="31" spans="1:7" x14ac:dyDescent="0.25">
      <c r="A31" s="215">
        <v>60472</v>
      </c>
      <c r="B31" s="85">
        <v>1</v>
      </c>
      <c r="C31">
        <v>6</v>
      </c>
      <c r="D31">
        <v>7</v>
      </c>
      <c r="G31" t="s">
        <v>1159</v>
      </c>
    </row>
    <row r="32" spans="1:7" x14ac:dyDescent="0.25">
      <c r="A32" s="215" t="s">
        <v>938</v>
      </c>
      <c r="B32" s="85">
        <v>1</v>
      </c>
      <c r="C32">
        <v>6</v>
      </c>
      <c r="D32">
        <v>7</v>
      </c>
      <c r="G32" t="s">
        <v>845</v>
      </c>
    </row>
    <row r="33" spans="1:7" x14ac:dyDescent="0.25">
      <c r="A33" s="215">
        <v>272725</v>
      </c>
      <c r="B33" s="85">
        <v>1</v>
      </c>
      <c r="C33">
        <v>6</v>
      </c>
      <c r="D33">
        <v>9</v>
      </c>
    </row>
    <row r="34" spans="1:7" x14ac:dyDescent="0.25">
      <c r="A34" s="215">
        <v>416890</v>
      </c>
      <c r="B34" s="85">
        <v>1</v>
      </c>
      <c r="C34">
        <v>6</v>
      </c>
      <c r="D34">
        <v>9</v>
      </c>
    </row>
    <row r="35" spans="1:7" x14ac:dyDescent="0.25">
      <c r="A35" s="215" t="s">
        <v>940</v>
      </c>
      <c r="B35" s="85">
        <v>1</v>
      </c>
      <c r="C35">
        <v>5</v>
      </c>
      <c r="D35">
        <v>6</v>
      </c>
      <c r="G35" t="s">
        <v>849</v>
      </c>
    </row>
    <row r="36" spans="1:7" x14ac:dyDescent="0.25">
      <c r="A36" s="215" t="s">
        <v>1090</v>
      </c>
      <c r="B36">
        <v>0</v>
      </c>
      <c r="C36">
        <v>7</v>
      </c>
      <c r="D36">
        <v>11</v>
      </c>
      <c r="G36" t="s">
        <v>850</v>
      </c>
    </row>
    <row r="37" spans="1:7" x14ac:dyDescent="0.25">
      <c r="A37" s="215" t="s">
        <v>1057</v>
      </c>
      <c r="B37" s="85">
        <v>0</v>
      </c>
      <c r="C37">
        <v>7</v>
      </c>
      <c r="D37">
        <v>12</v>
      </c>
      <c r="G37" t="s">
        <v>851</v>
      </c>
    </row>
    <row r="38" spans="1:7" x14ac:dyDescent="0.25">
      <c r="A38" s="215" t="s">
        <v>942</v>
      </c>
      <c r="B38" s="85">
        <v>0</v>
      </c>
      <c r="C38">
        <v>7</v>
      </c>
      <c r="D38">
        <v>12</v>
      </c>
      <c r="G38" t="s">
        <v>1160</v>
      </c>
    </row>
    <row r="39" spans="1:7" x14ac:dyDescent="0.25">
      <c r="A39" s="215" t="s">
        <v>943</v>
      </c>
      <c r="B39" s="85">
        <v>0</v>
      </c>
      <c r="C39">
        <v>7</v>
      </c>
      <c r="D39">
        <v>17</v>
      </c>
      <c r="G39" t="s">
        <v>851</v>
      </c>
    </row>
    <row r="40" spans="1:7" x14ac:dyDescent="0.25">
      <c r="A40" s="215">
        <v>348601</v>
      </c>
      <c r="B40" s="85">
        <v>0</v>
      </c>
      <c r="C40">
        <v>7</v>
      </c>
      <c r="D40">
        <v>27</v>
      </c>
      <c r="G40" t="s">
        <v>1161</v>
      </c>
    </row>
    <row r="41" spans="1:7" x14ac:dyDescent="0.25">
      <c r="A41" s="215">
        <v>354996</v>
      </c>
      <c r="B41" s="85">
        <v>0</v>
      </c>
      <c r="C41">
        <v>7</v>
      </c>
      <c r="D41">
        <v>30</v>
      </c>
      <c r="G41" t="s">
        <v>854</v>
      </c>
    </row>
    <row r="42" spans="1:7" x14ac:dyDescent="0.25">
      <c r="A42" s="215">
        <v>326059</v>
      </c>
      <c r="B42" s="85">
        <v>0</v>
      </c>
      <c r="C42">
        <v>7</v>
      </c>
      <c r="D42">
        <v>30</v>
      </c>
      <c r="G42" t="s">
        <v>1162</v>
      </c>
    </row>
    <row r="43" spans="1:7" x14ac:dyDescent="0.25">
      <c r="A43" s="215">
        <v>71247</v>
      </c>
      <c r="B43" s="85">
        <v>0</v>
      </c>
      <c r="C43">
        <v>6</v>
      </c>
      <c r="D43">
        <v>8</v>
      </c>
    </row>
    <row r="44" spans="1:7" x14ac:dyDescent="0.25">
      <c r="A44" s="215">
        <v>64800</v>
      </c>
      <c r="B44" s="85">
        <v>0</v>
      </c>
      <c r="C44">
        <v>6</v>
      </c>
      <c r="D44">
        <v>11</v>
      </c>
    </row>
    <row r="45" spans="1:7" x14ac:dyDescent="0.25">
      <c r="A45" s="215">
        <v>282514</v>
      </c>
      <c r="B45" s="85">
        <v>0</v>
      </c>
      <c r="C45">
        <v>6</v>
      </c>
      <c r="D45">
        <v>11</v>
      </c>
    </row>
    <row r="46" spans="1:7" x14ac:dyDescent="0.25">
      <c r="A46" s="215" t="s">
        <v>944</v>
      </c>
      <c r="B46" s="85">
        <v>0</v>
      </c>
      <c r="C46">
        <v>6</v>
      </c>
      <c r="D46">
        <v>11</v>
      </c>
    </row>
    <row r="47" spans="1:7" x14ac:dyDescent="0.25">
      <c r="A47" s="215">
        <v>110908</v>
      </c>
      <c r="B47" s="85">
        <v>0</v>
      </c>
      <c r="C47">
        <v>6</v>
      </c>
      <c r="D47">
        <v>11</v>
      </c>
    </row>
    <row r="48" spans="1:7" x14ac:dyDescent="0.25">
      <c r="A48" s="215">
        <v>278463</v>
      </c>
      <c r="B48" s="85">
        <v>0</v>
      </c>
      <c r="C48">
        <v>6</v>
      </c>
      <c r="D48">
        <v>11</v>
      </c>
    </row>
    <row r="49" spans="1:4" x14ac:dyDescent="0.25">
      <c r="A49" s="215">
        <v>291630</v>
      </c>
      <c r="B49" s="85">
        <v>0</v>
      </c>
      <c r="C49">
        <v>6</v>
      </c>
      <c r="D49">
        <v>11</v>
      </c>
    </row>
    <row r="50" spans="1:4" x14ac:dyDescent="0.25">
      <c r="A50" s="215">
        <v>373009</v>
      </c>
      <c r="B50" s="85">
        <v>0</v>
      </c>
      <c r="C50">
        <v>6</v>
      </c>
      <c r="D50">
        <v>11</v>
      </c>
    </row>
    <row r="51" spans="1:4" x14ac:dyDescent="0.25">
      <c r="A51" s="215" t="s">
        <v>961</v>
      </c>
      <c r="B51" s="85">
        <v>0</v>
      </c>
      <c r="C51">
        <v>6</v>
      </c>
      <c r="D51">
        <v>11</v>
      </c>
    </row>
    <row r="52" spans="1:4" x14ac:dyDescent="0.25">
      <c r="A52" s="215">
        <v>248683</v>
      </c>
      <c r="B52" s="85">
        <v>0</v>
      </c>
      <c r="C52">
        <v>6</v>
      </c>
      <c r="D52">
        <v>12</v>
      </c>
    </row>
    <row r="53" spans="1:4" x14ac:dyDescent="0.25">
      <c r="A53" s="215">
        <v>250522</v>
      </c>
      <c r="B53" s="85">
        <v>0</v>
      </c>
      <c r="C53">
        <v>6</v>
      </c>
      <c r="D53">
        <v>12</v>
      </c>
    </row>
    <row r="54" spans="1:4" x14ac:dyDescent="0.25">
      <c r="A54" s="215">
        <v>250531</v>
      </c>
      <c r="B54" s="85">
        <v>0</v>
      </c>
      <c r="C54">
        <v>6</v>
      </c>
      <c r="D54">
        <v>12</v>
      </c>
    </row>
    <row r="55" spans="1:4" x14ac:dyDescent="0.25">
      <c r="A55" s="215">
        <v>187458</v>
      </c>
      <c r="B55" s="85">
        <v>0</v>
      </c>
      <c r="C55">
        <v>6</v>
      </c>
      <c r="D55">
        <v>12</v>
      </c>
    </row>
    <row r="56" spans="1:4" x14ac:dyDescent="0.25">
      <c r="A56" s="215">
        <v>269389</v>
      </c>
      <c r="B56" s="85">
        <v>0</v>
      </c>
      <c r="C56">
        <v>6</v>
      </c>
      <c r="D56">
        <v>12</v>
      </c>
    </row>
    <row r="57" spans="1:4" x14ac:dyDescent="0.25">
      <c r="A57" s="215">
        <v>298603</v>
      </c>
      <c r="B57" s="85">
        <v>0</v>
      </c>
      <c r="C57">
        <v>6</v>
      </c>
      <c r="D57">
        <v>12</v>
      </c>
    </row>
    <row r="58" spans="1:4" x14ac:dyDescent="0.25">
      <c r="A58" s="215">
        <v>146410</v>
      </c>
      <c r="B58" s="85">
        <v>0</v>
      </c>
      <c r="C58">
        <v>6</v>
      </c>
      <c r="D58">
        <v>13</v>
      </c>
    </row>
    <row r="59" spans="1:4" x14ac:dyDescent="0.25">
      <c r="A59" s="215" t="s">
        <v>1060</v>
      </c>
      <c r="B59" s="85">
        <v>0</v>
      </c>
      <c r="C59">
        <v>6</v>
      </c>
      <c r="D59">
        <v>13</v>
      </c>
    </row>
    <row r="60" spans="1:4" x14ac:dyDescent="0.25">
      <c r="A60" s="215">
        <v>79465</v>
      </c>
      <c r="B60" s="85">
        <v>0</v>
      </c>
      <c r="C60">
        <v>6</v>
      </c>
      <c r="D60">
        <v>13</v>
      </c>
    </row>
    <row r="61" spans="1:4" x14ac:dyDescent="0.25">
      <c r="A61" s="215">
        <v>156882</v>
      </c>
      <c r="B61" s="85">
        <v>0</v>
      </c>
      <c r="C61">
        <v>6</v>
      </c>
      <c r="D61">
        <v>13</v>
      </c>
    </row>
    <row r="62" spans="1:4" x14ac:dyDescent="0.25">
      <c r="A62" s="215">
        <v>234465</v>
      </c>
      <c r="B62" s="85">
        <v>0</v>
      </c>
      <c r="C62">
        <v>6</v>
      </c>
      <c r="D62">
        <v>13</v>
      </c>
    </row>
    <row r="63" spans="1:4" x14ac:dyDescent="0.25">
      <c r="A63" s="215" t="s">
        <v>1064</v>
      </c>
      <c r="B63" s="85">
        <v>0</v>
      </c>
      <c r="C63">
        <v>6</v>
      </c>
      <c r="D63">
        <v>14</v>
      </c>
    </row>
    <row r="64" spans="1:4" x14ac:dyDescent="0.25">
      <c r="A64" s="215">
        <v>307501</v>
      </c>
      <c r="B64" s="85">
        <v>0</v>
      </c>
      <c r="C64">
        <v>6</v>
      </c>
      <c r="D64">
        <v>14</v>
      </c>
    </row>
    <row r="65" spans="1:4" x14ac:dyDescent="0.25">
      <c r="A65" s="215">
        <v>148768</v>
      </c>
      <c r="B65" s="85">
        <v>0</v>
      </c>
      <c r="C65">
        <v>6</v>
      </c>
      <c r="D65">
        <v>16</v>
      </c>
    </row>
    <row r="66" spans="1:4" x14ac:dyDescent="0.25">
      <c r="A66" s="215">
        <v>584227</v>
      </c>
      <c r="B66" s="85">
        <v>0</v>
      </c>
      <c r="C66">
        <v>6</v>
      </c>
      <c r="D66">
        <v>16</v>
      </c>
    </row>
    <row r="67" spans="1:4" x14ac:dyDescent="0.25">
      <c r="A67" s="215">
        <v>351215</v>
      </c>
      <c r="B67" s="85">
        <v>0</v>
      </c>
      <c r="C67">
        <v>6</v>
      </c>
      <c r="D67">
        <v>16</v>
      </c>
    </row>
    <row r="68" spans="1:4" x14ac:dyDescent="0.25">
      <c r="A68" s="215">
        <v>119782</v>
      </c>
      <c r="B68" s="85">
        <v>0</v>
      </c>
      <c r="C68">
        <v>6</v>
      </c>
      <c r="D68">
        <v>17</v>
      </c>
    </row>
    <row r="69" spans="1:4" x14ac:dyDescent="0.25">
      <c r="A69" s="215">
        <v>812471</v>
      </c>
      <c r="B69" s="85">
        <v>0</v>
      </c>
      <c r="C69">
        <v>6</v>
      </c>
      <c r="D69">
        <v>18</v>
      </c>
    </row>
    <row r="70" spans="1:4" x14ac:dyDescent="0.25">
      <c r="A70" s="215">
        <v>62374</v>
      </c>
      <c r="B70" s="85">
        <v>0</v>
      </c>
      <c r="C70">
        <v>6</v>
      </c>
      <c r="D70">
        <v>18</v>
      </c>
    </row>
    <row r="71" spans="1:4" x14ac:dyDescent="0.25">
      <c r="A71" s="215">
        <v>260426</v>
      </c>
      <c r="B71" s="85">
        <v>0</v>
      </c>
      <c r="C71">
        <v>6</v>
      </c>
      <c r="D71">
        <v>20</v>
      </c>
    </row>
    <row r="72" spans="1:4" x14ac:dyDescent="0.25">
      <c r="A72" s="215">
        <v>291389</v>
      </c>
      <c r="B72" s="85">
        <v>0</v>
      </c>
      <c r="C72">
        <v>6</v>
      </c>
      <c r="D72">
        <v>33</v>
      </c>
    </row>
    <row r="73" spans="1:4" x14ac:dyDescent="0.25">
      <c r="A73" s="215" t="s">
        <v>945</v>
      </c>
      <c r="B73" s="85">
        <v>0</v>
      </c>
      <c r="C73">
        <v>5</v>
      </c>
      <c r="D73">
        <v>8</v>
      </c>
    </row>
    <row r="74" spans="1:4" x14ac:dyDescent="0.25">
      <c r="A74" s="215">
        <v>78793</v>
      </c>
      <c r="B74" s="85">
        <v>0</v>
      </c>
      <c r="C74">
        <v>5</v>
      </c>
      <c r="D74">
        <v>8</v>
      </c>
    </row>
    <row r="75" spans="1:4" x14ac:dyDescent="0.25">
      <c r="A75" s="215">
        <v>226813</v>
      </c>
      <c r="B75" s="85">
        <v>0</v>
      </c>
      <c r="C75">
        <v>5</v>
      </c>
      <c r="D75">
        <v>8</v>
      </c>
    </row>
    <row r="76" spans="1:4" x14ac:dyDescent="0.25">
      <c r="A76" s="215">
        <v>317390</v>
      </c>
      <c r="B76" s="85">
        <v>0</v>
      </c>
      <c r="C76">
        <v>5</v>
      </c>
      <c r="D76">
        <v>9</v>
      </c>
    </row>
    <row r="77" spans="1:4" x14ac:dyDescent="0.25">
      <c r="A77" s="215">
        <v>8229</v>
      </c>
      <c r="B77" s="85">
        <v>0</v>
      </c>
      <c r="C77">
        <v>5</v>
      </c>
      <c r="D77">
        <v>10</v>
      </c>
    </row>
    <row r="78" spans="1:4" x14ac:dyDescent="0.25">
      <c r="A78" s="215">
        <v>132118</v>
      </c>
      <c r="B78" s="85">
        <v>0</v>
      </c>
      <c r="C78">
        <v>5</v>
      </c>
      <c r="D78">
        <v>10</v>
      </c>
    </row>
    <row r="79" spans="1:4" x14ac:dyDescent="0.25">
      <c r="A79" s="215">
        <v>23018</v>
      </c>
      <c r="B79" s="85">
        <v>0</v>
      </c>
      <c r="C79">
        <v>5</v>
      </c>
      <c r="D79">
        <v>10</v>
      </c>
    </row>
    <row r="80" spans="1:4" x14ac:dyDescent="0.25">
      <c r="A80" s="215">
        <v>99646</v>
      </c>
      <c r="B80" s="85">
        <v>0</v>
      </c>
      <c r="C80">
        <v>5</v>
      </c>
      <c r="D80">
        <v>10</v>
      </c>
    </row>
    <row r="81" spans="1:4" x14ac:dyDescent="0.25">
      <c r="A81" s="215">
        <v>361892</v>
      </c>
      <c r="B81" s="85">
        <v>0</v>
      </c>
      <c r="C81">
        <v>5</v>
      </c>
      <c r="D81">
        <v>10</v>
      </c>
    </row>
    <row r="82" spans="1:4" x14ac:dyDescent="0.25">
      <c r="A82" s="215" t="s">
        <v>946</v>
      </c>
      <c r="B82" s="85">
        <v>0</v>
      </c>
      <c r="C82">
        <v>5</v>
      </c>
      <c r="D82">
        <v>10</v>
      </c>
    </row>
    <row r="83" spans="1:4" x14ac:dyDescent="0.25">
      <c r="A83" s="215">
        <v>230855</v>
      </c>
      <c r="B83" s="85">
        <v>0</v>
      </c>
      <c r="C83">
        <v>5</v>
      </c>
      <c r="D83">
        <v>11</v>
      </c>
    </row>
    <row r="84" spans="1:4" x14ac:dyDescent="0.25">
      <c r="A84" s="215">
        <v>285690</v>
      </c>
      <c r="B84" s="85">
        <v>0</v>
      </c>
      <c r="C84">
        <v>5</v>
      </c>
      <c r="D84">
        <v>11</v>
      </c>
    </row>
    <row r="85" spans="1:4" x14ac:dyDescent="0.25">
      <c r="A85" s="215">
        <v>142567</v>
      </c>
      <c r="B85" s="85">
        <v>0</v>
      </c>
      <c r="C85">
        <v>5</v>
      </c>
      <c r="D85">
        <v>11</v>
      </c>
    </row>
    <row r="86" spans="1:4" x14ac:dyDescent="0.25">
      <c r="A86" s="215">
        <v>232541</v>
      </c>
      <c r="B86" s="85">
        <v>0</v>
      </c>
      <c r="C86">
        <v>5</v>
      </c>
      <c r="D86">
        <v>11</v>
      </c>
    </row>
    <row r="87" spans="1:4" x14ac:dyDescent="0.25">
      <c r="A87" s="215">
        <v>307162</v>
      </c>
      <c r="B87" s="85">
        <v>0</v>
      </c>
      <c r="C87">
        <v>5</v>
      </c>
      <c r="D87">
        <v>11</v>
      </c>
    </row>
    <row r="88" spans="1:4" x14ac:dyDescent="0.25">
      <c r="A88" s="215">
        <v>357717</v>
      </c>
      <c r="B88" s="85">
        <v>0</v>
      </c>
      <c r="C88">
        <v>5</v>
      </c>
      <c r="D88">
        <v>11</v>
      </c>
    </row>
    <row r="89" spans="1:4" x14ac:dyDescent="0.25">
      <c r="A89" s="215" t="s">
        <v>967</v>
      </c>
      <c r="B89" s="85">
        <v>0</v>
      </c>
      <c r="C89">
        <v>5</v>
      </c>
      <c r="D89">
        <v>11</v>
      </c>
    </row>
    <row r="90" spans="1:4" x14ac:dyDescent="0.25">
      <c r="A90" s="215">
        <v>106554</v>
      </c>
      <c r="B90" s="85">
        <v>0</v>
      </c>
      <c r="C90">
        <v>5</v>
      </c>
      <c r="D90">
        <v>12</v>
      </c>
    </row>
    <row r="91" spans="1:4" x14ac:dyDescent="0.25">
      <c r="A91" s="215">
        <v>164044</v>
      </c>
      <c r="B91" s="85">
        <v>0</v>
      </c>
      <c r="C91">
        <v>5</v>
      </c>
      <c r="D91">
        <v>12</v>
      </c>
    </row>
    <row r="92" spans="1:4" x14ac:dyDescent="0.25">
      <c r="A92" s="215">
        <v>189014</v>
      </c>
      <c r="B92" s="85">
        <v>0</v>
      </c>
      <c r="C92">
        <v>5</v>
      </c>
      <c r="D92">
        <v>12</v>
      </c>
    </row>
    <row r="93" spans="1:4" x14ac:dyDescent="0.25">
      <c r="A93" s="216">
        <v>223367</v>
      </c>
      <c r="B93" s="85">
        <v>0</v>
      </c>
      <c r="C93">
        <v>5</v>
      </c>
      <c r="D93">
        <v>12</v>
      </c>
    </row>
    <row r="94" spans="1:4" x14ac:dyDescent="0.25">
      <c r="A94" s="215">
        <v>352589</v>
      </c>
      <c r="B94" s="85">
        <v>0</v>
      </c>
      <c r="C94">
        <v>5</v>
      </c>
      <c r="D94">
        <v>12</v>
      </c>
    </row>
    <row r="95" spans="1:4" x14ac:dyDescent="0.25">
      <c r="A95" s="215" t="s">
        <v>1069</v>
      </c>
      <c r="B95" s="85">
        <v>0</v>
      </c>
      <c r="C95">
        <v>5</v>
      </c>
      <c r="D95">
        <v>12</v>
      </c>
    </row>
    <row r="96" spans="1:4" x14ac:dyDescent="0.25">
      <c r="A96" s="215">
        <v>793522</v>
      </c>
      <c r="B96" s="85">
        <v>0</v>
      </c>
      <c r="C96">
        <v>5</v>
      </c>
      <c r="D96">
        <v>12</v>
      </c>
    </row>
    <row r="97" spans="1:4" x14ac:dyDescent="0.25">
      <c r="A97" s="215">
        <v>5155</v>
      </c>
      <c r="B97" s="85">
        <v>0</v>
      </c>
      <c r="C97">
        <v>5</v>
      </c>
      <c r="D97">
        <v>12</v>
      </c>
    </row>
    <row r="98" spans="1:4" x14ac:dyDescent="0.25">
      <c r="A98" s="215">
        <v>132486</v>
      </c>
      <c r="B98" s="85">
        <v>0</v>
      </c>
      <c r="C98">
        <v>5</v>
      </c>
      <c r="D98">
        <v>12</v>
      </c>
    </row>
    <row r="99" spans="1:4" x14ac:dyDescent="0.25">
      <c r="A99" s="215">
        <v>169185</v>
      </c>
      <c r="B99" s="85">
        <v>0</v>
      </c>
      <c r="C99">
        <v>5</v>
      </c>
      <c r="D99">
        <v>12</v>
      </c>
    </row>
    <row r="100" spans="1:4" x14ac:dyDescent="0.25">
      <c r="A100" s="215">
        <v>214486</v>
      </c>
      <c r="B100" s="85">
        <v>0</v>
      </c>
      <c r="C100">
        <v>5</v>
      </c>
      <c r="D100">
        <v>12</v>
      </c>
    </row>
    <row r="101" spans="1:4" x14ac:dyDescent="0.25">
      <c r="A101" s="215">
        <v>225856</v>
      </c>
      <c r="B101" s="85">
        <v>0</v>
      </c>
      <c r="C101">
        <v>5</v>
      </c>
      <c r="D101">
        <v>12</v>
      </c>
    </row>
    <row r="102" spans="1:4" x14ac:dyDescent="0.25">
      <c r="A102" s="215">
        <v>253077</v>
      </c>
      <c r="B102" s="85">
        <v>0</v>
      </c>
      <c r="C102">
        <v>5</v>
      </c>
      <c r="D102">
        <v>12</v>
      </c>
    </row>
    <row r="103" spans="1:4" x14ac:dyDescent="0.25">
      <c r="A103" s="215">
        <v>269014</v>
      </c>
      <c r="B103" s="85">
        <v>0</v>
      </c>
      <c r="C103">
        <v>5</v>
      </c>
      <c r="D103">
        <v>12</v>
      </c>
    </row>
    <row r="104" spans="1:4" x14ac:dyDescent="0.25">
      <c r="A104" s="215">
        <v>321275</v>
      </c>
      <c r="B104" s="85">
        <v>0</v>
      </c>
      <c r="C104">
        <v>5</v>
      </c>
      <c r="D104">
        <v>12</v>
      </c>
    </row>
    <row r="105" spans="1:4" x14ac:dyDescent="0.25">
      <c r="A105" s="215">
        <v>573703</v>
      </c>
      <c r="B105" s="85">
        <v>0</v>
      </c>
      <c r="C105">
        <v>5</v>
      </c>
      <c r="D105">
        <v>12</v>
      </c>
    </row>
    <row r="106" spans="1:4" x14ac:dyDescent="0.25">
      <c r="A106" s="215" t="s">
        <v>973</v>
      </c>
      <c r="B106" s="85">
        <v>0</v>
      </c>
      <c r="C106">
        <v>5</v>
      </c>
      <c r="D106">
        <v>12</v>
      </c>
    </row>
    <row r="107" spans="1:4" x14ac:dyDescent="0.25">
      <c r="A107" s="215" t="s">
        <v>972</v>
      </c>
      <c r="B107" s="85">
        <v>0</v>
      </c>
      <c r="C107">
        <v>5</v>
      </c>
      <c r="D107">
        <v>12</v>
      </c>
    </row>
    <row r="108" spans="1:4" x14ac:dyDescent="0.25">
      <c r="A108" s="215">
        <v>60023</v>
      </c>
      <c r="B108" s="85">
        <v>0</v>
      </c>
      <c r="C108">
        <v>5</v>
      </c>
      <c r="D108">
        <v>13</v>
      </c>
    </row>
    <row r="109" spans="1:4" x14ac:dyDescent="0.25">
      <c r="A109" s="215">
        <v>118455</v>
      </c>
      <c r="B109" s="85">
        <v>0</v>
      </c>
      <c r="C109">
        <v>5</v>
      </c>
      <c r="D109">
        <v>13</v>
      </c>
    </row>
    <row r="110" spans="1:4" x14ac:dyDescent="0.25">
      <c r="A110" s="215">
        <v>148856</v>
      </c>
      <c r="B110" s="85">
        <v>0</v>
      </c>
      <c r="C110">
        <v>5</v>
      </c>
      <c r="D110">
        <v>13</v>
      </c>
    </row>
    <row r="111" spans="1:4" x14ac:dyDescent="0.25">
      <c r="A111" s="215">
        <v>209695</v>
      </c>
      <c r="B111" s="85">
        <v>0</v>
      </c>
      <c r="C111">
        <v>5</v>
      </c>
      <c r="D111">
        <v>13</v>
      </c>
    </row>
    <row r="112" spans="1:4" x14ac:dyDescent="0.25">
      <c r="A112" s="215" t="s">
        <v>948</v>
      </c>
      <c r="B112" s="85">
        <v>0</v>
      </c>
      <c r="C112">
        <v>5</v>
      </c>
      <c r="D112">
        <v>13</v>
      </c>
    </row>
    <row r="113" spans="1:4" x14ac:dyDescent="0.25">
      <c r="A113" s="215">
        <v>168616</v>
      </c>
      <c r="B113" s="85">
        <v>0</v>
      </c>
      <c r="C113">
        <v>5</v>
      </c>
      <c r="D113">
        <v>13</v>
      </c>
    </row>
    <row r="114" spans="1:4" x14ac:dyDescent="0.25">
      <c r="A114" s="215">
        <v>670845</v>
      </c>
      <c r="B114" s="85">
        <v>0</v>
      </c>
      <c r="C114">
        <v>5</v>
      </c>
      <c r="D114">
        <v>13</v>
      </c>
    </row>
    <row r="115" spans="1:4" x14ac:dyDescent="0.25">
      <c r="A115" s="215">
        <v>763309</v>
      </c>
      <c r="B115" s="85">
        <v>0</v>
      </c>
      <c r="C115">
        <v>5</v>
      </c>
      <c r="D115">
        <v>13</v>
      </c>
    </row>
    <row r="116" spans="1:4" x14ac:dyDescent="0.25">
      <c r="A116" s="215">
        <v>153194</v>
      </c>
      <c r="B116" s="85">
        <v>0</v>
      </c>
      <c r="C116">
        <v>5</v>
      </c>
      <c r="D116">
        <v>13</v>
      </c>
    </row>
    <row r="117" spans="1:4" x14ac:dyDescent="0.25">
      <c r="A117" s="215" t="s">
        <v>1080</v>
      </c>
      <c r="B117" s="85">
        <v>0</v>
      </c>
      <c r="C117">
        <v>5</v>
      </c>
      <c r="D117">
        <v>13</v>
      </c>
    </row>
    <row r="118" spans="1:4" x14ac:dyDescent="0.25">
      <c r="A118" s="215">
        <v>22442</v>
      </c>
      <c r="B118" s="85">
        <v>0</v>
      </c>
      <c r="C118">
        <v>5</v>
      </c>
      <c r="D118">
        <v>13</v>
      </c>
    </row>
    <row r="119" spans="1:4" x14ac:dyDescent="0.25">
      <c r="A119" s="215">
        <v>111858</v>
      </c>
      <c r="B119" s="85">
        <v>0</v>
      </c>
      <c r="C119">
        <v>5</v>
      </c>
      <c r="D119">
        <v>13</v>
      </c>
    </row>
    <row r="120" spans="1:4" x14ac:dyDescent="0.25">
      <c r="A120" s="215">
        <v>141986</v>
      </c>
      <c r="B120" s="85">
        <v>0</v>
      </c>
      <c r="C120">
        <v>5</v>
      </c>
      <c r="D120">
        <v>13</v>
      </c>
    </row>
    <row r="121" spans="1:4" x14ac:dyDescent="0.25">
      <c r="A121" s="215">
        <v>173450</v>
      </c>
      <c r="B121" s="85">
        <v>0</v>
      </c>
      <c r="C121">
        <v>5</v>
      </c>
      <c r="D121">
        <v>13</v>
      </c>
    </row>
    <row r="122" spans="1:4" x14ac:dyDescent="0.25">
      <c r="A122" s="215">
        <v>179935</v>
      </c>
      <c r="B122" s="85">
        <v>0</v>
      </c>
      <c r="C122">
        <v>5</v>
      </c>
      <c r="D122">
        <v>13</v>
      </c>
    </row>
    <row r="123" spans="1:4" x14ac:dyDescent="0.25">
      <c r="A123" s="215">
        <v>208313</v>
      </c>
      <c r="B123" s="85">
        <v>0</v>
      </c>
      <c r="C123">
        <v>5</v>
      </c>
      <c r="D123">
        <v>13</v>
      </c>
    </row>
    <row r="124" spans="1:4" x14ac:dyDescent="0.25">
      <c r="A124" s="215">
        <v>246162</v>
      </c>
      <c r="B124" s="85">
        <v>0</v>
      </c>
      <c r="C124">
        <v>5</v>
      </c>
      <c r="D124">
        <v>13</v>
      </c>
    </row>
    <row r="125" spans="1:4" x14ac:dyDescent="0.25">
      <c r="A125" s="215">
        <v>253429</v>
      </c>
      <c r="B125" s="85">
        <v>0</v>
      </c>
      <c r="C125">
        <v>5</v>
      </c>
      <c r="D125">
        <v>13</v>
      </c>
    </row>
    <row r="126" spans="1:4" x14ac:dyDescent="0.25">
      <c r="A126" s="215">
        <v>257891</v>
      </c>
      <c r="B126" s="85">
        <v>0</v>
      </c>
      <c r="C126">
        <v>5</v>
      </c>
      <c r="D126">
        <v>13</v>
      </c>
    </row>
    <row r="127" spans="1:4" x14ac:dyDescent="0.25">
      <c r="A127" s="215">
        <v>313845</v>
      </c>
      <c r="B127" s="85">
        <v>0</v>
      </c>
      <c r="C127">
        <v>5</v>
      </c>
      <c r="D127">
        <v>13</v>
      </c>
    </row>
    <row r="128" spans="1:4" x14ac:dyDescent="0.25">
      <c r="A128" s="215">
        <v>320574</v>
      </c>
      <c r="B128" s="85">
        <v>0</v>
      </c>
      <c r="C128">
        <v>5</v>
      </c>
      <c r="D128">
        <v>13</v>
      </c>
    </row>
    <row r="129" spans="1:4" x14ac:dyDescent="0.25">
      <c r="A129" s="215">
        <v>362655</v>
      </c>
      <c r="B129" s="85">
        <v>0</v>
      </c>
      <c r="C129">
        <v>5</v>
      </c>
      <c r="D129">
        <v>13</v>
      </c>
    </row>
    <row r="130" spans="1:4" x14ac:dyDescent="0.25">
      <c r="A130" s="215">
        <v>364427</v>
      </c>
      <c r="B130" s="85">
        <v>0</v>
      </c>
      <c r="C130">
        <v>5</v>
      </c>
      <c r="D130">
        <v>13</v>
      </c>
    </row>
    <row r="131" spans="1:4" x14ac:dyDescent="0.25">
      <c r="A131" s="215" t="s">
        <v>947</v>
      </c>
      <c r="B131" s="85">
        <v>0</v>
      </c>
      <c r="C131">
        <v>5</v>
      </c>
      <c r="D131">
        <v>13</v>
      </c>
    </row>
    <row r="132" spans="1:4" x14ac:dyDescent="0.25">
      <c r="A132" s="215">
        <v>73158</v>
      </c>
      <c r="B132" s="85">
        <v>0</v>
      </c>
      <c r="C132">
        <v>5</v>
      </c>
      <c r="D132">
        <v>14</v>
      </c>
    </row>
    <row r="133" spans="1:4" x14ac:dyDescent="0.25">
      <c r="A133" s="215">
        <v>112067</v>
      </c>
      <c r="B133" s="85">
        <v>0</v>
      </c>
      <c r="C133">
        <v>5</v>
      </c>
      <c r="D133">
        <v>14</v>
      </c>
    </row>
    <row r="134" spans="1:4" x14ac:dyDescent="0.25">
      <c r="A134" s="215">
        <v>204713</v>
      </c>
      <c r="B134" s="85">
        <v>0</v>
      </c>
      <c r="C134">
        <v>5</v>
      </c>
      <c r="D134">
        <v>14</v>
      </c>
    </row>
    <row r="135" spans="1:4" x14ac:dyDescent="0.25">
      <c r="A135" s="215">
        <v>224387</v>
      </c>
      <c r="B135" s="85">
        <v>0</v>
      </c>
      <c r="C135">
        <v>5</v>
      </c>
      <c r="D135">
        <v>14</v>
      </c>
    </row>
    <row r="136" spans="1:4" x14ac:dyDescent="0.25">
      <c r="A136" s="215">
        <v>226083</v>
      </c>
      <c r="B136" s="85">
        <v>0</v>
      </c>
      <c r="C136">
        <v>5</v>
      </c>
      <c r="D136">
        <v>14</v>
      </c>
    </row>
    <row r="137" spans="1:4" x14ac:dyDescent="0.25">
      <c r="A137" s="215">
        <v>355875</v>
      </c>
      <c r="B137" s="85">
        <v>0</v>
      </c>
      <c r="C137">
        <v>5</v>
      </c>
      <c r="D137">
        <v>14</v>
      </c>
    </row>
    <row r="138" spans="1:4" x14ac:dyDescent="0.25">
      <c r="A138" s="215" t="s">
        <v>953</v>
      </c>
      <c r="B138" s="85">
        <v>0</v>
      </c>
      <c r="C138">
        <v>5</v>
      </c>
      <c r="D138">
        <v>14</v>
      </c>
    </row>
    <row r="139" spans="1:4" x14ac:dyDescent="0.25">
      <c r="A139" s="215" t="s">
        <v>949</v>
      </c>
      <c r="B139" s="85">
        <v>0</v>
      </c>
      <c r="C139">
        <v>5</v>
      </c>
      <c r="D139">
        <v>14</v>
      </c>
    </row>
    <row r="140" spans="1:4" x14ac:dyDescent="0.25">
      <c r="A140" s="215" t="s">
        <v>952</v>
      </c>
      <c r="B140" s="85">
        <v>0</v>
      </c>
      <c r="C140">
        <v>5</v>
      </c>
      <c r="D140">
        <v>14</v>
      </c>
    </row>
    <row r="141" spans="1:4" x14ac:dyDescent="0.25">
      <c r="A141" s="215" t="s">
        <v>950</v>
      </c>
      <c r="B141" s="85">
        <v>0</v>
      </c>
      <c r="C141">
        <v>5</v>
      </c>
      <c r="D141">
        <v>14</v>
      </c>
    </row>
    <row r="142" spans="1:4" x14ac:dyDescent="0.25">
      <c r="A142" s="215" t="s">
        <v>951</v>
      </c>
      <c r="B142" s="85">
        <v>0</v>
      </c>
      <c r="C142">
        <v>5</v>
      </c>
      <c r="D142">
        <v>14</v>
      </c>
    </row>
    <row r="143" spans="1:4" x14ac:dyDescent="0.25">
      <c r="A143" s="215">
        <v>76149</v>
      </c>
      <c r="B143" s="85">
        <v>0</v>
      </c>
      <c r="C143">
        <v>5</v>
      </c>
      <c r="D143">
        <v>14</v>
      </c>
    </row>
    <row r="144" spans="1:4" x14ac:dyDescent="0.25">
      <c r="A144" s="215">
        <v>212724</v>
      </c>
      <c r="B144" s="85">
        <v>0</v>
      </c>
      <c r="C144">
        <v>5</v>
      </c>
      <c r="D144">
        <v>14</v>
      </c>
    </row>
    <row r="145" spans="1:4" x14ac:dyDescent="0.25">
      <c r="A145" s="215">
        <v>25909</v>
      </c>
      <c r="B145" s="85">
        <v>0</v>
      </c>
      <c r="C145">
        <v>5</v>
      </c>
      <c r="D145">
        <v>15</v>
      </c>
    </row>
    <row r="146" spans="1:4" x14ac:dyDescent="0.25">
      <c r="A146" s="215">
        <v>89658</v>
      </c>
      <c r="B146" s="85">
        <v>0</v>
      </c>
      <c r="C146">
        <v>5</v>
      </c>
      <c r="D146">
        <v>15</v>
      </c>
    </row>
    <row r="147" spans="1:4" x14ac:dyDescent="0.25">
      <c r="A147" s="215">
        <v>115106</v>
      </c>
      <c r="B147" s="85">
        <v>0</v>
      </c>
      <c r="C147">
        <v>5</v>
      </c>
      <c r="D147">
        <v>15</v>
      </c>
    </row>
    <row r="148" spans="1:4" x14ac:dyDescent="0.25">
      <c r="A148" s="215">
        <v>176884</v>
      </c>
      <c r="B148" s="85">
        <v>0</v>
      </c>
      <c r="C148">
        <v>5</v>
      </c>
      <c r="D148">
        <v>15</v>
      </c>
    </row>
    <row r="149" spans="1:4" x14ac:dyDescent="0.25">
      <c r="A149" s="215">
        <v>208673</v>
      </c>
      <c r="B149" s="85">
        <v>0</v>
      </c>
      <c r="C149">
        <v>5</v>
      </c>
      <c r="D149">
        <v>15</v>
      </c>
    </row>
    <row r="150" spans="1:4" x14ac:dyDescent="0.25">
      <c r="A150" s="215">
        <v>221981</v>
      </c>
      <c r="B150" s="85">
        <v>0</v>
      </c>
      <c r="C150">
        <v>5</v>
      </c>
      <c r="D150">
        <v>15</v>
      </c>
    </row>
    <row r="151" spans="1:4" x14ac:dyDescent="0.25">
      <c r="A151" s="215">
        <v>236130</v>
      </c>
      <c r="B151" s="85">
        <v>0</v>
      </c>
      <c r="C151">
        <v>5</v>
      </c>
      <c r="D151">
        <v>15</v>
      </c>
    </row>
    <row r="152" spans="1:4" x14ac:dyDescent="0.25">
      <c r="A152" s="215">
        <v>349504</v>
      </c>
      <c r="B152" s="85">
        <v>0</v>
      </c>
      <c r="C152">
        <v>5</v>
      </c>
      <c r="D152">
        <v>15</v>
      </c>
    </row>
    <row r="153" spans="1:4" x14ac:dyDescent="0.25">
      <c r="A153" s="215">
        <v>424056</v>
      </c>
      <c r="B153" s="85">
        <v>0</v>
      </c>
      <c r="C153">
        <v>5</v>
      </c>
      <c r="D153">
        <v>15</v>
      </c>
    </row>
    <row r="154" spans="1:4" x14ac:dyDescent="0.25">
      <c r="A154" s="215" t="s">
        <v>955</v>
      </c>
      <c r="B154" s="85">
        <v>0</v>
      </c>
      <c r="C154">
        <v>5</v>
      </c>
      <c r="D154">
        <v>15</v>
      </c>
    </row>
    <row r="155" spans="1:4" x14ac:dyDescent="0.25">
      <c r="A155" s="215" t="s">
        <v>956</v>
      </c>
      <c r="B155" s="85">
        <v>0</v>
      </c>
      <c r="C155">
        <v>5</v>
      </c>
      <c r="D155">
        <v>15</v>
      </c>
    </row>
    <row r="156" spans="1:4" x14ac:dyDescent="0.25">
      <c r="A156" s="215" t="s">
        <v>987</v>
      </c>
      <c r="B156" s="85">
        <v>0</v>
      </c>
      <c r="C156">
        <v>5</v>
      </c>
      <c r="D156">
        <v>15</v>
      </c>
    </row>
    <row r="157" spans="1:4" x14ac:dyDescent="0.25">
      <c r="A157" s="215" t="s">
        <v>954</v>
      </c>
      <c r="B157" s="85">
        <v>0</v>
      </c>
      <c r="C157">
        <v>5</v>
      </c>
      <c r="D157">
        <v>15</v>
      </c>
    </row>
    <row r="158" spans="1:4" x14ac:dyDescent="0.25">
      <c r="A158" s="215">
        <v>65971</v>
      </c>
      <c r="B158" s="85">
        <v>0</v>
      </c>
      <c r="C158">
        <v>4</v>
      </c>
      <c r="D158">
        <v>5</v>
      </c>
    </row>
    <row r="159" spans="1:4" x14ac:dyDescent="0.25">
      <c r="A159" s="215">
        <v>358550</v>
      </c>
      <c r="B159" s="85">
        <v>0</v>
      </c>
      <c r="C159">
        <v>4</v>
      </c>
      <c r="D159">
        <v>6</v>
      </c>
    </row>
    <row r="160" spans="1:4" x14ac:dyDescent="0.25">
      <c r="A160" s="215">
        <v>79954</v>
      </c>
      <c r="B160" s="85">
        <v>0</v>
      </c>
      <c r="C160">
        <v>4</v>
      </c>
      <c r="D160">
        <v>7</v>
      </c>
    </row>
    <row r="161" spans="1:4" x14ac:dyDescent="0.25">
      <c r="A161" s="215">
        <v>273017</v>
      </c>
      <c r="B161" s="85">
        <v>0</v>
      </c>
      <c r="C161">
        <v>4</v>
      </c>
      <c r="D161">
        <v>7</v>
      </c>
    </row>
    <row r="162" spans="1:4" x14ac:dyDescent="0.25">
      <c r="A162" s="215">
        <v>223689</v>
      </c>
      <c r="B162" s="85">
        <v>0</v>
      </c>
      <c r="C162">
        <v>4</v>
      </c>
      <c r="D162">
        <v>8</v>
      </c>
    </row>
    <row r="163" spans="1:4" x14ac:dyDescent="0.25">
      <c r="A163" s="215">
        <v>254559</v>
      </c>
      <c r="B163" s="85">
        <v>0</v>
      </c>
      <c r="C163">
        <v>4</v>
      </c>
      <c r="D163">
        <v>8</v>
      </c>
    </row>
    <row r="164" spans="1:4" x14ac:dyDescent="0.25">
      <c r="A164" s="215">
        <v>127011</v>
      </c>
      <c r="B164" s="85">
        <v>0</v>
      </c>
      <c r="C164">
        <v>4</v>
      </c>
      <c r="D164">
        <v>8</v>
      </c>
    </row>
    <row r="165" spans="1:4" x14ac:dyDescent="0.25">
      <c r="A165" s="215">
        <v>408826</v>
      </c>
      <c r="B165" s="85">
        <v>0</v>
      </c>
      <c r="C165">
        <v>4</v>
      </c>
      <c r="D165">
        <v>8</v>
      </c>
    </row>
    <row r="166" spans="1:4" x14ac:dyDescent="0.25">
      <c r="A166" s="215">
        <v>19002</v>
      </c>
      <c r="B166" s="85">
        <v>0</v>
      </c>
      <c r="C166">
        <v>4</v>
      </c>
      <c r="D166">
        <v>9</v>
      </c>
    </row>
    <row r="167" spans="1:4" x14ac:dyDescent="0.25">
      <c r="A167" s="215">
        <v>320612</v>
      </c>
      <c r="B167" s="85">
        <v>0</v>
      </c>
      <c r="C167">
        <v>4</v>
      </c>
      <c r="D167">
        <v>9</v>
      </c>
    </row>
    <row r="168" spans="1:4" x14ac:dyDescent="0.25">
      <c r="A168" s="215">
        <v>360312</v>
      </c>
      <c r="B168" s="85">
        <v>0</v>
      </c>
      <c r="C168">
        <v>4</v>
      </c>
      <c r="D168">
        <v>9</v>
      </c>
    </row>
    <row r="169" spans="1:4" x14ac:dyDescent="0.25">
      <c r="A169" s="215">
        <v>446189</v>
      </c>
      <c r="B169" s="85">
        <v>0</v>
      </c>
      <c r="C169">
        <v>4</v>
      </c>
      <c r="D169">
        <v>9</v>
      </c>
    </row>
  </sheetData>
  <sortState ref="A36:D169">
    <sortCondition descending="1" ref="C36:C169"/>
    <sortCondition ref="D36:D16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20"/>
  <sheetViews>
    <sheetView workbookViewId="0"/>
  </sheetViews>
  <sheetFormatPr defaultRowHeight="15" x14ac:dyDescent="0.25"/>
  <cols>
    <col min="1" max="1" width="12.85546875" customWidth="1"/>
    <col min="2" max="2" width="12.5703125" customWidth="1"/>
  </cols>
  <sheetData>
    <row r="1" spans="1:79" x14ac:dyDescent="0.25">
      <c r="A1" s="85" t="s">
        <v>930</v>
      </c>
    </row>
    <row r="2" spans="1:79" x14ac:dyDescent="0.25">
      <c r="A2" s="27">
        <v>289753</v>
      </c>
      <c r="B2" s="68">
        <v>13</v>
      </c>
      <c r="C2" s="68">
        <v>24</v>
      </c>
      <c r="D2" s="68">
        <v>14</v>
      </c>
      <c r="E2" s="68">
        <v>11</v>
      </c>
      <c r="F2" s="68">
        <v>11</v>
      </c>
      <c r="G2" s="68">
        <v>14</v>
      </c>
      <c r="H2" s="68">
        <v>12</v>
      </c>
      <c r="I2" s="68">
        <v>12</v>
      </c>
      <c r="J2" s="68">
        <v>12</v>
      </c>
      <c r="K2" s="68">
        <v>13</v>
      </c>
      <c r="L2" s="68">
        <v>13</v>
      </c>
      <c r="M2" s="68">
        <v>16</v>
      </c>
      <c r="N2" s="68">
        <v>18</v>
      </c>
      <c r="O2" s="111">
        <v>9</v>
      </c>
      <c r="P2" s="111">
        <v>10</v>
      </c>
      <c r="Q2" s="68">
        <v>11</v>
      </c>
      <c r="R2" s="68">
        <v>11</v>
      </c>
      <c r="S2" s="68">
        <v>25</v>
      </c>
      <c r="T2" s="68">
        <v>15</v>
      </c>
      <c r="U2" s="68">
        <v>19</v>
      </c>
      <c r="V2" s="68">
        <v>31</v>
      </c>
      <c r="W2" s="100">
        <v>15</v>
      </c>
      <c r="X2" s="100">
        <v>15</v>
      </c>
      <c r="Y2" s="111">
        <v>17</v>
      </c>
      <c r="Z2" s="111">
        <v>17</v>
      </c>
      <c r="AA2" s="68">
        <v>11</v>
      </c>
      <c r="AB2" s="68">
        <v>11</v>
      </c>
      <c r="AC2" s="68">
        <v>19</v>
      </c>
      <c r="AD2" s="68">
        <v>23</v>
      </c>
      <c r="AE2" s="68">
        <v>15</v>
      </c>
      <c r="AF2" s="68">
        <v>15</v>
      </c>
      <c r="AG2" s="68">
        <v>19</v>
      </c>
      <c r="AH2" s="68">
        <v>17</v>
      </c>
      <c r="AI2" s="111">
        <v>36</v>
      </c>
      <c r="AJ2" s="100">
        <v>38</v>
      </c>
      <c r="AK2" s="68">
        <v>12</v>
      </c>
      <c r="AL2" s="68">
        <v>12</v>
      </c>
      <c r="AM2" s="68">
        <v>11</v>
      </c>
      <c r="AN2" s="68">
        <v>9</v>
      </c>
      <c r="AO2" s="68">
        <v>15</v>
      </c>
      <c r="AP2" s="68">
        <v>16</v>
      </c>
      <c r="AQ2" s="68">
        <v>8</v>
      </c>
      <c r="AR2" s="68">
        <v>10</v>
      </c>
      <c r="AS2" s="68">
        <v>10</v>
      </c>
      <c r="AT2" s="68">
        <v>8</v>
      </c>
      <c r="AU2" s="68">
        <v>10</v>
      </c>
      <c r="AV2" s="68">
        <v>11</v>
      </c>
      <c r="AW2" s="68">
        <v>12</v>
      </c>
      <c r="AX2" s="68">
        <v>21</v>
      </c>
      <c r="AY2" s="68">
        <v>23</v>
      </c>
      <c r="AZ2" s="68">
        <v>17</v>
      </c>
      <c r="BA2" s="68">
        <v>10</v>
      </c>
      <c r="BB2" s="68">
        <v>12</v>
      </c>
      <c r="BC2" s="68">
        <v>12</v>
      </c>
      <c r="BD2" s="68">
        <v>15</v>
      </c>
      <c r="BE2" s="68">
        <v>8</v>
      </c>
      <c r="BF2" s="68">
        <v>12</v>
      </c>
      <c r="BG2" s="68">
        <v>24</v>
      </c>
      <c r="BH2" s="68">
        <v>20</v>
      </c>
      <c r="BI2" s="68">
        <v>13</v>
      </c>
      <c r="BJ2" s="68">
        <v>12</v>
      </c>
      <c r="BK2" s="68">
        <v>11</v>
      </c>
      <c r="BL2" s="68">
        <v>13</v>
      </c>
      <c r="BM2" s="68">
        <v>11</v>
      </c>
      <c r="BN2" s="68">
        <v>11</v>
      </c>
      <c r="BO2" s="68">
        <v>12</v>
      </c>
      <c r="BP2" s="68">
        <v>11</v>
      </c>
      <c r="BQ2" s="240"/>
      <c r="BR2" s="240"/>
      <c r="BS2" s="240"/>
      <c r="BT2" s="240"/>
      <c r="BU2" s="240"/>
      <c r="BV2" s="240"/>
      <c r="BW2" s="240"/>
      <c r="BX2" s="240"/>
      <c r="BY2" s="240"/>
      <c r="BZ2" s="240"/>
      <c r="CA2" s="240"/>
    </row>
    <row r="3" spans="1:79" x14ac:dyDescent="0.25">
      <c r="A3" s="27">
        <v>291983</v>
      </c>
      <c r="B3" s="68">
        <v>13</v>
      </c>
      <c r="C3" s="68">
        <v>24</v>
      </c>
      <c r="D3" s="68">
        <v>14</v>
      </c>
      <c r="E3" s="68">
        <v>11</v>
      </c>
      <c r="F3" s="68">
        <v>11</v>
      </c>
      <c r="G3" s="68">
        <v>15</v>
      </c>
      <c r="H3" s="68">
        <v>12</v>
      </c>
      <c r="I3" s="68">
        <v>12</v>
      </c>
      <c r="J3" s="68">
        <v>12</v>
      </c>
      <c r="K3" s="68">
        <v>13</v>
      </c>
      <c r="L3" s="68">
        <v>13</v>
      </c>
      <c r="M3" s="68">
        <v>16</v>
      </c>
      <c r="N3" s="68">
        <v>18</v>
      </c>
      <c r="O3" s="111">
        <v>9</v>
      </c>
      <c r="P3" s="111">
        <v>10</v>
      </c>
      <c r="Q3" s="68">
        <v>11</v>
      </c>
      <c r="R3" s="68">
        <v>11</v>
      </c>
      <c r="S3" s="68">
        <v>25</v>
      </c>
      <c r="T3" s="68">
        <v>15</v>
      </c>
      <c r="U3" s="68">
        <v>19</v>
      </c>
      <c r="V3" s="68">
        <v>31</v>
      </c>
      <c r="W3" s="68">
        <v>15</v>
      </c>
      <c r="X3" s="68">
        <v>15</v>
      </c>
      <c r="Y3" s="111">
        <v>17</v>
      </c>
      <c r="Z3" s="111">
        <v>17</v>
      </c>
      <c r="AA3" s="68">
        <v>11</v>
      </c>
      <c r="AB3" s="68">
        <v>11</v>
      </c>
      <c r="AC3" s="68">
        <v>19</v>
      </c>
      <c r="AD3" s="68">
        <v>23</v>
      </c>
      <c r="AE3" s="68">
        <v>15</v>
      </c>
      <c r="AF3" s="68">
        <v>15</v>
      </c>
      <c r="AG3" s="68">
        <v>19</v>
      </c>
      <c r="AH3" s="68">
        <v>17</v>
      </c>
      <c r="AI3" s="111">
        <v>36</v>
      </c>
      <c r="AJ3" s="100">
        <v>39</v>
      </c>
      <c r="AK3" s="68">
        <v>12</v>
      </c>
      <c r="AL3" s="68">
        <v>12</v>
      </c>
      <c r="AM3" s="68">
        <v>11</v>
      </c>
      <c r="AN3" s="68">
        <v>9</v>
      </c>
      <c r="AO3" s="68">
        <v>15</v>
      </c>
      <c r="AP3" s="68">
        <v>16</v>
      </c>
      <c r="AQ3" s="68">
        <v>8</v>
      </c>
      <c r="AR3" s="68">
        <v>10</v>
      </c>
      <c r="AS3" s="68">
        <v>10</v>
      </c>
      <c r="AT3" s="68">
        <v>8</v>
      </c>
      <c r="AU3" s="68">
        <v>10</v>
      </c>
      <c r="AV3" s="68">
        <v>11</v>
      </c>
      <c r="AW3" s="68">
        <v>12</v>
      </c>
      <c r="AX3" s="68">
        <v>21</v>
      </c>
      <c r="AY3" s="68">
        <v>23</v>
      </c>
      <c r="AZ3" s="68">
        <v>17</v>
      </c>
      <c r="BA3" s="68">
        <v>10</v>
      </c>
      <c r="BB3" s="68">
        <v>12</v>
      </c>
      <c r="BC3" s="68">
        <v>12</v>
      </c>
      <c r="BD3" s="68">
        <v>15</v>
      </c>
      <c r="BE3" s="68">
        <v>8</v>
      </c>
      <c r="BF3" s="68">
        <v>12</v>
      </c>
      <c r="BG3" s="68">
        <v>24</v>
      </c>
      <c r="BH3" s="68">
        <v>20</v>
      </c>
      <c r="BI3" s="68">
        <v>13</v>
      </c>
      <c r="BJ3" s="68">
        <v>12</v>
      </c>
      <c r="BK3" s="68">
        <v>11</v>
      </c>
      <c r="BL3" s="68">
        <v>13</v>
      </c>
      <c r="BM3" s="68">
        <v>11</v>
      </c>
      <c r="BN3" s="68">
        <v>11</v>
      </c>
      <c r="BO3" s="68">
        <v>12</v>
      </c>
      <c r="BP3" s="68">
        <v>11</v>
      </c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</row>
    <row r="4" spans="1:79" x14ac:dyDescent="0.25">
      <c r="A4" s="27">
        <v>317998</v>
      </c>
      <c r="B4" s="68">
        <v>13</v>
      </c>
      <c r="C4" s="68">
        <v>24</v>
      </c>
      <c r="D4" s="68">
        <v>14</v>
      </c>
      <c r="E4" s="68">
        <v>11</v>
      </c>
      <c r="F4" s="68">
        <v>11</v>
      </c>
      <c r="G4" s="68">
        <v>14</v>
      </c>
      <c r="H4" s="68">
        <v>12</v>
      </c>
      <c r="I4" s="68">
        <v>12</v>
      </c>
      <c r="J4" s="68">
        <v>12</v>
      </c>
      <c r="K4" s="68">
        <v>13</v>
      </c>
      <c r="L4" s="68">
        <v>13</v>
      </c>
      <c r="M4" s="68">
        <v>16</v>
      </c>
      <c r="N4" s="68">
        <v>18</v>
      </c>
      <c r="O4" s="111">
        <v>9</v>
      </c>
      <c r="P4" s="111">
        <v>9</v>
      </c>
      <c r="Q4" s="68">
        <v>11</v>
      </c>
      <c r="R4" s="68">
        <v>11</v>
      </c>
      <c r="S4" s="68">
        <v>25</v>
      </c>
      <c r="T4" s="68">
        <v>15</v>
      </c>
      <c r="U4" s="68">
        <v>19</v>
      </c>
      <c r="V4" s="68">
        <v>31</v>
      </c>
      <c r="W4" s="100">
        <v>15</v>
      </c>
      <c r="X4" s="100">
        <v>15</v>
      </c>
      <c r="Y4" s="111">
        <v>17</v>
      </c>
      <c r="Z4" s="111">
        <v>17</v>
      </c>
      <c r="AA4" s="68">
        <v>11</v>
      </c>
      <c r="AB4" s="68">
        <v>11</v>
      </c>
      <c r="AC4" s="68">
        <v>19</v>
      </c>
      <c r="AD4" s="68">
        <v>23</v>
      </c>
      <c r="AE4" s="68">
        <v>15</v>
      </c>
      <c r="AF4" s="68">
        <v>15</v>
      </c>
      <c r="AG4" s="68">
        <v>19</v>
      </c>
      <c r="AH4" s="68">
        <v>17</v>
      </c>
      <c r="AI4" s="111">
        <v>35</v>
      </c>
      <c r="AJ4" s="100">
        <v>39</v>
      </c>
      <c r="AK4" s="68">
        <v>12</v>
      </c>
      <c r="AL4" s="68">
        <v>12</v>
      </c>
      <c r="AM4" s="68">
        <v>11</v>
      </c>
      <c r="AN4" s="68">
        <v>9</v>
      </c>
      <c r="AO4" s="68">
        <v>15</v>
      </c>
      <c r="AP4" s="68">
        <v>16</v>
      </c>
      <c r="AQ4" s="68">
        <v>8</v>
      </c>
      <c r="AR4" s="68">
        <v>10</v>
      </c>
      <c r="AS4" s="68">
        <v>10</v>
      </c>
      <c r="AT4" s="68">
        <v>8</v>
      </c>
      <c r="AU4" s="68">
        <v>10</v>
      </c>
      <c r="AV4" s="68">
        <v>11</v>
      </c>
      <c r="AW4" s="68">
        <v>12</v>
      </c>
      <c r="AX4" s="43">
        <v>21</v>
      </c>
      <c r="AY4" s="100">
        <v>23</v>
      </c>
      <c r="AZ4" s="68">
        <v>17</v>
      </c>
      <c r="BA4" s="68">
        <v>10</v>
      </c>
      <c r="BB4" s="68">
        <v>12</v>
      </c>
      <c r="BC4" s="68">
        <v>12</v>
      </c>
      <c r="BD4" s="68">
        <v>15</v>
      </c>
      <c r="BE4" s="68">
        <v>8</v>
      </c>
      <c r="BF4" s="68">
        <v>12</v>
      </c>
      <c r="BG4" s="68">
        <v>24</v>
      </c>
      <c r="BH4" s="68">
        <v>20</v>
      </c>
      <c r="BI4" s="68">
        <v>13</v>
      </c>
      <c r="BJ4" s="68">
        <v>12</v>
      </c>
      <c r="BK4" s="68">
        <v>11</v>
      </c>
      <c r="BL4" s="68">
        <v>13</v>
      </c>
      <c r="BM4" s="68">
        <v>11</v>
      </c>
      <c r="BN4" s="68">
        <v>11</v>
      </c>
      <c r="BO4" s="68">
        <v>12</v>
      </c>
      <c r="BP4" s="68">
        <v>11</v>
      </c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</row>
    <row r="5" spans="1:79" x14ac:dyDescent="0.25">
      <c r="A5" s="27">
        <v>323714</v>
      </c>
      <c r="B5" s="68">
        <v>13</v>
      </c>
      <c r="C5" s="68">
        <v>24</v>
      </c>
      <c r="D5" s="68">
        <v>14</v>
      </c>
      <c r="E5" s="68">
        <v>11</v>
      </c>
      <c r="F5" s="68">
        <v>11</v>
      </c>
      <c r="G5" s="68">
        <v>14</v>
      </c>
      <c r="H5" s="68">
        <v>12</v>
      </c>
      <c r="I5" s="68">
        <v>12</v>
      </c>
      <c r="J5" s="68">
        <v>12</v>
      </c>
      <c r="K5" s="68">
        <v>13</v>
      </c>
      <c r="L5" s="68">
        <v>13</v>
      </c>
      <c r="M5" s="68">
        <v>16</v>
      </c>
      <c r="N5" s="68">
        <v>19</v>
      </c>
      <c r="O5" s="111">
        <v>9</v>
      </c>
      <c r="P5" s="111">
        <v>10</v>
      </c>
      <c r="Q5" s="68">
        <v>11</v>
      </c>
      <c r="R5" s="68">
        <v>11</v>
      </c>
      <c r="S5" s="68">
        <v>25</v>
      </c>
      <c r="T5" s="68">
        <v>15</v>
      </c>
      <c r="U5" s="68">
        <v>19</v>
      </c>
      <c r="V5" s="68">
        <v>31</v>
      </c>
      <c r="W5" s="100">
        <v>15</v>
      </c>
      <c r="X5" s="100">
        <v>15</v>
      </c>
      <c r="Y5" s="111">
        <v>17</v>
      </c>
      <c r="Z5" s="100">
        <v>17</v>
      </c>
      <c r="AA5" s="68">
        <v>11</v>
      </c>
      <c r="AB5" s="68">
        <v>11</v>
      </c>
      <c r="AC5" s="68">
        <v>19</v>
      </c>
      <c r="AD5" s="68">
        <v>23</v>
      </c>
      <c r="AE5" s="68">
        <v>15</v>
      </c>
      <c r="AF5" s="68">
        <v>15</v>
      </c>
      <c r="AG5" s="68">
        <v>19</v>
      </c>
      <c r="AH5" s="68">
        <v>17</v>
      </c>
      <c r="AI5" s="111">
        <v>36</v>
      </c>
      <c r="AJ5" s="100">
        <v>39</v>
      </c>
      <c r="AK5" s="68">
        <v>12</v>
      </c>
      <c r="AL5" s="68">
        <v>12</v>
      </c>
      <c r="AM5" s="68">
        <v>11</v>
      </c>
      <c r="AN5" s="68">
        <v>9</v>
      </c>
      <c r="AO5" s="68">
        <v>15</v>
      </c>
      <c r="AP5" s="68">
        <v>16</v>
      </c>
      <c r="AQ5" s="68">
        <v>8</v>
      </c>
      <c r="AR5" s="68">
        <v>10</v>
      </c>
      <c r="AS5" s="68">
        <v>10</v>
      </c>
      <c r="AT5" s="68">
        <v>8</v>
      </c>
      <c r="AU5" s="68">
        <v>10</v>
      </c>
      <c r="AV5" s="68">
        <v>11</v>
      </c>
      <c r="AW5" s="68">
        <v>12</v>
      </c>
      <c r="AX5" s="43">
        <v>21</v>
      </c>
      <c r="AY5" s="68">
        <v>23</v>
      </c>
      <c r="AZ5" s="68">
        <v>17</v>
      </c>
      <c r="BA5" s="68">
        <v>10</v>
      </c>
      <c r="BB5" s="68">
        <v>12</v>
      </c>
      <c r="BC5" s="68">
        <v>12</v>
      </c>
      <c r="BD5" s="68">
        <v>15</v>
      </c>
      <c r="BE5" s="68">
        <v>8</v>
      </c>
      <c r="BF5" s="68">
        <v>12</v>
      </c>
      <c r="BG5" s="68">
        <v>24</v>
      </c>
      <c r="BH5" s="68">
        <v>20</v>
      </c>
      <c r="BI5" s="68">
        <v>13</v>
      </c>
      <c r="BJ5" s="68">
        <v>12</v>
      </c>
      <c r="BK5" s="68">
        <v>11</v>
      </c>
      <c r="BL5" s="68">
        <v>13</v>
      </c>
      <c r="BM5" s="68">
        <v>11</v>
      </c>
      <c r="BN5" s="68">
        <v>11</v>
      </c>
      <c r="BO5" s="68">
        <v>12</v>
      </c>
      <c r="BP5" s="68">
        <v>11</v>
      </c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</row>
    <row r="6" spans="1:79" x14ac:dyDescent="0.25">
      <c r="A6" s="22" t="s">
        <v>934</v>
      </c>
      <c r="B6" s="68">
        <v>13</v>
      </c>
      <c r="C6" s="68">
        <v>24</v>
      </c>
      <c r="D6" s="68">
        <v>14</v>
      </c>
      <c r="E6" s="68">
        <v>11</v>
      </c>
      <c r="F6" s="43">
        <v>11</v>
      </c>
      <c r="G6" s="43">
        <v>14</v>
      </c>
      <c r="H6" s="68">
        <v>12</v>
      </c>
      <c r="I6" s="68">
        <v>12</v>
      </c>
      <c r="J6" s="68">
        <v>12</v>
      </c>
      <c r="K6" s="68">
        <v>13</v>
      </c>
      <c r="L6" s="68">
        <v>13</v>
      </c>
      <c r="M6" s="28">
        <v>16</v>
      </c>
      <c r="N6" s="68">
        <v>19</v>
      </c>
      <c r="O6" s="123">
        <v>9</v>
      </c>
      <c r="P6" s="123">
        <v>10</v>
      </c>
      <c r="Q6" s="68">
        <v>11</v>
      </c>
      <c r="R6" s="68">
        <v>11</v>
      </c>
      <c r="S6" s="68">
        <v>25</v>
      </c>
      <c r="T6" s="68">
        <v>15</v>
      </c>
      <c r="U6" s="68">
        <v>19</v>
      </c>
      <c r="V6" s="68">
        <v>31</v>
      </c>
      <c r="W6" s="34">
        <v>15</v>
      </c>
      <c r="X6" s="34">
        <v>15</v>
      </c>
      <c r="Y6" s="123">
        <v>17</v>
      </c>
      <c r="Z6" s="123">
        <v>17</v>
      </c>
      <c r="AA6" s="68">
        <v>11</v>
      </c>
      <c r="AB6" s="68">
        <v>11</v>
      </c>
      <c r="AC6" s="43">
        <v>19</v>
      </c>
      <c r="AD6" s="43">
        <v>23</v>
      </c>
      <c r="AE6" s="68">
        <v>15</v>
      </c>
      <c r="AF6" s="68">
        <v>15</v>
      </c>
      <c r="AG6" s="68">
        <v>19</v>
      </c>
      <c r="AH6" s="68">
        <v>17</v>
      </c>
      <c r="AI6" s="106">
        <v>36</v>
      </c>
      <c r="AJ6" s="6">
        <v>39</v>
      </c>
      <c r="AK6" s="68">
        <v>12</v>
      </c>
      <c r="AL6" s="68">
        <v>12</v>
      </c>
      <c r="AM6" s="68">
        <v>11</v>
      </c>
      <c r="AN6" s="68">
        <v>9</v>
      </c>
      <c r="AO6" s="43">
        <v>15</v>
      </c>
      <c r="AP6" s="43">
        <v>16</v>
      </c>
      <c r="AQ6" s="68">
        <v>8</v>
      </c>
      <c r="AR6" s="68">
        <v>10</v>
      </c>
      <c r="AS6" s="68">
        <v>10</v>
      </c>
      <c r="AT6" s="68">
        <v>8</v>
      </c>
      <c r="AU6" s="68">
        <v>10</v>
      </c>
      <c r="AV6" s="68">
        <v>11</v>
      </c>
      <c r="AW6" s="68">
        <v>12</v>
      </c>
      <c r="AX6" s="43">
        <v>21</v>
      </c>
      <c r="AY6" s="43">
        <v>23</v>
      </c>
      <c r="AZ6" s="68">
        <v>17</v>
      </c>
      <c r="BA6" s="68">
        <v>10</v>
      </c>
      <c r="BB6" s="68">
        <v>12</v>
      </c>
      <c r="BC6" s="68">
        <v>12</v>
      </c>
      <c r="BD6" s="68">
        <v>15</v>
      </c>
      <c r="BE6" s="68">
        <v>8</v>
      </c>
      <c r="BF6" s="68">
        <v>12</v>
      </c>
      <c r="BG6" s="68">
        <v>24</v>
      </c>
      <c r="BH6" s="68">
        <v>20</v>
      </c>
      <c r="BI6" s="68">
        <v>13</v>
      </c>
      <c r="BJ6" s="68">
        <v>12</v>
      </c>
      <c r="BK6" s="68">
        <v>11</v>
      </c>
      <c r="BL6" s="68">
        <v>13</v>
      </c>
      <c r="BM6" s="68">
        <v>11</v>
      </c>
      <c r="BN6" s="68">
        <v>11</v>
      </c>
      <c r="BO6" s="68">
        <v>12</v>
      </c>
      <c r="BP6" s="68">
        <v>11</v>
      </c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</row>
    <row r="7" spans="1:79" x14ac:dyDescent="0.25">
      <c r="A7" s="27" t="s">
        <v>935</v>
      </c>
      <c r="B7" s="68">
        <v>13</v>
      </c>
      <c r="C7" s="68">
        <v>24</v>
      </c>
      <c r="D7" s="68">
        <v>14</v>
      </c>
      <c r="E7" s="68">
        <v>11</v>
      </c>
      <c r="F7" s="28">
        <v>11</v>
      </c>
      <c r="G7" s="28">
        <v>14</v>
      </c>
      <c r="H7" s="68">
        <v>12</v>
      </c>
      <c r="I7" s="68">
        <v>12</v>
      </c>
      <c r="J7" s="68">
        <v>12</v>
      </c>
      <c r="K7" s="68">
        <v>13</v>
      </c>
      <c r="L7" s="68">
        <v>13</v>
      </c>
      <c r="M7" s="28">
        <v>16</v>
      </c>
      <c r="N7" s="68">
        <v>18</v>
      </c>
      <c r="O7" s="111">
        <v>9</v>
      </c>
      <c r="P7" s="111">
        <v>10</v>
      </c>
      <c r="Q7" s="68">
        <v>11</v>
      </c>
      <c r="R7" s="68">
        <v>11</v>
      </c>
      <c r="S7" s="68">
        <v>25</v>
      </c>
      <c r="T7" s="68">
        <v>15</v>
      </c>
      <c r="U7" s="68">
        <v>19</v>
      </c>
      <c r="V7" s="68">
        <v>31</v>
      </c>
      <c r="W7" s="100">
        <v>15</v>
      </c>
      <c r="X7" s="100">
        <v>15</v>
      </c>
      <c r="Y7" s="111">
        <v>17</v>
      </c>
      <c r="Z7" s="100">
        <v>17</v>
      </c>
      <c r="AA7" s="68">
        <v>11</v>
      </c>
      <c r="AB7" s="68">
        <v>11</v>
      </c>
      <c r="AC7" s="68">
        <v>19</v>
      </c>
      <c r="AD7" s="68">
        <v>23</v>
      </c>
      <c r="AE7" s="68">
        <v>15</v>
      </c>
      <c r="AF7" s="68">
        <v>16</v>
      </c>
      <c r="AG7" s="68">
        <v>19</v>
      </c>
      <c r="AH7" s="68">
        <v>17</v>
      </c>
      <c r="AI7" s="6">
        <v>36</v>
      </c>
      <c r="AJ7" s="100">
        <v>39</v>
      </c>
      <c r="AK7" s="68">
        <v>12</v>
      </c>
      <c r="AL7" s="68">
        <v>12</v>
      </c>
      <c r="AM7" s="68">
        <v>11</v>
      </c>
      <c r="AN7" s="68">
        <v>9</v>
      </c>
      <c r="AO7" s="6">
        <v>15</v>
      </c>
      <c r="AP7" s="6">
        <v>16</v>
      </c>
      <c r="AQ7" s="68">
        <v>8</v>
      </c>
      <c r="AR7" s="68">
        <v>10</v>
      </c>
      <c r="AS7" s="68">
        <v>10</v>
      </c>
      <c r="AT7" s="68">
        <v>8</v>
      </c>
      <c r="AU7" s="68">
        <v>10</v>
      </c>
      <c r="AV7" s="68">
        <v>11</v>
      </c>
      <c r="AW7" s="68">
        <v>12</v>
      </c>
      <c r="AX7" s="43">
        <v>21</v>
      </c>
      <c r="AY7" s="28">
        <v>23</v>
      </c>
      <c r="AZ7" s="68">
        <v>17</v>
      </c>
      <c r="BA7" s="68">
        <v>10</v>
      </c>
      <c r="BB7" s="68">
        <v>12</v>
      </c>
      <c r="BC7" s="68">
        <v>12</v>
      </c>
      <c r="BD7" s="68">
        <v>15</v>
      </c>
      <c r="BE7" s="68">
        <v>8</v>
      </c>
      <c r="BF7" s="68">
        <v>12</v>
      </c>
      <c r="BG7" s="68">
        <v>24</v>
      </c>
      <c r="BH7" s="68">
        <v>20</v>
      </c>
      <c r="BI7" s="68">
        <v>13</v>
      </c>
      <c r="BJ7" s="68">
        <v>12</v>
      </c>
      <c r="BK7" s="68">
        <v>11</v>
      </c>
      <c r="BL7" s="68">
        <v>13</v>
      </c>
      <c r="BM7" s="68">
        <v>11</v>
      </c>
      <c r="BN7" s="68">
        <v>11</v>
      </c>
      <c r="BO7" s="68">
        <v>12</v>
      </c>
      <c r="BP7" s="68">
        <v>11</v>
      </c>
      <c r="BQ7" s="240"/>
      <c r="BR7" s="240"/>
      <c r="BS7" s="240"/>
      <c r="BT7" s="240"/>
      <c r="BU7" s="240"/>
      <c r="BV7" s="240"/>
      <c r="BW7" s="240"/>
      <c r="BX7" s="240"/>
      <c r="BY7" s="240"/>
      <c r="BZ7" s="240"/>
      <c r="CA7" s="240"/>
    </row>
    <row r="8" spans="1:79" x14ac:dyDescent="0.25">
      <c r="A8" s="27">
        <v>157907</v>
      </c>
      <c r="B8" s="68">
        <v>13</v>
      </c>
      <c r="C8" s="100">
        <v>24</v>
      </c>
      <c r="D8" s="68">
        <v>14</v>
      </c>
      <c r="E8" s="68">
        <v>10</v>
      </c>
      <c r="F8" s="68">
        <v>11</v>
      </c>
      <c r="G8" s="68">
        <v>14</v>
      </c>
      <c r="H8" s="68">
        <v>12</v>
      </c>
      <c r="I8" s="68">
        <v>12</v>
      </c>
      <c r="J8" s="100">
        <v>12</v>
      </c>
      <c r="K8" s="68">
        <v>13</v>
      </c>
      <c r="L8" s="68">
        <v>13</v>
      </c>
      <c r="M8" s="68">
        <v>16</v>
      </c>
      <c r="N8" s="68">
        <v>18</v>
      </c>
      <c r="O8" s="111">
        <v>9</v>
      </c>
      <c r="P8" s="111">
        <v>10</v>
      </c>
      <c r="Q8" s="68">
        <v>11</v>
      </c>
      <c r="R8" s="68">
        <v>11</v>
      </c>
      <c r="S8" s="100">
        <v>25</v>
      </c>
      <c r="T8" s="68">
        <v>15</v>
      </c>
      <c r="U8" s="68">
        <v>19</v>
      </c>
      <c r="V8" s="68">
        <v>31</v>
      </c>
      <c r="W8" s="100">
        <v>15</v>
      </c>
      <c r="X8" s="100">
        <v>15</v>
      </c>
      <c r="Y8" s="111">
        <v>17</v>
      </c>
      <c r="Z8" s="111">
        <v>17</v>
      </c>
      <c r="AA8" s="68">
        <v>12</v>
      </c>
      <c r="AB8" s="68">
        <v>11</v>
      </c>
      <c r="AC8" s="100">
        <v>19</v>
      </c>
      <c r="AD8" s="100">
        <v>23</v>
      </c>
      <c r="AE8" s="100">
        <v>15</v>
      </c>
      <c r="AF8" s="100">
        <v>15</v>
      </c>
      <c r="AG8" s="68">
        <v>19</v>
      </c>
      <c r="AH8" s="100">
        <v>17</v>
      </c>
      <c r="AI8" s="100">
        <v>36</v>
      </c>
      <c r="AJ8" s="100">
        <v>39</v>
      </c>
      <c r="AK8" s="68">
        <v>12</v>
      </c>
      <c r="AL8" s="100">
        <v>12</v>
      </c>
      <c r="AM8" s="100">
        <v>11</v>
      </c>
      <c r="AN8" s="100">
        <v>9</v>
      </c>
      <c r="AO8" s="100">
        <v>15</v>
      </c>
      <c r="AP8" s="100">
        <v>16</v>
      </c>
      <c r="AQ8" s="68">
        <v>8</v>
      </c>
      <c r="AR8" s="68">
        <v>10</v>
      </c>
      <c r="AS8" s="68">
        <v>10</v>
      </c>
      <c r="AT8" s="68">
        <v>8</v>
      </c>
      <c r="AU8" s="68">
        <v>10</v>
      </c>
      <c r="AV8" s="68">
        <v>11</v>
      </c>
      <c r="AW8" s="68">
        <v>12</v>
      </c>
      <c r="AX8" s="68">
        <v>21</v>
      </c>
      <c r="AY8" s="68">
        <v>23</v>
      </c>
      <c r="AZ8" s="68">
        <v>17</v>
      </c>
      <c r="BA8" s="68">
        <v>10</v>
      </c>
      <c r="BB8" s="68">
        <v>12</v>
      </c>
      <c r="BC8" s="68">
        <v>12</v>
      </c>
      <c r="BD8" s="68">
        <v>15</v>
      </c>
      <c r="BE8" s="68">
        <v>8</v>
      </c>
      <c r="BF8" s="100">
        <v>12</v>
      </c>
      <c r="BG8" s="68">
        <v>24</v>
      </c>
      <c r="BH8" s="68">
        <v>20</v>
      </c>
      <c r="BI8" s="68">
        <v>13</v>
      </c>
      <c r="BJ8" s="68">
        <v>12</v>
      </c>
      <c r="BK8" s="68">
        <v>11</v>
      </c>
      <c r="BL8" s="68">
        <v>13</v>
      </c>
      <c r="BM8" s="68">
        <v>11</v>
      </c>
      <c r="BN8" s="68">
        <v>11</v>
      </c>
      <c r="BO8" s="68">
        <v>12</v>
      </c>
      <c r="BP8" s="68">
        <v>11</v>
      </c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</row>
    <row r="9" spans="1:79" x14ac:dyDescent="0.25">
      <c r="A9" s="27">
        <v>267242</v>
      </c>
      <c r="B9" s="68">
        <v>13</v>
      </c>
      <c r="C9" s="68">
        <v>24</v>
      </c>
      <c r="D9" s="68">
        <v>14</v>
      </c>
      <c r="E9" s="68">
        <v>11</v>
      </c>
      <c r="F9" s="68">
        <v>11</v>
      </c>
      <c r="G9" s="68">
        <v>14</v>
      </c>
      <c r="H9" s="68">
        <v>12</v>
      </c>
      <c r="I9" s="68">
        <v>12</v>
      </c>
      <c r="J9" s="68">
        <v>12</v>
      </c>
      <c r="K9" s="68">
        <v>13</v>
      </c>
      <c r="L9" s="68">
        <v>13</v>
      </c>
      <c r="M9" s="68">
        <v>16</v>
      </c>
      <c r="N9" s="68">
        <v>20</v>
      </c>
      <c r="O9" s="111">
        <v>9</v>
      </c>
      <c r="P9" s="111">
        <v>10</v>
      </c>
      <c r="Q9" s="68">
        <v>11</v>
      </c>
      <c r="R9" s="68">
        <v>11</v>
      </c>
      <c r="S9" s="68">
        <v>25</v>
      </c>
      <c r="T9" s="68">
        <v>15</v>
      </c>
      <c r="U9" s="68">
        <v>19</v>
      </c>
      <c r="V9" s="68">
        <v>31</v>
      </c>
      <c r="W9" s="68">
        <v>15</v>
      </c>
      <c r="X9" s="68">
        <v>15</v>
      </c>
      <c r="Y9" s="111">
        <v>16</v>
      </c>
      <c r="Z9" s="111">
        <v>17</v>
      </c>
      <c r="AA9" s="68">
        <v>11</v>
      </c>
      <c r="AB9" s="68">
        <v>11</v>
      </c>
      <c r="AC9" s="68">
        <v>19</v>
      </c>
      <c r="AD9" s="68">
        <v>23</v>
      </c>
      <c r="AE9" s="68">
        <v>15</v>
      </c>
      <c r="AF9" s="68">
        <v>15</v>
      </c>
      <c r="AG9" s="68">
        <v>19</v>
      </c>
      <c r="AH9" s="68">
        <v>17</v>
      </c>
      <c r="AI9" s="100">
        <v>36</v>
      </c>
      <c r="AJ9" s="68">
        <v>39</v>
      </c>
      <c r="AK9" s="100">
        <v>12</v>
      </c>
      <c r="AL9" s="68">
        <v>12</v>
      </c>
      <c r="AM9" s="68">
        <v>11</v>
      </c>
      <c r="AN9" s="68">
        <v>9</v>
      </c>
      <c r="AO9" s="68">
        <v>15</v>
      </c>
      <c r="AP9" s="68">
        <v>16</v>
      </c>
      <c r="AQ9" s="68">
        <v>8</v>
      </c>
      <c r="AR9" s="68">
        <v>10</v>
      </c>
      <c r="AS9" s="68">
        <v>10</v>
      </c>
      <c r="AT9" s="68">
        <v>8</v>
      </c>
      <c r="AU9" s="68">
        <v>10</v>
      </c>
      <c r="AV9" s="68">
        <v>11</v>
      </c>
      <c r="AW9" s="68">
        <v>12</v>
      </c>
      <c r="AX9" s="68">
        <v>21</v>
      </c>
      <c r="AY9" s="68">
        <v>23</v>
      </c>
      <c r="AZ9" s="68">
        <v>18</v>
      </c>
      <c r="BA9" s="68">
        <v>10</v>
      </c>
      <c r="BB9" s="68">
        <v>12</v>
      </c>
      <c r="BC9" s="68">
        <v>12</v>
      </c>
      <c r="BD9" s="68">
        <v>15</v>
      </c>
      <c r="BE9" s="68">
        <v>8</v>
      </c>
      <c r="BF9" s="68">
        <v>12</v>
      </c>
      <c r="BG9" s="68">
        <v>24</v>
      </c>
      <c r="BH9" s="68">
        <v>20</v>
      </c>
      <c r="BI9" s="68">
        <v>13</v>
      </c>
      <c r="BJ9" s="68">
        <v>12</v>
      </c>
      <c r="BK9" s="68">
        <v>11</v>
      </c>
      <c r="BL9" s="68">
        <v>13</v>
      </c>
      <c r="BM9" s="68">
        <v>11</v>
      </c>
      <c r="BN9" s="68">
        <v>11</v>
      </c>
      <c r="BO9" s="68">
        <v>12</v>
      </c>
      <c r="BP9" s="68">
        <v>11</v>
      </c>
      <c r="BQ9" s="240"/>
      <c r="BR9" s="240"/>
      <c r="BS9" s="240"/>
      <c r="BT9" s="240"/>
      <c r="BU9" s="240"/>
      <c r="BV9" s="240"/>
      <c r="BW9" s="240"/>
      <c r="BX9" s="240"/>
      <c r="BY9" s="240"/>
      <c r="BZ9" s="240"/>
      <c r="CA9" s="240"/>
    </row>
    <row r="10" spans="1:79" x14ac:dyDescent="0.25">
      <c r="A10" s="170">
        <v>100219</v>
      </c>
      <c r="B10" s="28">
        <v>13</v>
      </c>
      <c r="C10" s="28">
        <v>24</v>
      </c>
      <c r="D10" s="28">
        <v>14</v>
      </c>
      <c r="E10" s="28">
        <v>11</v>
      </c>
      <c r="F10" s="28">
        <v>11</v>
      </c>
      <c r="G10" s="28">
        <v>14</v>
      </c>
      <c r="H10" s="28">
        <v>12</v>
      </c>
      <c r="I10" s="28">
        <v>12</v>
      </c>
      <c r="J10" s="28">
        <v>12</v>
      </c>
      <c r="K10" s="28">
        <v>13</v>
      </c>
      <c r="L10" s="28">
        <v>13</v>
      </c>
      <c r="M10" s="28">
        <v>16</v>
      </c>
      <c r="N10" s="68">
        <v>20</v>
      </c>
      <c r="O10" s="106">
        <v>9</v>
      </c>
      <c r="P10" s="106">
        <v>10</v>
      </c>
      <c r="Q10" s="28">
        <v>11</v>
      </c>
      <c r="R10" s="28">
        <v>11</v>
      </c>
      <c r="S10" s="28">
        <v>25</v>
      </c>
      <c r="T10" s="28">
        <v>15</v>
      </c>
      <c r="U10" s="28">
        <v>19</v>
      </c>
      <c r="V10" s="68">
        <v>31</v>
      </c>
      <c r="W10" s="6">
        <v>15</v>
      </c>
      <c r="X10" s="6">
        <v>15</v>
      </c>
      <c r="Y10" s="106">
        <v>16</v>
      </c>
      <c r="Z10" s="106">
        <v>17</v>
      </c>
      <c r="AA10" s="28">
        <v>11</v>
      </c>
      <c r="AB10" s="28">
        <v>11</v>
      </c>
      <c r="AC10" s="28">
        <v>19</v>
      </c>
      <c r="AD10" s="28">
        <v>23</v>
      </c>
      <c r="AE10" s="68">
        <v>15</v>
      </c>
      <c r="AF10" s="28">
        <v>15</v>
      </c>
      <c r="AG10" s="68">
        <v>19</v>
      </c>
      <c r="AH10" s="28">
        <v>17</v>
      </c>
      <c r="AI10" s="106">
        <v>36</v>
      </c>
      <c r="AJ10" s="6">
        <v>39</v>
      </c>
      <c r="AK10" s="28">
        <v>12</v>
      </c>
      <c r="AL10" s="28">
        <v>12</v>
      </c>
      <c r="AM10" s="28">
        <v>11</v>
      </c>
      <c r="AN10" s="28">
        <v>9</v>
      </c>
      <c r="AO10" s="28">
        <v>15</v>
      </c>
      <c r="AP10" s="28">
        <v>16</v>
      </c>
      <c r="AQ10" s="28">
        <v>8</v>
      </c>
      <c r="AR10" s="28">
        <v>10</v>
      </c>
      <c r="AS10" s="28">
        <v>10</v>
      </c>
      <c r="AT10" s="28">
        <v>8</v>
      </c>
      <c r="AU10" s="28">
        <v>10</v>
      </c>
      <c r="AV10" s="68">
        <v>11</v>
      </c>
      <c r="AW10" s="28">
        <v>12</v>
      </c>
      <c r="AX10" s="43">
        <v>21</v>
      </c>
      <c r="AY10" s="28">
        <v>23</v>
      </c>
      <c r="AZ10" s="68">
        <v>17</v>
      </c>
      <c r="BA10" s="28">
        <v>10</v>
      </c>
      <c r="BB10" s="28">
        <v>12</v>
      </c>
      <c r="BC10" s="28">
        <v>12</v>
      </c>
      <c r="BD10" s="28">
        <v>15</v>
      </c>
      <c r="BE10" s="28">
        <v>8</v>
      </c>
      <c r="BF10" s="28">
        <v>12</v>
      </c>
      <c r="BG10" s="68">
        <v>24</v>
      </c>
      <c r="BH10" s="28">
        <v>20</v>
      </c>
      <c r="BI10" s="28">
        <v>13</v>
      </c>
      <c r="BJ10" s="28">
        <v>12</v>
      </c>
      <c r="BK10" s="28">
        <v>11</v>
      </c>
      <c r="BL10" s="28">
        <v>13</v>
      </c>
      <c r="BM10" s="28">
        <v>11</v>
      </c>
      <c r="BN10" s="28">
        <v>11</v>
      </c>
      <c r="BO10" s="28">
        <v>12</v>
      </c>
      <c r="BP10" s="68">
        <v>11</v>
      </c>
      <c r="BQ10" s="240"/>
      <c r="BR10" s="240"/>
      <c r="BS10" s="240"/>
      <c r="BT10" s="240"/>
      <c r="BU10" s="240"/>
      <c r="BV10" s="240"/>
      <c r="BW10" s="240"/>
      <c r="BX10" s="240"/>
      <c r="BY10" s="240"/>
      <c r="BZ10" s="240"/>
      <c r="CA10" s="240"/>
    </row>
    <row r="11" spans="1:79" x14ac:dyDescent="0.25">
      <c r="A11" s="33">
        <v>259127</v>
      </c>
      <c r="B11" s="114">
        <v>13</v>
      </c>
      <c r="C11" s="114">
        <v>23</v>
      </c>
      <c r="D11" s="114">
        <v>14</v>
      </c>
      <c r="E11" s="114">
        <v>11</v>
      </c>
      <c r="F11" s="114">
        <v>11</v>
      </c>
      <c r="G11" s="114">
        <v>14</v>
      </c>
      <c r="H11" s="114">
        <v>12</v>
      </c>
      <c r="I11" s="114">
        <v>12</v>
      </c>
      <c r="J11" s="114">
        <v>12</v>
      </c>
      <c r="K11" s="114">
        <v>13</v>
      </c>
      <c r="L11" s="114">
        <v>13</v>
      </c>
      <c r="M11" s="114">
        <v>16</v>
      </c>
      <c r="N11" s="68">
        <v>19</v>
      </c>
      <c r="O11" s="125">
        <v>9</v>
      </c>
      <c r="P11" s="125">
        <v>10</v>
      </c>
      <c r="Q11" s="114">
        <v>11</v>
      </c>
      <c r="R11" s="114">
        <v>11</v>
      </c>
      <c r="S11" s="114">
        <v>25</v>
      </c>
      <c r="T11" s="114">
        <v>15</v>
      </c>
      <c r="U11" s="114">
        <v>19</v>
      </c>
      <c r="V11" s="68">
        <v>31</v>
      </c>
      <c r="W11" s="62">
        <v>15</v>
      </c>
      <c r="X11" s="62">
        <v>15</v>
      </c>
      <c r="Y11" s="125">
        <v>17</v>
      </c>
      <c r="Z11" s="125">
        <v>17</v>
      </c>
      <c r="AA11" s="114">
        <v>11</v>
      </c>
      <c r="AB11" s="114">
        <v>11</v>
      </c>
      <c r="AC11" s="114">
        <v>19</v>
      </c>
      <c r="AD11" s="114">
        <v>23</v>
      </c>
      <c r="AE11" s="68">
        <v>15</v>
      </c>
      <c r="AF11" s="114">
        <v>15</v>
      </c>
      <c r="AG11" s="68">
        <v>19</v>
      </c>
      <c r="AH11" s="114">
        <v>17</v>
      </c>
      <c r="AI11" s="125">
        <v>36</v>
      </c>
      <c r="AJ11" s="114">
        <v>39</v>
      </c>
      <c r="AK11" s="114">
        <v>12</v>
      </c>
      <c r="AL11" s="114">
        <v>12</v>
      </c>
      <c r="AM11" s="114">
        <v>11</v>
      </c>
      <c r="AN11" s="114">
        <v>9</v>
      </c>
      <c r="AO11" s="114">
        <v>15</v>
      </c>
      <c r="AP11" s="114">
        <v>16</v>
      </c>
      <c r="AQ11" s="114">
        <v>8</v>
      </c>
      <c r="AR11" s="114">
        <v>10</v>
      </c>
      <c r="AS11" s="114">
        <v>10</v>
      </c>
      <c r="AT11" s="114">
        <v>8</v>
      </c>
      <c r="AU11" s="114">
        <v>10</v>
      </c>
      <c r="AV11" s="68">
        <v>11</v>
      </c>
      <c r="AW11" s="114">
        <v>12</v>
      </c>
      <c r="AX11" s="43">
        <v>21</v>
      </c>
      <c r="AY11" s="114">
        <v>23</v>
      </c>
      <c r="AZ11" s="68">
        <v>18</v>
      </c>
      <c r="BA11" s="114">
        <v>10</v>
      </c>
      <c r="BB11" s="114">
        <v>12</v>
      </c>
      <c r="BC11" s="114">
        <v>12</v>
      </c>
      <c r="BD11" s="114">
        <v>15</v>
      </c>
      <c r="BE11" s="114">
        <v>8</v>
      </c>
      <c r="BF11" s="114">
        <v>12</v>
      </c>
      <c r="BG11" s="68">
        <v>24</v>
      </c>
      <c r="BH11" s="114">
        <v>20</v>
      </c>
      <c r="BI11" s="114">
        <v>13</v>
      </c>
      <c r="BJ11" s="114">
        <v>12</v>
      </c>
      <c r="BK11" s="114">
        <v>11</v>
      </c>
      <c r="BL11" s="114">
        <v>13</v>
      </c>
      <c r="BM11" s="114">
        <v>11</v>
      </c>
      <c r="BN11" s="114">
        <v>11</v>
      </c>
      <c r="BO11" s="114">
        <v>12</v>
      </c>
      <c r="BP11" s="68">
        <v>11</v>
      </c>
      <c r="BQ11" s="240"/>
      <c r="BR11" s="240"/>
      <c r="BS11" s="240"/>
      <c r="BT11" s="240"/>
      <c r="BU11" s="240"/>
      <c r="BV11" s="240"/>
      <c r="BW11" s="240"/>
      <c r="BX11" s="240"/>
      <c r="BY11" s="240"/>
      <c r="BZ11" s="240"/>
      <c r="CA11" s="240"/>
    </row>
    <row r="12" spans="1:79" x14ac:dyDescent="0.25">
      <c r="A12" s="27">
        <v>376080</v>
      </c>
      <c r="B12" s="100">
        <v>13</v>
      </c>
      <c r="C12" s="100">
        <v>24</v>
      </c>
      <c r="D12" s="100">
        <v>14</v>
      </c>
      <c r="E12" s="68">
        <v>11</v>
      </c>
      <c r="F12" s="100">
        <v>11</v>
      </c>
      <c r="G12" s="100">
        <v>14</v>
      </c>
      <c r="H12" s="100">
        <v>12</v>
      </c>
      <c r="I12" s="100">
        <v>12</v>
      </c>
      <c r="J12" s="100">
        <v>12</v>
      </c>
      <c r="K12" s="100">
        <v>13</v>
      </c>
      <c r="L12" s="100">
        <v>13</v>
      </c>
      <c r="M12" s="100">
        <v>16</v>
      </c>
      <c r="N12" s="68">
        <v>19</v>
      </c>
      <c r="O12" s="111">
        <v>9</v>
      </c>
      <c r="P12" s="111">
        <v>10</v>
      </c>
      <c r="Q12" s="100">
        <v>11</v>
      </c>
      <c r="R12" s="100">
        <v>11</v>
      </c>
      <c r="S12" s="100">
        <v>25</v>
      </c>
      <c r="T12" s="100">
        <v>15</v>
      </c>
      <c r="U12" s="100">
        <v>19</v>
      </c>
      <c r="V12" s="68">
        <v>31</v>
      </c>
      <c r="W12" s="100">
        <v>15</v>
      </c>
      <c r="X12" s="100">
        <v>15</v>
      </c>
      <c r="Y12" s="111">
        <v>17</v>
      </c>
      <c r="Z12" s="111">
        <v>17</v>
      </c>
      <c r="AA12" s="100">
        <v>11</v>
      </c>
      <c r="AB12" s="100">
        <v>11</v>
      </c>
      <c r="AC12" s="68">
        <v>19</v>
      </c>
      <c r="AD12" s="68">
        <v>23</v>
      </c>
      <c r="AE12" s="68">
        <v>15</v>
      </c>
      <c r="AF12" s="68">
        <v>16</v>
      </c>
      <c r="AG12" s="68">
        <v>19</v>
      </c>
      <c r="AH12" s="68">
        <v>17</v>
      </c>
      <c r="AI12" s="111">
        <v>36</v>
      </c>
      <c r="AJ12" s="100">
        <v>39</v>
      </c>
      <c r="AK12" s="68">
        <v>12</v>
      </c>
      <c r="AL12" s="68">
        <v>12</v>
      </c>
      <c r="AM12" s="68">
        <v>11</v>
      </c>
      <c r="AN12" s="68">
        <v>9</v>
      </c>
      <c r="AO12" s="68">
        <v>15</v>
      </c>
      <c r="AP12" s="68">
        <v>16</v>
      </c>
      <c r="AQ12" s="100">
        <v>8</v>
      </c>
      <c r="AR12" s="100">
        <v>10</v>
      </c>
      <c r="AS12" s="100">
        <v>10</v>
      </c>
      <c r="AT12" s="100">
        <v>8</v>
      </c>
      <c r="AU12" s="100">
        <v>10</v>
      </c>
      <c r="AV12" s="68">
        <v>11</v>
      </c>
      <c r="AW12" s="100">
        <v>12</v>
      </c>
      <c r="AX12" s="43">
        <v>21</v>
      </c>
      <c r="AY12" s="100">
        <v>23</v>
      </c>
      <c r="AZ12" s="68">
        <v>17</v>
      </c>
      <c r="BA12" s="100">
        <v>10</v>
      </c>
      <c r="BB12" s="100">
        <v>12</v>
      </c>
      <c r="BC12" s="100">
        <v>12</v>
      </c>
      <c r="BD12" s="100">
        <v>15</v>
      </c>
      <c r="BE12" s="100">
        <v>8</v>
      </c>
      <c r="BF12" s="100">
        <v>12</v>
      </c>
      <c r="BG12" s="68">
        <v>24</v>
      </c>
      <c r="BH12" s="100">
        <v>20</v>
      </c>
      <c r="BI12" s="100">
        <v>13</v>
      </c>
      <c r="BJ12" s="100">
        <v>12</v>
      </c>
      <c r="BK12" s="100">
        <v>11</v>
      </c>
      <c r="BL12" s="100">
        <v>13</v>
      </c>
      <c r="BM12" s="100">
        <v>11</v>
      </c>
      <c r="BN12" s="100">
        <v>11</v>
      </c>
      <c r="BO12" s="100">
        <v>12</v>
      </c>
      <c r="BP12" s="68">
        <v>11</v>
      </c>
      <c r="BQ12" s="240"/>
      <c r="BR12" s="240"/>
      <c r="BS12" s="240"/>
      <c r="BT12" s="240"/>
      <c r="BU12" s="240"/>
      <c r="BV12" s="240"/>
      <c r="BW12" s="240"/>
      <c r="BX12" s="240"/>
      <c r="BY12" s="240"/>
      <c r="BZ12" s="240"/>
      <c r="CA12" s="240"/>
    </row>
    <row r="13" spans="1:79" x14ac:dyDescent="0.25">
      <c r="A13" s="22">
        <v>730068</v>
      </c>
      <c r="B13" s="68">
        <v>13</v>
      </c>
      <c r="C13" s="68">
        <v>24</v>
      </c>
      <c r="D13" s="68">
        <v>14</v>
      </c>
      <c r="E13" s="68">
        <v>11</v>
      </c>
      <c r="F13" s="43">
        <v>11</v>
      </c>
      <c r="G13" s="43">
        <v>14</v>
      </c>
      <c r="H13" s="68">
        <v>12</v>
      </c>
      <c r="I13" s="68">
        <v>12</v>
      </c>
      <c r="J13" s="68">
        <v>12</v>
      </c>
      <c r="K13" s="68">
        <v>13</v>
      </c>
      <c r="L13" s="68">
        <v>13</v>
      </c>
      <c r="M13" s="28">
        <v>16</v>
      </c>
      <c r="N13" s="68">
        <v>19</v>
      </c>
      <c r="O13" s="123">
        <v>9</v>
      </c>
      <c r="P13" s="123">
        <v>10</v>
      </c>
      <c r="Q13" s="68">
        <v>11</v>
      </c>
      <c r="R13" s="68">
        <v>11</v>
      </c>
      <c r="S13" s="68">
        <v>25</v>
      </c>
      <c r="T13" s="68">
        <v>15</v>
      </c>
      <c r="U13" s="68">
        <v>19</v>
      </c>
      <c r="V13" s="68">
        <v>31</v>
      </c>
      <c r="W13" s="34">
        <v>15</v>
      </c>
      <c r="X13" s="34">
        <v>15</v>
      </c>
      <c r="Y13" s="123">
        <v>17</v>
      </c>
      <c r="Z13" s="123">
        <v>17</v>
      </c>
      <c r="AA13" s="68">
        <v>11</v>
      </c>
      <c r="AB13" s="68">
        <v>11</v>
      </c>
      <c r="AC13" s="43">
        <v>19</v>
      </c>
      <c r="AD13" s="43">
        <v>23</v>
      </c>
      <c r="AE13" s="68">
        <v>15</v>
      </c>
      <c r="AF13" s="68">
        <v>15</v>
      </c>
      <c r="AG13" s="68">
        <v>19</v>
      </c>
      <c r="AH13" s="68">
        <v>17</v>
      </c>
      <c r="AI13" s="123">
        <v>36</v>
      </c>
      <c r="AJ13" s="34">
        <v>38</v>
      </c>
      <c r="AK13" s="68">
        <v>12</v>
      </c>
      <c r="AL13" s="68">
        <v>12</v>
      </c>
      <c r="AM13" s="68">
        <v>11</v>
      </c>
      <c r="AN13" s="68">
        <v>9</v>
      </c>
      <c r="AO13" s="43">
        <v>15</v>
      </c>
      <c r="AP13" s="43">
        <v>16</v>
      </c>
      <c r="AQ13" s="68">
        <v>8</v>
      </c>
      <c r="AR13" s="68">
        <v>10</v>
      </c>
      <c r="AS13" s="68">
        <v>10</v>
      </c>
      <c r="AT13" s="68">
        <v>8</v>
      </c>
      <c r="AU13" s="68">
        <v>10</v>
      </c>
      <c r="AV13" s="68">
        <v>11</v>
      </c>
      <c r="AW13" s="68">
        <v>12</v>
      </c>
      <c r="AX13" s="43">
        <v>21</v>
      </c>
      <c r="AY13" s="43">
        <v>21</v>
      </c>
      <c r="AZ13" s="68">
        <v>17</v>
      </c>
      <c r="BA13" s="68">
        <v>10</v>
      </c>
      <c r="BB13" s="68">
        <v>12</v>
      </c>
      <c r="BC13" s="68">
        <v>12</v>
      </c>
      <c r="BD13" s="68">
        <v>15</v>
      </c>
      <c r="BE13" s="68">
        <v>8</v>
      </c>
      <c r="BF13" s="68">
        <v>12</v>
      </c>
      <c r="BG13" s="68">
        <v>24</v>
      </c>
      <c r="BH13" s="68">
        <v>20</v>
      </c>
      <c r="BI13" s="68">
        <v>13</v>
      </c>
      <c r="BJ13" s="68">
        <v>12</v>
      </c>
      <c r="BK13" s="68">
        <v>11</v>
      </c>
      <c r="BL13" s="68">
        <v>13</v>
      </c>
      <c r="BM13" s="68">
        <v>11</v>
      </c>
      <c r="BN13" s="68">
        <v>11</v>
      </c>
      <c r="BO13" s="68">
        <v>12</v>
      </c>
      <c r="BP13" s="68">
        <v>11</v>
      </c>
      <c r="BQ13" s="240"/>
      <c r="BR13" s="240"/>
      <c r="BS13" s="240"/>
      <c r="BT13" s="240"/>
      <c r="BU13" s="240"/>
      <c r="BV13" s="240"/>
      <c r="BW13" s="240"/>
      <c r="BX13" s="240"/>
      <c r="BY13" s="240"/>
      <c r="BZ13" s="240"/>
      <c r="CA13" s="240"/>
    </row>
    <row r="14" spans="1:79" x14ac:dyDescent="0.25">
      <c r="A14" s="22">
        <v>866588</v>
      </c>
      <c r="B14" s="100">
        <v>13</v>
      </c>
      <c r="C14" s="68">
        <v>24</v>
      </c>
      <c r="D14" s="100">
        <v>14</v>
      </c>
      <c r="E14" s="100">
        <v>11</v>
      </c>
      <c r="F14" s="34">
        <v>11</v>
      </c>
      <c r="G14" s="34">
        <v>14</v>
      </c>
      <c r="H14" s="100">
        <v>12</v>
      </c>
      <c r="I14" s="100">
        <v>12</v>
      </c>
      <c r="J14" s="100">
        <v>12</v>
      </c>
      <c r="K14" s="68">
        <v>13</v>
      </c>
      <c r="L14" s="100">
        <v>13</v>
      </c>
      <c r="M14" s="6">
        <v>16</v>
      </c>
      <c r="N14" s="100">
        <v>19</v>
      </c>
      <c r="O14" s="123">
        <v>9</v>
      </c>
      <c r="P14" s="123">
        <v>10</v>
      </c>
      <c r="Q14" s="100">
        <v>11</v>
      </c>
      <c r="R14" s="100">
        <v>11</v>
      </c>
      <c r="S14" s="68">
        <v>25</v>
      </c>
      <c r="T14" s="100">
        <v>15</v>
      </c>
      <c r="U14" s="100">
        <v>19</v>
      </c>
      <c r="V14" s="100">
        <v>31</v>
      </c>
      <c r="W14" s="34">
        <v>15</v>
      </c>
      <c r="X14" s="34">
        <v>15</v>
      </c>
      <c r="Y14" s="123">
        <v>17</v>
      </c>
      <c r="Z14" s="123">
        <v>17</v>
      </c>
      <c r="AA14" s="68">
        <v>11</v>
      </c>
      <c r="AB14" s="68">
        <v>11</v>
      </c>
      <c r="AC14" s="34">
        <v>19</v>
      </c>
      <c r="AD14" s="34">
        <v>23</v>
      </c>
      <c r="AE14" s="68">
        <v>15</v>
      </c>
      <c r="AF14" s="68">
        <v>15</v>
      </c>
      <c r="AG14" s="100">
        <v>19</v>
      </c>
      <c r="AH14" s="100">
        <v>17</v>
      </c>
      <c r="AI14" s="6">
        <v>36</v>
      </c>
      <c r="AJ14" s="6">
        <v>39</v>
      </c>
      <c r="AK14" s="100">
        <v>12</v>
      </c>
      <c r="AL14" s="100">
        <v>12</v>
      </c>
      <c r="AM14" s="100">
        <v>11</v>
      </c>
      <c r="AN14" s="100">
        <v>9</v>
      </c>
      <c r="AO14" s="34">
        <v>15</v>
      </c>
      <c r="AP14" s="34">
        <v>16</v>
      </c>
      <c r="AQ14" s="100">
        <v>8</v>
      </c>
      <c r="AR14" s="100">
        <v>10</v>
      </c>
      <c r="AS14" s="100">
        <v>10</v>
      </c>
      <c r="AT14" s="100">
        <v>8</v>
      </c>
      <c r="AU14" s="100">
        <v>10</v>
      </c>
      <c r="AV14" s="100">
        <v>11</v>
      </c>
      <c r="AW14" s="100">
        <v>12</v>
      </c>
      <c r="AX14" s="34">
        <v>21</v>
      </c>
      <c r="AY14" s="34">
        <v>23</v>
      </c>
      <c r="AZ14" s="100">
        <v>17</v>
      </c>
      <c r="BA14" s="100">
        <v>10</v>
      </c>
      <c r="BB14" s="100">
        <v>12</v>
      </c>
      <c r="BC14" s="100">
        <v>12</v>
      </c>
      <c r="BD14" s="100">
        <v>13</v>
      </c>
      <c r="BE14" s="100">
        <v>8</v>
      </c>
      <c r="BF14" s="100">
        <v>12</v>
      </c>
      <c r="BG14" s="100">
        <v>24</v>
      </c>
      <c r="BH14" s="100">
        <v>20</v>
      </c>
      <c r="BI14" s="100">
        <v>13</v>
      </c>
      <c r="BJ14" s="100">
        <v>12</v>
      </c>
      <c r="BK14" s="100">
        <v>11</v>
      </c>
      <c r="BL14" s="100">
        <v>13</v>
      </c>
      <c r="BM14" s="100">
        <v>11</v>
      </c>
      <c r="BN14" s="100">
        <v>11</v>
      </c>
      <c r="BO14" s="100">
        <v>12</v>
      </c>
      <c r="BP14" s="100">
        <v>11</v>
      </c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</row>
    <row r="15" spans="1:79" x14ac:dyDescent="0.25">
      <c r="A15" s="169">
        <v>107869</v>
      </c>
      <c r="B15" s="6">
        <v>13</v>
      </c>
      <c r="C15" s="28">
        <v>24</v>
      </c>
      <c r="D15" s="6">
        <v>14</v>
      </c>
      <c r="E15" s="6">
        <v>11</v>
      </c>
      <c r="F15" s="6">
        <v>11</v>
      </c>
      <c r="G15" s="6">
        <v>14</v>
      </c>
      <c r="H15" s="6">
        <v>12</v>
      </c>
      <c r="I15" s="6">
        <v>12</v>
      </c>
      <c r="J15" s="28">
        <v>12</v>
      </c>
      <c r="K15" s="28">
        <v>13</v>
      </c>
      <c r="L15" s="6">
        <v>13</v>
      </c>
      <c r="M15" s="6">
        <v>16</v>
      </c>
      <c r="N15" s="100">
        <v>18</v>
      </c>
      <c r="O15" s="106">
        <v>9</v>
      </c>
      <c r="P15" s="106">
        <v>10</v>
      </c>
      <c r="Q15" s="6">
        <v>11</v>
      </c>
      <c r="R15" s="6">
        <v>11</v>
      </c>
      <c r="S15" s="28">
        <v>25</v>
      </c>
      <c r="T15" s="6">
        <v>15</v>
      </c>
      <c r="U15" s="6">
        <v>19</v>
      </c>
      <c r="V15" s="100">
        <v>31</v>
      </c>
      <c r="W15" s="6">
        <v>15</v>
      </c>
      <c r="X15" s="6">
        <v>15</v>
      </c>
      <c r="Y15" s="106">
        <v>16</v>
      </c>
      <c r="Z15" s="6">
        <v>17</v>
      </c>
      <c r="AA15" s="28">
        <v>11</v>
      </c>
      <c r="AB15" s="6">
        <v>11</v>
      </c>
      <c r="AC15" s="6">
        <v>19</v>
      </c>
      <c r="AD15" s="6">
        <v>23</v>
      </c>
      <c r="AE15" s="68">
        <v>15</v>
      </c>
      <c r="AF15" s="28">
        <v>15</v>
      </c>
      <c r="AG15" s="68">
        <v>19</v>
      </c>
      <c r="AH15" s="28">
        <v>17</v>
      </c>
      <c r="AI15" s="6">
        <v>38</v>
      </c>
      <c r="AJ15" s="106">
        <v>39</v>
      </c>
      <c r="AK15" s="6">
        <v>11</v>
      </c>
      <c r="AL15" s="6">
        <v>12</v>
      </c>
      <c r="AM15" s="6">
        <v>11</v>
      </c>
      <c r="AN15" s="6">
        <v>9</v>
      </c>
      <c r="AO15" s="6">
        <v>15</v>
      </c>
      <c r="AP15" s="6">
        <v>16</v>
      </c>
      <c r="AQ15" s="6">
        <v>8</v>
      </c>
      <c r="AR15" s="6">
        <v>10</v>
      </c>
      <c r="AS15" s="6">
        <v>10</v>
      </c>
      <c r="AT15" s="6">
        <v>8</v>
      </c>
      <c r="AU15" s="6">
        <v>10</v>
      </c>
      <c r="AV15" s="100">
        <v>11</v>
      </c>
      <c r="AW15" s="6">
        <v>12</v>
      </c>
      <c r="AX15" s="34">
        <v>21</v>
      </c>
      <c r="AY15" s="6">
        <v>23</v>
      </c>
      <c r="AZ15" s="100">
        <v>17</v>
      </c>
      <c r="BA15" s="6">
        <v>11</v>
      </c>
      <c r="BB15" s="6">
        <v>12</v>
      </c>
      <c r="BC15" s="6">
        <v>12</v>
      </c>
      <c r="BD15" s="28">
        <v>15</v>
      </c>
      <c r="BE15" s="6">
        <v>8</v>
      </c>
      <c r="BF15" s="28">
        <v>12</v>
      </c>
      <c r="BG15" s="100">
        <v>24</v>
      </c>
      <c r="BH15" s="6">
        <v>20</v>
      </c>
      <c r="BI15" s="6">
        <v>13</v>
      </c>
      <c r="BJ15" s="6">
        <v>12</v>
      </c>
      <c r="BK15" s="6">
        <v>11</v>
      </c>
      <c r="BL15" s="6">
        <v>13</v>
      </c>
      <c r="BM15" s="6">
        <v>11</v>
      </c>
      <c r="BN15" s="6">
        <v>11</v>
      </c>
      <c r="BO15" s="6">
        <v>12</v>
      </c>
      <c r="BP15" s="100">
        <v>11</v>
      </c>
      <c r="BQ15" s="240"/>
      <c r="BR15" s="240"/>
      <c r="BS15" s="240"/>
      <c r="BT15" s="240"/>
      <c r="BU15" s="240"/>
      <c r="BV15" s="240"/>
      <c r="BW15" s="240"/>
      <c r="BX15" s="240"/>
      <c r="BY15" s="240"/>
      <c r="BZ15" s="240"/>
      <c r="CA15" s="240"/>
    </row>
    <row r="16" spans="1:79" x14ac:dyDescent="0.25">
      <c r="A16" s="77">
        <v>227854</v>
      </c>
      <c r="B16" s="62">
        <v>13</v>
      </c>
      <c r="C16" s="62">
        <v>24</v>
      </c>
      <c r="D16" s="62">
        <v>14</v>
      </c>
      <c r="E16" s="62">
        <v>12</v>
      </c>
      <c r="F16" s="62">
        <v>11</v>
      </c>
      <c r="G16" s="62">
        <v>14</v>
      </c>
      <c r="H16" s="62">
        <v>12</v>
      </c>
      <c r="I16" s="62">
        <v>12</v>
      </c>
      <c r="J16" s="62">
        <v>12</v>
      </c>
      <c r="K16" s="62">
        <v>13</v>
      </c>
      <c r="L16" s="62">
        <v>13</v>
      </c>
      <c r="M16" s="62">
        <v>16</v>
      </c>
      <c r="N16" s="100">
        <v>19</v>
      </c>
      <c r="O16" s="125">
        <v>9</v>
      </c>
      <c r="P16" s="125">
        <v>10</v>
      </c>
      <c r="Q16" s="62">
        <v>11</v>
      </c>
      <c r="R16" s="62">
        <v>11</v>
      </c>
      <c r="S16" s="62">
        <v>25</v>
      </c>
      <c r="T16" s="62">
        <v>15</v>
      </c>
      <c r="U16" s="62">
        <v>19</v>
      </c>
      <c r="V16" s="100">
        <v>31</v>
      </c>
      <c r="W16" s="62">
        <v>15</v>
      </c>
      <c r="X16" s="62">
        <v>15</v>
      </c>
      <c r="Y16" s="125">
        <v>17</v>
      </c>
      <c r="Z16" s="125">
        <v>17</v>
      </c>
      <c r="AA16" s="62">
        <v>11</v>
      </c>
      <c r="AB16" s="62">
        <v>11</v>
      </c>
      <c r="AC16" s="62">
        <v>19</v>
      </c>
      <c r="AD16" s="62">
        <v>23</v>
      </c>
      <c r="AE16" s="100">
        <v>15</v>
      </c>
      <c r="AF16" s="62">
        <v>15</v>
      </c>
      <c r="AG16" s="100">
        <v>19</v>
      </c>
      <c r="AH16" s="100">
        <v>18</v>
      </c>
      <c r="AI16" s="62">
        <v>35</v>
      </c>
      <c r="AJ16" s="125">
        <v>38</v>
      </c>
      <c r="AK16" s="62">
        <v>12</v>
      </c>
      <c r="AL16" s="62">
        <v>12</v>
      </c>
      <c r="AM16" s="62">
        <v>11</v>
      </c>
      <c r="AN16" s="62">
        <v>9</v>
      </c>
      <c r="AO16" s="62">
        <v>15</v>
      </c>
      <c r="AP16" s="62">
        <v>16</v>
      </c>
      <c r="AQ16" s="62">
        <v>8</v>
      </c>
      <c r="AR16" s="62">
        <v>10</v>
      </c>
      <c r="AS16" s="62">
        <v>10</v>
      </c>
      <c r="AT16" s="62">
        <v>8</v>
      </c>
      <c r="AU16" s="62">
        <v>10</v>
      </c>
      <c r="AV16" s="100">
        <v>11</v>
      </c>
      <c r="AW16" s="62">
        <v>12</v>
      </c>
      <c r="AX16" s="34">
        <v>21</v>
      </c>
      <c r="AY16" s="62">
        <v>23</v>
      </c>
      <c r="AZ16" s="100">
        <v>17</v>
      </c>
      <c r="BA16" s="62">
        <v>10</v>
      </c>
      <c r="BB16" s="62">
        <v>12</v>
      </c>
      <c r="BC16" s="62">
        <v>12</v>
      </c>
      <c r="BD16" s="62">
        <v>15</v>
      </c>
      <c r="BE16" s="62">
        <v>8</v>
      </c>
      <c r="BF16" s="62">
        <v>12</v>
      </c>
      <c r="BG16" s="100">
        <v>24</v>
      </c>
      <c r="BH16" s="62">
        <v>20</v>
      </c>
      <c r="BI16" s="62">
        <v>13</v>
      </c>
      <c r="BJ16" s="62">
        <v>12</v>
      </c>
      <c r="BK16" s="62">
        <v>11</v>
      </c>
      <c r="BL16" s="62">
        <v>13</v>
      </c>
      <c r="BM16" s="62">
        <v>11</v>
      </c>
      <c r="BN16" s="62">
        <v>11</v>
      </c>
      <c r="BO16" s="62">
        <v>12</v>
      </c>
      <c r="BP16" s="100">
        <v>11</v>
      </c>
      <c r="BQ16" s="240"/>
      <c r="BR16" s="240"/>
      <c r="BS16" s="240"/>
      <c r="BT16" s="240"/>
      <c r="BU16" s="240"/>
      <c r="BV16" s="240"/>
      <c r="BW16" s="240"/>
      <c r="BX16" s="240"/>
      <c r="BY16" s="240"/>
      <c r="BZ16" s="240"/>
      <c r="CA16" s="240"/>
    </row>
    <row r="17" spans="1:79" x14ac:dyDescent="0.25">
      <c r="A17" s="22">
        <v>265425</v>
      </c>
      <c r="B17" s="100">
        <v>13</v>
      </c>
      <c r="C17" s="100">
        <v>24</v>
      </c>
      <c r="D17" s="100">
        <v>14</v>
      </c>
      <c r="E17" s="68">
        <v>11</v>
      </c>
      <c r="F17" s="34">
        <v>11</v>
      </c>
      <c r="G17" s="34">
        <v>14</v>
      </c>
      <c r="H17" s="100">
        <v>12</v>
      </c>
      <c r="I17" s="100">
        <v>12</v>
      </c>
      <c r="J17" s="100">
        <v>12</v>
      </c>
      <c r="K17" s="100">
        <v>13</v>
      </c>
      <c r="L17" s="100">
        <v>13</v>
      </c>
      <c r="M17" s="6">
        <v>16</v>
      </c>
      <c r="N17" s="100">
        <v>19</v>
      </c>
      <c r="O17" s="123">
        <v>9</v>
      </c>
      <c r="P17" s="123">
        <v>10</v>
      </c>
      <c r="Q17" s="100">
        <v>11</v>
      </c>
      <c r="R17" s="100">
        <v>11</v>
      </c>
      <c r="S17" s="100">
        <v>25</v>
      </c>
      <c r="T17" s="100">
        <v>15</v>
      </c>
      <c r="U17" s="100">
        <v>19</v>
      </c>
      <c r="V17" s="100">
        <v>31</v>
      </c>
      <c r="W17" s="34">
        <v>15</v>
      </c>
      <c r="X17" s="34">
        <v>15</v>
      </c>
      <c r="Y17" s="123">
        <v>17</v>
      </c>
      <c r="Z17" s="123">
        <v>17</v>
      </c>
      <c r="AA17" s="100">
        <v>11</v>
      </c>
      <c r="AB17" s="100">
        <v>11</v>
      </c>
      <c r="AC17" s="34">
        <v>19</v>
      </c>
      <c r="AD17" s="34">
        <v>23</v>
      </c>
      <c r="AE17" s="100">
        <v>15</v>
      </c>
      <c r="AF17" s="100">
        <v>15</v>
      </c>
      <c r="AG17" s="100">
        <v>19</v>
      </c>
      <c r="AH17" s="100">
        <v>18</v>
      </c>
      <c r="AI17" s="6">
        <v>36</v>
      </c>
      <c r="AJ17" s="6">
        <v>39</v>
      </c>
      <c r="AK17" s="100">
        <v>12</v>
      </c>
      <c r="AL17" s="100">
        <v>12</v>
      </c>
      <c r="AM17" s="100">
        <v>11</v>
      </c>
      <c r="AN17" s="100">
        <v>9</v>
      </c>
      <c r="AO17" s="34">
        <v>15</v>
      </c>
      <c r="AP17" s="34">
        <v>16</v>
      </c>
      <c r="AQ17" s="100">
        <v>8</v>
      </c>
      <c r="AR17" s="100">
        <v>10</v>
      </c>
      <c r="AS17" s="100">
        <v>10</v>
      </c>
      <c r="AT17" s="100">
        <v>8</v>
      </c>
      <c r="AU17" s="100">
        <v>10</v>
      </c>
      <c r="AV17" s="100">
        <v>11</v>
      </c>
      <c r="AW17" s="100">
        <v>12</v>
      </c>
      <c r="AX17" s="34">
        <v>21</v>
      </c>
      <c r="AY17" s="136">
        <v>23</v>
      </c>
      <c r="AZ17" s="100">
        <v>17</v>
      </c>
      <c r="BA17" s="100">
        <v>10</v>
      </c>
      <c r="BB17" s="100">
        <v>12</v>
      </c>
      <c r="BC17" s="100">
        <v>12</v>
      </c>
      <c r="BD17" s="100">
        <v>15</v>
      </c>
      <c r="BE17" s="100">
        <v>8</v>
      </c>
      <c r="BF17" s="100">
        <v>12</v>
      </c>
      <c r="BG17" s="100">
        <v>26</v>
      </c>
      <c r="BH17" s="100">
        <v>20</v>
      </c>
      <c r="BI17" s="100">
        <v>13</v>
      </c>
      <c r="BJ17" s="100">
        <v>12</v>
      </c>
      <c r="BK17" s="100">
        <v>11</v>
      </c>
      <c r="BL17" s="100">
        <v>13</v>
      </c>
      <c r="BM17" s="100">
        <v>11</v>
      </c>
      <c r="BN17" s="100">
        <v>11</v>
      </c>
      <c r="BO17" s="100">
        <v>12</v>
      </c>
      <c r="BP17" s="100">
        <v>11</v>
      </c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</row>
    <row r="18" spans="1:79" x14ac:dyDescent="0.25">
      <c r="A18" s="27">
        <v>339040</v>
      </c>
      <c r="B18" s="100">
        <v>13</v>
      </c>
      <c r="C18" s="100">
        <v>24</v>
      </c>
      <c r="D18" s="100">
        <v>14</v>
      </c>
      <c r="E18" s="100">
        <v>11</v>
      </c>
      <c r="F18" s="100">
        <v>11</v>
      </c>
      <c r="G18" s="100">
        <v>14</v>
      </c>
      <c r="H18" s="100">
        <v>12</v>
      </c>
      <c r="I18" s="100">
        <v>12</v>
      </c>
      <c r="J18" s="100">
        <v>12</v>
      </c>
      <c r="K18" s="100">
        <v>13</v>
      </c>
      <c r="L18" s="100">
        <v>13</v>
      </c>
      <c r="M18" s="100">
        <v>17</v>
      </c>
      <c r="N18" s="100">
        <v>19</v>
      </c>
      <c r="O18" s="111">
        <v>9</v>
      </c>
      <c r="P18" s="111">
        <v>10</v>
      </c>
      <c r="Q18" s="100">
        <v>11</v>
      </c>
      <c r="R18" s="100">
        <v>11</v>
      </c>
      <c r="S18" s="100">
        <v>24</v>
      </c>
      <c r="T18" s="100">
        <v>15</v>
      </c>
      <c r="U18" s="100">
        <v>19</v>
      </c>
      <c r="V18" s="100">
        <v>31</v>
      </c>
      <c r="W18" s="100">
        <v>15</v>
      </c>
      <c r="X18" s="100">
        <v>15</v>
      </c>
      <c r="Y18" s="111">
        <v>17</v>
      </c>
      <c r="Z18" s="111">
        <v>17</v>
      </c>
      <c r="AA18" s="100">
        <v>11</v>
      </c>
      <c r="AB18" s="100">
        <v>11</v>
      </c>
      <c r="AC18" s="100">
        <v>19</v>
      </c>
      <c r="AD18" s="100">
        <v>23</v>
      </c>
      <c r="AE18" s="100">
        <v>15</v>
      </c>
      <c r="AF18" s="100">
        <v>15</v>
      </c>
      <c r="AG18" s="100">
        <v>19</v>
      </c>
      <c r="AH18" s="100">
        <v>17</v>
      </c>
      <c r="AI18" s="111">
        <v>36</v>
      </c>
      <c r="AJ18" s="100">
        <v>39</v>
      </c>
      <c r="AK18" s="100">
        <v>12</v>
      </c>
      <c r="AL18" s="100">
        <v>12</v>
      </c>
      <c r="AM18" s="100">
        <v>11</v>
      </c>
      <c r="AN18" s="100">
        <v>9</v>
      </c>
      <c r="AO18" s="100">
        <v>15</v>
      </c>
      <c r="AP18" s="100">
        <v>16</v>
      </c>
      <c r="AQ18" s="100">
        <v>8</v>
      </c>
      <c r="AR18" s="100">
        <v>10</v>
      </c>
      <c r="AS18" s="100">
        <v>10</v>
      </c>
      <c r="AT18" s="100">
        <v>8</v>
      </c>
      <c r="AU18" s="100">
        <v>10</v>
      </c>
      <c r="AV18" s="100">
        <v>11</v>
      </c>
      <c r="AW18" s="100">
        <v>12</v>
      </c>
      <c r="AX18" s="34">
        <v>21</v>
      </c>
      <c r="AY18" s="100">
        <v>23</v>
      </c>
      <c r="AZ18" s="100">
        <v>17</v>
      </c>
      <c r="BA18" s="100">
        <v>10</v>
      </c>
      <c r="BB18" s="100">
        <v>12</v>
      </c>
      <c r="BC18" s="100">
        <v>12</v>
      </c>
      <c r="BD18" s="100">
        <v>15</v>
      </c>
      <c r="BE18" s="100">
        <v>8</v>
      </c>
      <c r="BF18" s="100">
        <v>12</v>
      </c>
      <c r="BG18" s="100">
        <v>24</v>
      </c>
      <c r="BH18" s="100">
        <v>20</v>
      </c>
      <c r="BI18" s="100">
        <v>13</v>
      </c>
      <c r="BJ18" s="100">
        <v>12</v>
      </c>
      <c r="BK18" s="100">
        <v>11</v>
      </c>
      <c r="BL18" s="100">
        <v>13</v>
      </c>
      <c r="BM18" s="100">
        <v>11</v>
      </c>
      <c r="BN18" s="100">
        <v>11</v>
      </c>
      <c r="BO18" s="100">
        <v>12</v>
      </c>
      <c r="BP18" s="100">
        <v>11</v>
      </c>
      <c r="BQ18" s="240"/>
      <c r="BR18" s="240"/>
      <c r="BS18" s="240"/>
      <c r="BT18" s="240"/>
      <c r="BU18" s="240"/>
      <c r="BV18" s="240"/>
      <c r="BW18" s="240"/>
      <c r="BX18" s="240"/>
      <c r="BY18" s="240"/>
      <c r="BZ18" s="240"/>
      <c r="CA18" s="240"/>
    </row>
    <row r="19" spans="1:79" x14ac:dyDescent="0.25">
      <c r="A19" s="170">
        <v>160027</v>
      </c>
      <c r="B19" s="6">
        <v>13</v>
      </c>
      <c r="C19" s="28">
        <v>24</v>
      </c>
      <c r="D19" s="6">
        <v>14</v>
      </c>
      <c r="E19" s="6">
        <v>11</v>
      </c>
      <c r="F19" s="6">
        <v>11</v>
      </c>
      <c r="G19" s="6">
        <v>14</v>
      </c>
      <c r="H19" s="6">
        <v>12</v>
      </c>
      <c r="I19" s="6">
        <v>12</v>
      </c>
      <c r="J19" s="28">
        <v>12</v>
      </c>
      <c r="K19" s="28">
        <v>13</v>
      </c>
      <c r="L19" s="6">
        <v>13</v>
      </c>
      <c r="M19" s="6">
        <v>16</v>
      </c>
      <c r="N19" s="6">
        <v>17</v>
      </c>
      <c r="O19" s="106">
        <v>9</v>
      </c>
      <c r="P19" s="106">
        <v>10</v>
      </c>
      <c r="Q19" s="6">
        <v>11</v>
      </c>
      <c r="R19" s="6">
        <v>11</v>
      </c>
      <c r="S19" s="28">
        <v>25</v>
      </c>
      <c r="T19" s="6">
        <v>15</v>
      </c>
      <c r="U19" s="6">
        <v>19</v>
      </c>
      <c r="V19" s="100">
        <v>31</v>
      </c>
      <c r="W19" s="6">
        <v>15</v>
      </c>
      <c r="X19" s="6">
        <v>15</v>
      </c>
      <c r="Y19" s="106">
        <v>17</v>
      </c>
      <c r="Z19" s="106">
        <v>17</v>
      </c>
      <c r="AA19" s="28">
        <v>11</v>
      </c>
      <c r="AB19" s="6">
        <v>11</v>
      </c>
      <c r="AC19" s="6">
        <v>19</v>
      </c>
      <c r="AD19" s="6">
        <v>23</v>
      </c>
      <c r="AE19" s="68">
        <v>15</v>
      </c>
      <c r="AF19" s="28">
        <v>15</v>
      </c>
      <c r="AG19" s="68">
        <v>19</v>
      </c>
      <c r="AH19" s="28">
        <v>17</v>
      </c>
      <c r="AI19" s="6">
        <v>37</v>
      </c>
      <c r="AJ19" s="106">
        <v>39</v>
      </c>
      <c r="AK19" s="6">
        <v>12</v>
      </c>
      <c r="AL19" s="6">
        <v>12</v>
      </c>
      <c r="AM19" s="6">
        <v>11</v>
      </c>
      <c r="AN19" s="6">
        <v>9</v>
      </c>
      <c r="AO19" s="6">
        <v>15</v>
      </c>
      <c r="AP19" s="6">
        <v>16</v>
      </c>
      <c r="AQ19" s="6">
        <v>8</v>
      </c>
      <c r="AR19" s="6">
        <v>10</v>
      </c>
      <c r="AS19" s="6">
        <v>10</v>
      </c>
      <c r="AT19" s="6">
        <v>8</v>
      </c>
      <c r="AU19" s="6">
        <v>10</v>
      </c>
      <c r="AV19" s="100">
        <v>11</v>
      </c>
      <c r="AW19" s="6">
        <v>12</v>
      </c>
      <c r="AX19" s="34">
        <v>21</v>
      </c>
      <c r="AY19" s="6">
        <v>23</v>
      </c>
      <c r="AZ19" s="100">
        <v>17</v>
      </c>
      <c r="BA19" s="6">
        <v>10</v>
      </c>
      <c r="BB19" s="6">
        <v>12</v>
      </c>
      <c r="BC19" s="6">
        <v>12</v>
      </c>
      <c r="BD19" s="28">
        <v>15</v>
      </c>
      <c r="BE19" s="6">
        <v>8</v>
      </c>
      <c r="BF19" s="28">
        <v>12</v>
      </c>
      <c r="BG19" s="100">
        <v>24</v>
      </c>
      <c r="BH19" s="6">
        <v>20</v>
      </c>
      <c r="BI19" s="6">
        <v>13</v>
      </c>
      <c r="BJ19" s="6">
        <v>12</v>
      </c>
      <c r="BK19" s="6">
        <v>11</v>
      </c>
      <c r="BL19" s="6">
        <v>13</v>
      </c>
      <c r="BM19" s="6">
        <v>11</v>
      </c>
      <c r="BN19" s="6">
        <v>11</v>
      </c>
      <c r="BO19" s="6">
        <v>12</v>
      </c>
      <c r="BP19" s="100">
        <v>11</v>
      </c>
      <c r="BQ19" s="240"/>
      <c r="BR19" s="240"/>
      <c r="BS19" s="240"/>
      <c r="BT19" s="240"/>
      <c r="BU19" s="240"/>
      <c r="BV19" s="240"/>
      <c r="BW19" s="240"/>
      <c r="BX19" s="240"/>
      <c r="BY19" s="240"/>
      <c r="BZ19" s="240"/>
      <c r="CA19" s="240"/>
    </row>
    <row r="20" spans="1:79" x14ac:dyDescent="0.25">
      <c r="A20" s="63">
        <v>150148</v>
      </c>
      <c r="B20" s="100">
        <v>13</v>
      </c>
      <c r="C20" s="100">
        <v>24</v>
      </c>
      <c r="D20" s="100">
        <v>14</v>
      </c>
      <c r="E20" s="100">
        <v>11</v>
      </c>
      <c r="F20" s="100">
        <v>11</v>
      </c>
      <c r="G20" s="100">
        <v>14</v>
      </c>
      <c r="H20" s="100">
        <v>12</v>
      </c>
      <c r="I20" s="100">
        <v>12</v>
      </c>
      <c r="J20" s="100">
        <v>13</v>
      </c>
      <c r="K20" s="100">
        <v>13</v>
      </c>
      <c r="L20" s="100">
        <v>13</v>
      </c>
      <c r="M20" s="100">
        <v>16</v>
      </c>
      <c r="N20" s="100">
        <v>19</v>
      </c>
      <c r="O20" s="111">
        <v>9</v>
      </c>
      <c r="P20" s="111">
        <v>10</v>
      </c>
      <c r="Q20" s="100">
        <v>11</v>
      </c>
      <c r="R20" s="100">
        <v>11</v>
      </c>
      <c r="S20" s="100">
        <v>25</v>
      </c>
      <c r="T20" s="100">
        <v>15</v>
      </c>
      <c r="U20" s="100">
        <v>19</v>
      </c>
      <c r="V20" s="100">
        <v>32</v>
      </c>
      <c r="W20" s="100">
        <v>15</v>
      </c>
      <c r="X20" s="100">
        <v>15</v>
      </c>
      <c r="Y20" s="111">
        <v>17</v>
      </c>
      <c r="Z20" s="111">
        <v>17</v>
      </c>
      <c r="AA20" s="100">
        <v>12</v>
      </c>
      <c r="AB20" s="100">
        <v>11</v>
      </c>
      <c r="AC20" s="100">
        <v>19</v>
      </c>
      <c r="AD20" s="100">
        <v>23</v>
      </c>
      <c r="AE20" s="100">
        <v>15</v>
      </c>
      <c r="AF20" s="100">
        <v>15</v>
      </c>
      <c r="AG20" s="68">
        <v>19</v>
      </c>
      <c r="AH20" s="100">
        <v>17</v>
      </c>
      <c r="AI20" s="100">
        <v>36</v>
      </c>
      <c r="AJ20" s="100">
        <v>39</v>
      </c>
      <c r="AK20" s="100">
        <v>12</v>
      </c>
      <c r="AL20" s="100">
        <v>12</v>
      </c>
      <c r="AM20" s="100">
        <v>11</v>
      </c>
      <c r="AN20" s="100">
        <v>9</v>
      </c>
      <c r="AO20" s="100">
        <v>15</v>
      </c>
      <c r="AP20" s="100">
        <v>16</v>
      </c>
      <c r="AQ20" s="100">
        <v>8</v>
      </c>
      <c r="AR20" s="100">
        <v>10</v>
      </c>
      <c r="AS20" s="100">
        <v>10</v>
      </c>
      <c r="AT20" s="100">
        <v>8</v>
      </c>
      <c r="AU20" s="100">
        <v>10</v>
      </c>
      <c r="AV20" s="100">
        <v>11</v>
      </c>
      <c r="AW20" s="100">
        <v>12</v>
      </c>
      <c r="AX20" s="100">
        <v>21</v>
      </c>
      <c r="AY20" s="100">
        <v>23</v>
      </c>
      <c r="AZ20" s="100">
        <v>17</v>
      </c>
      <c r="BA20" s="100">
        <v>10</v>
      </c>
      <c r="BB20" s="100">
        <v>12</v>
      </c>
      <c r="BC20" s="100">
        <v>12</v>
      </c>
      <c r="BD20" s="100">
        <v>15</v>
      </c>
      <c r="BE20" s="100">
        <v>8</v>
      </c>
      <c r="BF20" s="100">
        <v>12</v>
      </c>
      <c r="BG20" s="68">
        <v>24</v>
      </c>
      <c r="BH20" s="100">
        <v>20</v>
      </c>
      <c r="BI20" s="100">
        <v>13</v>
      </c>
      <c r="BJ20" s="100">
        <v>12</v>
      </c>
      <c r="BK20" s="100">
        <v>11</v>
      </c>
      <c r="BL20" s="100">
        <v>13</v>
      </c>
      <c r="BM20" s="100">
        <v>11</v>
      </c>
      <c r="BN20" s="100">
        <v>11</v>
      </c>
      <c r="BO20" s="100">
        <v>12</v>
      </c>
      <c r="BP20" s="100">
        <v>11</v>
      </c>
      <c r="BQ20" s="240"/>
      <c r="BR20" s="240"/>
      <c r="BS20" s="240"/>
      <c r="BT20" s="240"/>
      <c r="BU20" s="240"/>
      <c r="BV20" s="240"/>
      <c r="BW20" s="240"/>
      <c r="BX20" s="240"/>
      <c r="BY20" s="240"/>
      <c r="BZ20" s="240"/>
      <c r="CA20" s="240"/>
    </row>
    <row r="21" spans="1:79" x14ac:dyDescent="0.25">
      <c r="A21" s="63">
        <v>230620</v>
      </c>
      <c r="B21" s="100">
        <v>13</v>
      </c>
      <c r="C21" s="100">
        <v>24</v>
      </c>
      <c r="D21" s="100">
        <v>14</v>
      </c>
      <c r="E21" s="100">
        <v>11</v>
      </c>
      <c r="F21" s="100">
        <v>11</v>
      </c>
      <c r="G21" s="100">
        <v>14</v>
      </c>
      <c r="H21" s="100">
        <v>12</v>
      </c>
      <c r="I21" s="100">
        <v>12</v>
      </c>
      <c r="J21" s="100">
        <v>13</v>
      </c>
      <c r="K21" s="100">
        <v>13</v>
      </c>
      <c r="L21" s="100">
        <v>12</v>
      </c>
      <c r="M21" s="100">
        <v>16</v>
      </c>
      <c r="N21" s="100">
        <v>18</v>
      </c>
      <c r="O21" s="111">
        <v>9</v>
      </c>
      <c r="P21" s="111">
        <v>10</v>
      </c>
      <c r="Q21" s="100">
        <v>11</v>
      </c>
      <c r="R21" s="100">
        <v>11</v>
      </c>
      <c r="S21" s="100">
        <v>25</v>
      </c>
      <c r="T21" s="100">
        <v>15</v>
      </c>
      <c r="U21" s="100">
        <v>19</v>
      </c>
      <c r="V21" s="68">
        <v>31</v>
      </c>
      <c r="W21" s="100">
        <v>15</v>
      </c>
      <c r="X21" s="100">
        <v>15</v>
      </c>
      <c r="Y21" s="111">
        <v>17</v>
      </c>
      <c r="Z21" s="111">
        <v>17</v>
      </c>
      <c r="AA21" s="100">
        <v>11</v>
      </c>
      <c r="AB21" s="68">
        <v>11</v>
      </c>
      <c r="AC21" s="100">
        <v>19</v>
      </c>
      <c r="AD21" s="100">
        <v>23</v>
      </c>
      <c r="AE21" s="100">
        <v>15</v>
      </c>
      <c r="AF21" s="100">
        <v>15</v>
      </c>
      <c r="AG21" s="68">
        <v>19</v>
      </c>
      <c r="AH21" s="100">
        <v>17</v>
      </c>
      <c r="AI21" s="100">
        <v>35</v>
      </c>
      <c r="AJ21" s="100">
        <v>39</v>
      </c>
      <c r="AK21" s="68">
        <v>12</v>
      </c>
      <c r="AL21" s="100">
        <v>12</v>
      </c>
      <c r="AM21" s="100">
        <v>11</v>
      </c>
      <c r="AN21" s="100">
        <v>9</v>
      </c>
      <c r="AO21" s="100">
        <v>15</v>
      </c>
      <c r="AP21" s="100">
        <v>16</v>
      </c>
      <c r="AQ21" s="100">
        <v>8</v>
      </c>
      <c r="AR21" s="100">
        <v>10</v>
      </c>
      <c r="AS21" s="100">
        <v>10</v>
      </c>
      <c r="AT21" s="100">
        <v>8</v>
      </c>
      <c r="AU21" s="100">
        <v>11</v>
      </c>
      <c r="AV21" s="100">
        <v>11</v>
      </c>
      <c r="AW21" s="100">
        <v>12</v>
      </c>
      <c r="AX21" s="100">
        <v>21</v>
      </c>
      <c r="AY21" s="100">
        <v>23</v>
      </c>
      <c r="AZ21" s="100">
        <v>17</v>
      </c>
      <c r="BA21" s="100">
        <v>10</v>
      </c>
      <c r="BB21" s="100">
        <v>12</v>
      </c>
      <c r="BC21" s="100">
        <v>12</v>
      </c>
      <c r="BD21" s="100">
        <v>15</v>
      </c>
      <c r="BE21" s="100">
        <v>8</v>
      </c>
      <c r="BF21" s="100">
        <v>12</v>
      </c>
      <c r="BG21" s="100">
        <v>25</v>
      </c>
      <c r="BH21" s="100">
        <v>20</v>
      </c>
      <c r="BI21" s="100">
        <v>13</v>
      </c>
      <c r="BJ21" s="100">
        <v>12</v>
      </c>
      <c r="BK21" s="100">
        <v>11</v>
      </c>
      <c r="BL21" s="100">
        <v>13</v>
      </c>
      <c r="BM21" s="100">
        <v>11</v>
      </c>
      <c r="BN21" s="100">
        <v>11</v>
      </c>
      <c r="BO21" s="100">
        <v>12</v>
      </c>
      <c r="BP21" s="100">
        <v>11</v>
      </c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</row>
    <row r="22" spans="1:79" x14ac:dyDescent="0.25">
      <c r="A22" s="63">
        <v>299488</v>
      </c>
      <c r="B22" s="100">
        <v>13</v>
      </c>
      <c r="C22" s="100">
        <v>24</v>
      </c>
      <c r="D22" s="100">
        <v>14</v>
      </c>
      <c r="E22" s="100">
        <v>11</v>
      </c>
      <c r="F22" s="100">
        <v>11</v>
      </c>
      <c r="G22" s="100">
        <v>14</v>
      </c>
      <c r="H22" s="100">
        <v>12</v>
      </c>
      <c r="I22" s="100">
        <v>12</v>
      </c>
      <c r="J22" s="100">
        <v>12</v>
      </c>
      <c r="K22" s="100">
        <v>13</v>
      </c>
      <c r="L22" s="100">
        <v>13</v>
      </c>
      <c r="M22" s="100">
        <v>16</v>
      </c>
      <c r="N22" s="100">
        <v>19</v>
      </c>
      <c r="O22" s="111">
        <v>9</v>
      </c>
      <c r="P22" s="111">
        <v>10</v>
      </c>
      <c r="Q22" s="100">
        <v>12</v>
      </c>
      <c r="R22" s="100">
        <v>11</v>
      </c>
      <c r="S22" s="100">
        <v>25</v>
      </c>
      <c r="T22" s="100">
        <v>15</v>
      </c>
      <c r="U22" s="100">
        <v>19</v>
      </c>
      <c r="V22" s="100">
        <v>31</v>
      </c>
      <c r="W22" s="100">
        <v>15</v>
      </c>
      <c r="X22" s="100">
        <v>15</v>
      </c>
      <c r="Y22" s="111">
        <v>17</v>
      </c>
      <c r="Z22" s="111">
        <v>17</v>
      </c>
      <c r="AA22" s="100">
        <v>11</v>
      </c>
      <c r="AB22" s="100">
        <v>11</v>
      </c>
      <c r="AC22" s="100">
        <v>19</v>
      </c>
      <c r="AD22" s="100">
        <v>23</v>
      </c>
      <c r="AE22" s="100">
        <v>15</v>
      </c>
      <c r="AF22" s="100">
        <v>15</v>
      </c>
      <c r="AG22" s="100">
        <v>19</v>
      </c>
      <c r="AH22" s="100">
        <v>17</v>
      </c>
      <c r="AI22" s="111">
        <v>37</v>
      </c>
      <c r="AJ22" s="100">
        <v>39</v>
      </c>
      <c r="AK22" s="6">
        <v>11</v>
      </c>
      <c r="AL22" s="100">
        <v>12</v>
      </c>
      <c r="AM22" s="100">
        <v>11</v>
      </c>
      <c r="AN22" s="100">
        <v>9</v>
      </c>
      <c r="AO22" s="100">
        <v>15</v>
      </c>
      <c r="AP22" s="100">
        <v>16</v>
      </c>
      <c r="AQ22" s="100">
        <v>8</v>
      </c>
      <c r="AR22" s="100">
        <v>10</v>
      </c>
      <c r="AS22" s="100">
        <v>10</v>
      </c>
      <c r="AT22" s="100">
        <v>8</v>
      </c>
      <c r="AU22" s="100">
        <v>10</v>
      </c>
      <c r="AV22" s="100">
        <v>11</v>
      </c>
      <c r="AW22" s="100">
        <v>12</v>
      </c>
      <c r="AX22" s="34">
        <v>21</v>
      </c>
      <c r="AY22" s="100">
        <v>23</v>
      </c>
      <c r="AZ22" s="100">
        <v>17</v>
      </c>
      <c r="BA22" s="100">
        <v>11</v>
      </c>
      <c r="BB22" s="100">
        <v>12</v>
      </c>
      <c r="BC22" s="100">
        <v>12</v>
      </c>
      <c r="BD22" s="100">
        <v>15</v>
      </c>
      <c r="BE22" s="100">
        <v>8</v>
      </c>
      <c r="BF22" s="100">
        <v>12</v>
      </c>
      <c r="BG22" s="100">
        <v>24</v>
      </c>
      <c r="BH22" s="100">
        <v>20</v>
      </c>
      <c r="BI22" s="100">
        <v>13</v>
      </c>
      <c r="BJ22" s="100">
        <v>12</v>
      </c>
      <c r="BK22" s="100">
        <v>11</v>
      </c>
      <c r="BL22" s="100">
        <v>13</v>
      </c>
      <c r="BM22" s="100">
        <v>11</v>
      </c>
      <c r="BN22" s="100">
        <v>11</v>
      </c>
      <c r="BO22" s="100">
        <v>12</v>
      </c>
      <c r="BP22" s="100">
        <v>11</v>
      </c>
      <c r="BQ22" s="240"/>
      <c r="BR22" s="240"/>
      <c r="BS22" s="240"/>
      <c r="BT22" s="240"/>
      <c r="BU22" s="240"/>
      <c r="BV22" s="240"/>
      <c r="BW22" s="240"/>
      <c r="BX22" s="240"/>
      <c r="BY22" s="240"/>
      <c r="BZ22" s="240"/>
      <c r="CA22" s="240"/>
    </row>
    <row r="23" spans="1:79" x14ac:dyDescent="0.25">
      <c r="A23" s="22" t="s">
        <v>936</v>
      </c>
      <c r="B23" s="100">
        <v>13</v>
      </c>
      <c r="C23" s="100">
        <v>24</v>
      </c>
      <c r="D23" s="100">
        <v>14</v>
      </c>
      <c r="E23" s="68">
        <v>11</v>
      </c>
      <c r="F23" s="34">
        <v>11</v>
      </c>
      <c r="G23" s="34">
        <v>14</v>
      </c>
      <c r="H23" s="100">
        <v>12</v>
      </c>
      <c r="I23" s="100">
        <v>12</v>
      </c>
      <c r="J23" s="100">
        <v>12</v>
      </c>
      <c r="K23" s="100">
        <v>13</v>
      </c>
      <c r="L23" s="100">
        <v>13</v>
      </c>
      <c r="M23" s="6">
        <v>16</v>
      </c>
      <c r="N23" s="100">
        <v>18</v>
      </c>
      <c r="O23" s="123">
        <v>9</v>
      </c>
      <c r="P23" s="123">
        <v>10</v>
      </c>
      <c r="Q23" s="100">
        <v>11</v>
      </c>
      <c r="R23" s="100">
        <v>11</v>
      </c>
      <c r="S23" s="100">
        <v>26</v>
      </c>
      <c r="T23" s="100">
        <v>15</v>
      </c>
      <c r="U23" s="100">
        <v>19</v>
      </c>
      <c r="V23" s="100">
        <v>32</v>
      </c>
      <c r="W23" s="6">
        <v>15</v>
      </c>
      <c r="X23" s="6">
        <v>15</v>
      </c>
      <c r="Y23" s="106">
        <v>16</v>
      </c>
      <c r="Z23" s="106">
        <v>17</v>
      </c>
      <c r="AA23" s="100">
        <v>11</v>
      </c>
      <c r="AB23" s="100">
        <v>11</v>
      </c>
      <c r="AC23" s="34">
        <v>19</v>
      </c>
      <c r="AD23" s="34">
        <v>23</v>
      </c>
      <c r="AE23" s="100">
        <v>15</v>
      </c>
      <c r="AF23" s="100">
        <v>15</v>
      </c>
      <c r="AG23" s="100">
        <v>20</v>
      </c>
      <c r="AH23" s="100">
        <v>17</v>
      </c>
      <c r="AI23" s="6">
        <v>36</v>
      </c>
      <c r="AJ23" s="6">
        <v>40</v>
      </c>
      <c r="AK23" s="100">
        <v>12</v>
      </c>
      <c r="AL23" s="100">
        <v>12</v>
      </c>
      <c r="AM23" s="100">
        <v>11</v>
      </c>
      <c r="AN23" s="100">
        <v>9</v>
      </c>
      <c r="AO23" s="34">
        <v>15</v>
      </c>
      <c r="AP23" s="34">
        <v>16</v>
      </c>
      <c r="AQ23" s="100">
        <v>8</v>
      </c>
      <c r="AR23" s="100">
        <v>10</v>
      </c>
      <c r="AS23" s="100">
        <v>10</v>
      </c>
      <c r="AT23" s="100">
        <v>8</v>
      </c>
      <c r="AU23" s="100">
        <v>10</v>
      </c>
      <c r="AV23" s="100">
        <v>11</v>
      </c>
      <c r="AW23" s="100">
        <v>12</v>
      </c>
      <c r="AX23" s="34">
        <v>21</v>
      </c>
      <c r="AY23" s="34">
        <v>23</v>
      </c>
      <c r="AZ23" s="100">
        <v>18</v>
      </c>
      <c r="BA23" s="100">
        <v>10</v>
      </c>
      <c r="BB23" s="100">
        <v>12</v>
      </c>
      <c r="BC23" s="100">
        <v>12</v>
      </c>
      <c r="BD23" s="100">
        <v>15</v>
      </c>
      <c r="BE23" s="100">
        <v>8</v>
      </c>
      <c r="BF23" s="100">
        <v>12</v>
      </c>
      <c r="BG23" s="100">
        <v>24</v>
      </c>
      <c r="BH23" s="100">
        <v>20</v>
      </c>
      <c r="BI23" s="100">
        <v>13</v>
      </c>
      <c r="BJ23" s="100">
        <v>12</v>
      </c>
      <c r="BK23" s="100">
        <v>11</v>
      </c>
      <c r="BL23" s="100">
        <v>13</v>
      </c>
      <c r="BM23" s="100">
        <v>11</v>
      </c>
      <c r="BN23" s="100">
        <v>11</v>
      </c>
      <c r="BO23" s="100">
        <v>12</v>
      </c>
      <c r="BP23" s="100">
        <v>11</v>
      </c>
      <c r="BQ23" s="240"/>
      <c r="BR23" s="240"/>
      <c r="BS23" s="240"/>
      <c r="BT23" s="240"/>
      <c r="BU23" s="240"/>
      <c r="BV23" s="240"/>
      <c r="BW23" s="240"/>
      <c r="BX23" s="240"/>
      <c r="BY23" s="240"/>
      <c r="BZ23" s="240"/>
      <c r="CA23" s="240"/>
    </row>
    <row r="24" spans="1:79" x14ac:dyDescent="0.25">
      <c r="A24" s="169">
        <v>84928</v>
      </c>
      <c r="B24" s="6">
        <v>13</v>
      </c>
      <c r="C24" s="6">
        <v>24</v>
      </c>
      <c r="D24" s="6">
        <v>14</v>
      </c>
      <c r="E24" s="6">
        <v>11</v>
      </c>
      <c r="F24" s="6">
        <v>11</v>
      </c>
      <c r="G24" s="6">
        <v>14</v>
      </c>
      <c r="H24" s="6">
        <v>12</v>
      </c>
      <c r="I24" s="6">
        <v>12</v>
      </c>
      <c r="J24" s="6">
        <v>12</v>
      </c>
      <c r="K24" s="6">
        <v>13</v>
      </c>
      <c r="L24" s="6">
        <v>13</v>
      </c>
      <c r="M24" s="6">
        <v>16</v>
      </c>
      <c r="N24" s="100">
        <v>18</v>
      </c>
      <c r="O24" s="106">
        <v>9</v>
      </c>
      <c r="P24" s="106">
        <v>10</v>
      </c>
      <c r="Q24" s="6">
        <v>11</v>
      </c>
      <c r="R24" s="6">
        <v>11</v>
      </c>
      <c r="S24" s="6">
        <v>25</v>
      </c>
      <c r="T24" s="6">
        <v>15</v>
      </c>
      <c r="U24" s="6">
        <v>19</v>
      </c>
      <c r="V24" s="100">
        <v>31</v>
      </c>
      <c r="W24" s="106">
        <v>15</v>
      </c>
      <c r="X24" s="106">
        <v>15</v>
      </c>
      <c r="Y24" s="106">
        <v>16</v>
      </c>
      <c r="Z24" s="106">
        <v>17</v>
      </c>
      <c r="AA24" s="6">
        <v>11</v>
      </c>
      <c r="AB24" s="6">
        <v>11</v>
      </c>
      <c r="AC24" s="6">
        <v>19</v>
      </c>
      <c r="AD24" s="6">
        <v>23</v>
      </c>
      <c r="AE24" s="100">
        <v>15</v>
      </c>
      <c r="AF24" s="6">
        <v>15</v>
      </c>
      <c r="AG24" s="100">
        <v>19</v>
      </c>
      <c r="AH24" s="6">
        <v>17</v>
      </c>
      <c r="AI24" s="6">
        <v>36</v>
      </c>
      <c r="AJ24" s="106">
        <v>40</v>
      </c>
      <c r="AK24" s="6">
        <v>12</v>
      </c>
      <c r="AL24" s="6">
        <v>12</v>
      </c>
      <c r="AM24" s="6">
        <v>11</v>
      </c>
      <c r="AN24" s="6">
        <v>9</v>
      </c>
      <c r="AO24" s="6">
        <v>15</v>
      </c>
      <c r="AP24" s="6">
        <v>16</v>
      </c>
      <c r="AQ24" s="6">
        <v>8</v>
      </c>
      <c r="AR24" s="6">
        <v>10</v>
      </c>
      <c r="AS24" s="6">
        <v>10</v>
      </c>
      <c r="AT24" s="6">
        <v>8</v>
      </c>
      <c r="AU24" s="6">
        <v>10</v>
      </c>
      <c r="AV24" s="100">
        <v>11</v>
      </c>
      <c r="AW24" s="6">
        <v>12</v>
      </c>
      <c r="AX24" s="34">
        <v>21</v>
      </c>
      <c r="AY24" s="6">
        <v>23</v>
      </c>
      <c r="AZ24" s="100">
        <v>17</v>
      </c>
      <c r="BA24" s="6">
        <v>10</v>
      </c>
      <c r="BB24" s="6">
        <v>12</v>
      </c>
      <c r="BC24" s="6">
        <v>12</v>
      </c>
      <c r="BD24" s="6">
        <v>15</v>
      </c>
      <c r="BE24" s="6">
        <v>8</v>
      </c>
      <c r="BF24" s="6">
        <v>12</v>
      </c>
      <c r="BG24" s="6">
        <v>23</v>
      </c>
      <c r="BH24" s="6">
        <v>20</v>
      </c>
      <c r="BI24" s="6">
        <v>13</v>
      </c>
      <c r="BJ24" s="6">
        <v>12</v>
      </c>
      <c r="BK24" s="6">
        <v>11</v>
      </c>
      <c r="BL24" s="6">
        <v>13</v>
      </c>
      <c r="BM24" s="6">
        <v>11</v>
      </c>
      <c r="BN24" s="6">
        <v>11</v>
      </c>
      <c r="BO24" s="6">
        <v>12</v>
      </c>
      <c r="BP24" s="100">
        <v>11</v>
      </c>
      <c r="BQ24" s="240"/>
      <c r="BR24" s="240"/>
      <c r="BS24" s="240"/>
      <c r="BT24" s="240"/>
      <c r="BU24" s="240"/>
      <c r="BV24" s="240"/>
      <c r="BW24" s="240"/>
      <c r="BX24" s="240"/>
      <c r="BY24" s="240"/>
      <c r="BZ24" s="240"/>
      <c r="CA24" s="240"/>
    </row>
    <row r="25" spans="1:79" x14ac:dyDescent="0.25">
      <c r="A25" s="22">
        <v>864334</v>
      </c>
      <c r="B25" s="100">
        <v>13</v>
      </c>
      <c r="C25" s="100">
        <v>24</v>
      </c>
      <c r="D25" s="100">
        <v>14</v>
      </c>
      <c r="E25" s="68">
        <v>11</v>
      </c>
      <c r="F25" s="34">
        <v>11</v>
      </c>
      <c r="G25" s="34">
        <v>14</v>
      </c>
      <c r="H25" s="100">
        <v>12</v>
      </c>
      <c r="I25" s="100">
        <v>12</v>
      </c>
      <c r="J25" s="100">
        <v>12</v>
      </c>
      <c r="K25" s="100">
        <v>12</v>
      </c>
      <c r="L25" s="100">
        <v>13</v>
      </c>
      <c r="M25" s="6">
        <v>16</v>
      </c>
      <c r="N25" s="100">
        <v>17</v>
      </c>
      <c r="O25" s="123">
        <v>9</v>
      </c>
      <c r="P25" s="123">
        <v>10</v>
      </c>
      <c r="Q25" s="100">
        <v>11</v>
      </c>
      <c r="R25" s="100">
        <v>11</v>
      </c>
      <c r="S25" s="100">
        <v>25</v>
      </c>
      <c r="T25" s="100">
        <v>15</v>
      </c>
      <c r="U25" s="100">
        <v>19</v>
      </c>
      <c r="V25" s="100">
        <v>31</v>
      </c>
      <c r="W25" s="123">
        <v>15</v>
      </c>
      <c r="X25" s="123">
        <v>15</v>
      </c>
      <c r="Y25" s="123">
        <v>17</v>
      </c>
      <c r="Z25" s="123">
        <v>17</v>
      </c>
      <c r="AA25" s="100">
        <v>11</v>
      </c>
      <c r="AB25" s="100">
        <v>11</v>
      </c>
      <c r="AC25" s="34">
        <v>19</v>
      </c>
      <c r="AD25" s="34">
        <v>23</v>
      </c>
      <c r="AE25" s="100">
        <v>15</v>
      </c>
      <c r="AF25" s="100">
        <v>15</v>
      </c>
      <c r="AG25" s="100">
        <v>19</v>
      </c>
      <c r="AH25" s="100">
        <v>17</v>
      </c>
      <c r="AI25" s="106">
        <v>37</v>
      </c>
      <c r="AJ25" s="106">
        <v>39</v>
      </c>
      <c r="AK25" s="100">
        <v>12</v>
      </c>
      <c r="AL25" s="100">
        <v>12</v>
      </c>
      <c r="AM25" s="100">
        <v>11</v>
      </c>
      <c r="AN25" s="100">
        <v>9</v>
      </c>
      <c r="AO25" s="34">
        <v>15</v>
      </c>
      <c r="AP25" s="34">
        <v>16</v>
      </c>
      <c r="AQ25" s="100">
        <v>8</v>
      </c>
      <c r="AR25" s="100">
        <v>10</v>
      </c>
      <c r="AS25" s="100">
        <v>10</v>
      </c>
      <c r="AT25" s="100">
        <v>8</v>
      </c>
      <c r="AU25" s="100">
        <v>10</v>
      </c>
      <c r="AV25" s="100">
        <v>11</v>
      </c>
      <c r="AW25" s="100">
        <v>12</v>
      </c>
      <c r="AX25" s="34">
        <v>21</v>
      </c>
      <c r="AY25" s="34">
        <v>23</v>
      </c>
      <c r="AZ25" s="100">
        <v>17</v>
      </c>
      <c r="BA25" s="100">
        <v>10</v>
      </c>
      <c r="BB25" s="100">
        <v>12</v>
      </c>
      <c r="BC25" s="100">
        <v>12</v>
      </c>
      <c r="BD25" s="100">
        <v>15</v>
      </c>
      <c r="BE25" s="100">
        <v>8</v>
      </c>
      <c r="BF25" s="100">
        <v>12</v>
      </c>
      <c r="BG25" s="100">
        <v>24</v>
      </c>
      <c r="BH25" s="100">
        <v>20</v>
      </c>
      <c r="BI25" s="100">
        <v>13</v>
      </c>
      <c r="BJ25" s="100">
        <v>12</v>
      </c>
      <c r="BK25" s="100">
        <v>11</v>
      </c>
      <c r="BL25" s="100">
        <v>13</v>
      </c>
      <c r="BM25" s="100">
        <v>11</v>
      </c>
      <c r="BN25" s="100">
        <v>11</v>
      </c>
      <c r="BO25" s="100">
        <v>12</v>
      </c>
      <c r="BP25" s="100">
        <v>11</v>
      </c>
      <c r="BQ25" s="240"/>
      <c r="BR25" s="240"/>
      <c r="BS25" s="240"/>
      <c r="BT25" s="240"/>
      <c r="BU25" s="240"/>
      <c r="BV25" s="240"/>
      <c r="BW25" s="240"/>
      <c r="BX25" s="240"/>
      <c r="BY25" s="240"/>
      <c r="BZ25" s="240"/>
      <c r="CA25" s="240"/>
    </row>
    <row r="26" spans="1:79" x14ac:dyDescent="0.25">
      <c r="A26" s="77">
        <v>84927</v>
      </c>
      <c r="B26" s="62">
        <v>13</v>
      </c>
      <c r="C26" s="62">
        <v>23</v>
      </c>
      <c r="D26" s="62">
        <v>14</v>
      </c>
      <c r="E26" s="62">
        <v>11</v>
      </c>
      <c r="F26" s="62">
        <v>11</v>
      </c>
      <c r="G26" s="62">
        <v>14</v>
      </c>
      <c r="H26" s="62">
        <v>12</v>
      </c>
      <c r="I26" s="62">
        <v>12</v>
      </c>
      <c r="J26" s="62">
        <v>12</v>
      </c>
      <c r="K26" s="114">
        <v>13</v>
      </c>
      <c r="L26" s="62">
        <v>13</v>
      </c>
      <c r="M26" s="62">
        <v>16</v>
      </c>
      <c r="N26" s="62">
        <v>19</v>
      </c>
      <c r="O26" s="125">
        <v>9</v>
      </c>
      <c r="P26" s="125">
        <v>10</v>
      </c>
      <c r="Q26" s="62">
        <v>11</v>
      </c>
      <c r="R26" s="62">
        <v>11</v>
      </c>
      <c r="S26" s="114">
        <v>25</v>
      </c>
      <c r="T26" s="62">
        <v>15</v>
      </c>
      <c r="U26" s="62">
        <v>19</v>
      </c>
      <c r="V26" s="62">
        <v>31</v>
      </c>
      <c r="W26" s="62">
        <v>15</v>
      </c>
      <c r="X26" s="62">
        <v>15</v>
      </c>
      <c r="Y26" s="125">
        <v>17</v>
      </c>
      <c r="Z26" s="125">
        <v>17</v>
      </c>
      <c r="AA26" s="114">
        <v>11</v>
      </c>
      <c r="AB26" s="114">
        <v>11</v>
      </c>
      <c r="AC26" s="62">
        <v>19</v>
      </c>
      <c r="AD26" s="62">
        <v>23</v>
      </c>
      <c r="AE26" s="114">
        <v>15</v>
      </c>
      <c r="AF26" s="114">
        <v>15</v>
      </c>
      <c r="AG26" s="100">
        <v>20</v>
      </c>
      <c r="AH26" s="62">
        <v>17</v>
      </c>
      <c r="AI26" s="62">
        <v>36</v>
      </c>
      <c r="AJ26" s="235">
        <v>39</v>
      </c>
      <c r="AK26" s="62">
        <v>12</v>
      </c>
      <c r="AL26" s="62">
        <v>12</v>
      </c>
      <c r="AM26" s="62">
        <v>11</v>
      </c>
      <c r="AN26" s="62">
        <v>9</v>
      </c>
      <c r="AO26" s="62">
        <v>16</v>
      </c>
      <c r="AP26" s="62">
        <v>16</v>
      </c>
      <c r="AQ26" s="62">
        <v>8</v>
      </c>
      <c r="AR26" s="62">
        <v>10</v>
      </c>
      <c r="AS26" s="62">
        <v>10</v>
      </c>
      <c r="AT26" s="62">
        <v>8</v>
      </c>
      <c r="AU26" s="62">
        <v>11</v>
      </c>
      <c r="AV26" s="62">
        <v>11</v>
      </c>
      <c r="AW26" s="62">
        <v>12</v>
      </c>
      <c r="AX26" s="62">
        <v>21</v>
      </c>
      <c r="AY26" s="62">
        <v>23</v>
      </c>
      <c r="AZ26" s="62">
        <v>18</v>
      </c>
      <c r="BA26" s="62">
        <v>10</v>
      </c>
      <c r="BB26" s="62">
        <v>12</v>
      </c>
      <c r="BC26" s="62">
        <v>12</v>
      </c>
      <c r="BD26" s="62">
        <v>15</v>
      </c>
      <c r="BE26" s="62">
        <v>8</v>
      </c>
      <c r="BF26" s="62">
        <v>12</v>
      </c>
      <c r="BG26" s="62">
        <v>24</v>
      </c>
      <c r="BH26" s="62">
        <v>20</v>
      </c>
      <c r="BI26" s="62">
        <v>13</v>
      </c>
      <c r="BJ26" s="62">
        <v>12</v>
      </c>
      <c r="BK26" s="62">
        <v>11</v>
      </c>
      <c r="BL26" s="62">
        <v>13</v>
      </c>
      <c r="BM26" s="62">
        <v>11</v>
      </c>
      <c r="BN26" s="62">
        <v>11</v>
      </c>
      <c r="BO26" s="62">
        <v>12</v>
      </c>
      <c r="BP26" s="62">
        <v>11</v>
      </c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</row>
    <row r="27" spans="1:79" x14ac:dyDescent="0.25">
      <c r="A27" s="27">
        <v>151757</v>
      </c>
      <c r="B27" s="100">
        <v>13</v>
      </c>
      <c r="C27" s="100">
        <v>24</v>
      </c>
      <c r="D27" s="100">
        <v>14</v>
      </c>
      <c r="E27" s="68">
        <v>11</v>
      </c>
      <c r="F27" s="100">
        <v>11</v>
      </c>
      <c r="G27" s="100">
        <v>14</v>
      </c>
      <c r="H27" s="100">
        <v>12</v>
      </c>
      <c r="I27" s="100">
        <v>12</v>
      </c>
      <c r="J27" s="100">
        <v>12</v>
      </c>
      <c r="K27" s="100">
        <v>13</v>
      </c>
      <c r="L27" s="100">
        <v>13</v>
      </c>
      <c r="M27" s="100">
        <v>16</v>
      </c>
      <c r="N27" s="100">
        <v>20</v>
      </c>
      <c r="O27" s="111">
        <v>9</v>
      </c>
      <c r="P27" s="111">
        <v>10</v>
      </c>
      <c r="Q27" s="100">
        <v>11</v>
      </c>
      <c r="R27" s="100">
        <v>11</v>
      </c>
      <c r="S27" s="100">
        <v>25</v>
      </c>
      <c r="T27" s="100">
        <v>15</v>
      </c>
      <c r="U27" s="100">
        <v>19</v>
      </c>
      <c r="V27" s="100">
        <v>31</v>
      </c>
      <c r="W27" s="111">
        <v>15</v>
      </c>
      <c r="X27" s="111">
        <v>15</v>
      </c>
      <c r="Y27" s="111">
        <v>17</v>
      </c>
      <c r="Z27" s="111">
        <v>17</v>
      </c>
      <c r="AA27" s="100">
        <v>11</v>
      </c>
      <c r="AB27" s="100">
        <v>11</v>
      </c>
      <c r="AC27" s="68">
        <v>19</v>
      </c>
      <c r="AD27" s="68">
        <v>23</v>
      </c>
      <c r="AE27" s="68">
        <v>15</v>
      </c>
      <c r="AF27" s="68">
        <v>15</v>
      </c>
      <c r="AG27" s="68">
        <v>18</v>
      </c>
      <c r="AH27" s="68">
        <v>17</v>
      </c>
      <c r="AI27" s="100">
        <v>36</v>
      </c>
      <c r="AJ27" s="111">
        <v>39</v>
      </c>
      <c r="AK27" s="68">
        <v>12</v>
      </c>
      <c r="AL27" s="68">
        <v>12</v>
      </c>
      <c r="AM27" s="68">
        <v>11</v>
      </c>
      <c r="AN27" s="68">
        <v>9</v>
      </c>
      <c r="AO27" s="68">
        <v>15</v>
      </c>
      <c r="AP27" s="68">
        <v>16</v>
      </c>
      <c r="AQ27" s="100">
        <v>8</v>
      </c>
      <c r="AR27" s="100">
        <v>10</v>
      </c>
      <c r="AS27" s="100">
        <v>10</v>
      </c>
      <c r="AT27" s="100">
        <v>8</v>
      </c>
      <c r="AU27" s="100">
        <v>10</v>
      </c>
      <c r="AV27" s="100">
        <v>11</v>
      </c>
      <c r="AW27" s="100">
        <v>12</v>
      </c>
      <c r="AX27" s="34">
        <v>21</v>
      </c>
      <c r="AY27" s="100">
        <v>23</v>
      </c>
      <c r="AZ27" s="100">
        <v>17</v>
      </c>
      <c r="BA27" s="100">
        <v>10</v>
      </c>
      <c r="BB27" s="100">
        <v>12</v>
      </c>
      <c r="BC27" s="100">
        <v>12</v>
      </c>
      <c r="BD27" s="100">
        <v>15</v>
      </c>
      <c r="BE27" s="100">
        <v>8</v>
      </c>
      <c r="BF27" s="100">
        <v>13</v>
      </c>
      <c r="BG27" s="100">
        <v>24</v>
      </c>
      <c r="BH27" s="100">
        <v>20</v>
      </c>
      <c r="BI27" s="100">
        <v>13</v>
      </c>
      <c r="BJ27" s="100">
        <v>12</v>
      </c>
      <c r="BK27" s="100">
        <v>11</v>
      </c>
      <c r="BL27" s="100">
        <v>13</v>
      </c>
      <c r="BM27" s="100">
        <v>11</v>
      </c>
      <c r="BN27" s="100">
        <v>11</v>
      </c>
      <c r="BO27" s="100">
        <v>12</v>
      </c>
      <c r="BP27" s="100">
        <v>11</v>
      </c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</row>
    <row r="28" spans="1:79" x14ac:dyDescent="0.25">
      <c r="A28" s="63">
        <v>309988</v>
      </c>
      <c r="B28" s="100">
        <v>13</v>
      </c>
      <c r="C28" s="100">
        <v>24</v>
      </c>
      <c r="D28" s="100">
        <v>14</v>
      </c>
      <c r="E28" s="100">
        <v>11</v>
      </c>
      <c r="F28" s="100">
        <v>11</v>
      </c>
      <c r="G28" s="100">
        <v>14</v>
      </c>
      <c r="H28" s="100">
        <v>12</v>
      </c>
      <c r="I28" s="100">
        <v>12</v>
      </c>
      <c r="J28" s="100">
        <v>12</v>
      </c>
      <c r="K28" s="100">
        <v>13</v>
      </c>
      <c r="L28" s="100">
        <v>13</v>
      </c>
      <c r="M28" s="100">
        <v>16</v>
      </c>
      <c r="N28" s="100">
        <v>19</v>
      </c>
      <c r="O28" s="111">
        <v>9</v>
      </c>
      <c r="P28" s="111">
        <v>10</v>
      </c>
      <c r="Q28" s="100">
        <v>11</v>
      </c>
      <c r="R28" s="100">
        <v>11</v>
      </c>
      <c r="S28" s="100">
        <v>25</v>
      </c>
      <c r="T28" s="100">
        <v>15</v>
      </c>
      <c r="U28" s="100">
        <v>19</v>
      </c>
      <c r="V28" s="100">
        <v>31</v>
      </c>
      <c r="W28" s="111">
        <v>15</v>
      </c>
      <c r="X28" s="111">
        <v>15</v>
      </c>
      <c r="Y28" s="111">
        <v>17</v>
      </c>
      <c r="Z28" s="111">
        <v>17</v>
      </c>
      <c r="AA28" s="100">
        <v>11</v>
      </c>
      <c r="AB28" s="100">
        <v>11</v>
      </c>
      <c r="AC28" s="100">
        <v>19</v>
      </c>
      <c r="AD28" s="100">
        <v>23</v>
      </c>
      <c r="AE28" s="100">
        <v>15</v>
      </c>
      <c r="AF28" s="100">
        <v>15</v>
      </c>
      <c r="AG28" s="100">
        <v>20</v>
      </c>
      <c r="AH28" s="100">
        <v>17</v>
      </c>
      <c r="AI28" s="100">
        <v>36</v>
      </c>
      <c r="AJ28" s="100">
        <v>39</v>
      </c>
      <c r="AK28" s="100">
        <v>12</v>
      </c>
      <c r="AL28" s="100">
        <v>12</v>
      </c>
      <c r="AM28" s="100">
        <v>11</v>
      </c>
      <c r="AN28" s="100">
        <v>9</v>
      </c>
      <c r="AO28" s="100">
        <v>15</v>
      </c>
      <c r="AP28" s="100">
        <v>16</v>
      </c>
      <c r="AQ28" s="100">
        <v>8</v>
      </c>
      <c r="AR28" s="100">
        <v>10</v>
      </c>
      <c r="AS28" s="100">
        <v>10</v>
      </c>
      <c r="AT28" s="100">
        <v>8</v>
      </c>
      <c r="AU28" s="100">
        <v>10</v>
      </c>
      <c r="AV28" s="100">
        <v>11</v>
      </c>
      <c r="AW28" s="100">
        <v>12</v>
      </c>
      <c r="AX28" s="100">
        <v>23</v>
      </c>
      <c r="AY28" s="100">
        <v>23</v>
      </c>
      <c r="AZ28" s="100">
        <v>17</v>
      </c>
      <c r="BA28" s="100">
        <v>10</v>
      </c>
      <c r="BB28" s="100">
        <v>12</v>
      </c>
      <c r="BC28" s="100">
        <v>12</v>
      </c>
      <c r="BD28" s="100">
        <v>15</v>
      </c>
      <c r="BE28" s="100">
        <v>8</v>
      </c>
      <c r="BF28" s="100">
        <v>12</v>
      </c>
      <c r="BG28" s="68">
        <v>24</v>
      </c>
      <c r="BH28" s="100">
        <v>20</v>
      </c>
      <c r="BI28" s="100">
        <v>13</v>
      </c>
      <c r="BJ28" s="100">
        <v>12</v>
      </c>
      <c r="BK28" s="100">
        <v>11</v>
      </c>
      <c r="BL28" s="100">
        <v>13</v>
      </c>
      <c r="BM28" s="100">
        <v>11</v>
      </c>
      <c r="BN28" s="100">
        <v>11</v>
      </c>
      <c r="BO28" s="100">
        <v>12</v>
      </c>
      <c r="BP28" s="100">
        <v>11</v>
      </c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</row>
    <row r="29" spans="1:79" x14ac:dyDescent="0.25">
      <c r="A29" s="70">
        <v>801312</v>
      </c>
      <c r="B29" s="100">
        <v>13</v>
      </c>
      <c r="C29" s="100">
        <v>24</v>
      </c>
      <c r="D29" s="100">
        <v>14</v>
      </c>
      <c r="E29" s="100">
        <v>11</v>
      </c>
      <c r="F29" s="34">
        <v>11</v>
      </c>
      <c r="G29" s="34">
        <v>14</v>
      </c>
      <c r="H29" s="100">
        <v>12</v>
      </c>
      <c r="I29" s="100">
        <v>12</v>
      </c>
      <c r="J29" s="100">
        <v>12</v>
      </c>
      <c r="K29" s="100">
        <v>13</v>
      </c>
      <c r="L29" s="100">
        <v>13</v>
      </c>
      <c r="M29" s="6">
        <v>16</v>
      </c>
      <c r="N29" s="100">
        <v>19</v>
      </c>
      <c r="O29" s="123">
        <v>9</v>
      </c>
      <c r="P29" s="123">
        <v>10</v>
      </c>
      <c r="Q29" s="100">
        <v>11</v>
      </c>
      <c r="R29" s="100">
        <v>11</v>
      </c>
      <c r="S29" s="100">
        <v>25</v>
      </c>
      <c r="T29" s="100">
        <v>15</v>
      </c>
      <c r="U29" s="100">
        <v>19</v>
      </c>
      <c r="V29" s="100">
        <v>31</v>
      </c>
      <c r="W29" s="123">
        <v>15</v>
      </c>
      <c r="X29" s="123">
        <v>15</v>
      </c>
      <c r="Y29" s="123">
        <v>17</v>
      </c>
      <c r="Z29" s="123">
        <v>17</v>
      </c>
      <c r="AA29" s="100">
        <v>11</v>
      </c>
      <c r="AB29" s="68">
        <v>11</v>
      </c>
      <c r="AC29" s="34">
        <v>19</v>
      </c>
      <c r="AD29" s="34">
        <v>23</v>
      </c>
      <c r="AE29" s="100">
        <v>15</v>
      </c>
      <c r="AF29" s="100">
        <v>15</v>
      </c>
      <c r="AG29" s="100">
        <v>20</v>
      </c>
      <c r="AH29" s="100">
        <v>17</v>
      </c>
      <c r="AI29" s="150">
        <v>36</v>
      </c>
      <c r="AJ29" s="115">
        <v>39</v>
      </c>
      <c r="AK29" s="68">
        <v>12</v>
      </c>
      <c r="AL29" s="100">
        <v>12</v>
      </c>
      <c r="AM29" s="100">
        <v>11</v>
      </c>
      <c r="AN29" s="100">
        <v>9</v>
      </c>
      <c r="AO29" s="34">
        <v>15</v>
      </c>
      <c r="AP29" s="34">
        <v>16</v>
      </c>
      <c r="AQ29" s="100">
        <v>8</v>
      </c>
      <c r="AR29" s="100">
        <v>10</v>
      </c>
      <c r="AS29" s="100">
        <v>10</v>
      </c>
      <c r="AT29" s="100">
        <v>8</v>
      </c>
      <c r="AU29" s="100">
        <v>10</v>
      </c>
      <c r="AV29" s="100">
        <v>11</v>
      </c>
      <c r="AW29" s="100">
        <v>12</v>
      </c>
      <c r="AX29" s="6">
        <v>23</v>
      </c>
      <c r="AY29" s="6">
        <v>23</v>
      </c>
      <c r="AZ29" s="100">
        <v>17</v>
      </c>
      <c r="BA29" s="100">
        <v>10</v>
      </c>
      <c r="BB29" s="100">
        <v>12</v>
      </c>
      <c r="BC29" s="100">
        <v>12</v>
      </c>
      <c r="BD29" s="100">
        <v>15</v>
      </c>
      <c r="BE29" s="100">
        <v>8</v>
      </c>
      <c r="BF29" s="100">
        <v>12</v>
      </c>
      <c r="BG29" s="100">
        <v>24</v>
      </c>
      <c r="BH29" s="100">
        <v>20</v>
      </c>
      <c r="BI29" s="100">
        <v>13</v>
      </c>
      <c r="BJ29" s="100">
        <v>12</v>
      </c>
      <c r="BK29" s="100">
        <v>11</v>
      </c>
      <c r="BL29" s="100">
        <v>13</v>
      </c>
      <c r="BM29" s="100">
        <v>11</v>
      </c>
      <c r="BN29" s="100">
        <v>11</v>
      </c>
      <c r="BO29" s="100">
        <v>12</v>
      </c>
      <c r="BP29" s="100">
        <v>11</v>
      </c>
      <c r="BQ29" s="240"/>
      <c r="BR29" s="240"/>
      <c r="BS29" s="240"/>
      <c r="BT29" s="240"/>
      <c r="BU29" s="240"/>
      <c r="BV29" s="240"/>
      <c r="BW29" s="240"/>
      <c r="BX29" s="240"/>
      <c r="BY29" s="240"/>
      <c r="BZ29" s="240"/>
      <c r="CA29" s="240"/>
    </row>
    <row r="30" spans="1:79" x14ac:dyDescent="0.25">
      <c r="A30" s="170">
        <v>27822</v>
      </c>
      <c r="B30" s="6">
        <v>13</v>
      </c>
      <c r="C30" s="6">
        <v>24</v>
      </c>
      <c r="D30" s="6">
        <v>15</v>
      </c>
      <c r="E30" s="6">
        <v>11</v>
      </c>
      <c r="F30" s="6">
        <v>11</v>
      </c>
      <c r="G30" s="6">
        <v>14</v>
      </c>
      <c r="H30" s="6">
        <v>12</v>
      </c>
      <c r="I30" s="6">
        <v>12</v>
      </c>
      <c r="J30" s="6">
        <v>12</v>
      </c>
      <c r="K30" s="6">
        <v>13</v>
      </c>
      <c r="L30" s="6">
        <v>13</v>
      </c>
      <c r="M30" s="6">
        <v>16</v>
      </c>
      <c r="N30" s="100">
        <v>19</v>
      </c>
      <c r="O30" s="106">
        <v>9</v>
      </c>
      <c r="P30" s="106">
        <v>10</v>
      </c>
      <c r="Q30" s="6">
        <v>11</v>
      </c>
      <c r="R30" s="6">
        <v>11</v>
      </c>
      <c r="S30" s="6">
        <v>25</v>
      </c>
      <c r="T30" s="6">
        <v>15</v>
      </c>
      <c r="U30" s="6">
        <v>19</v>
      </c>
      <c r="V30" s="100">
        <v>31</v>
      </c>
      <c r="W30" s="106">
        <v>15</v>
      </c>
      <c r="X30" s="106">
        <v>15</v>
      </c>
      <c r="Y30" s="106">
        <v>17</v>
      </c>
      <c r="Z30" s="106">
        <v>17</v>
      </c>
      <c r="AA30" s="6">
        <v>11</v>
      </c>
      <c r="AB30" s="6">
        <v>11</v>
      </c>
      <c r="AC30" s="6">
        <v>19</v>
      </c>
      <c r="AD30" s="6">
        <v>23</v>
      </c>
      <c r="AE30" s="100">
        <v>15</v>
      </c>
      <c r="AF30" s="6">
        <v>15</v>
      </c>
      <c r="AG30" s="6">
        <v>18</v>
      </c>
      <c r="AH30" s="6">
        <v>17</v>
      </c>
      <c r="AI30" s="6">
        <v>36</v>
      </c>
      <c r="AJ30" s="6">
        <v>39</v>
      </c>
      <c r="AK30" s="6">
        <v>12</v>
      </c>
      <c r="AL30" s="6">
        <v>12</v>
      </c>
      <c r="AM30" s="6">
        <v>11</v>
      </c>
      <c r="AN30" s="6">
        <v>9</v>
      </c>
      <c r="AO30" s="6">
        <v>15</v>
      </c>
      <c r="AP30" s="6">
        <v>16</v>
      </c>
      <c r="AQ30" s="6">
        <v>8</v>
      </c>
      <c r="AR30" s="6">
        <v>11</v>
      </c>
      <c r="AS30" s="6">
        <v>10</v>
      </c>
      <c r="AT30" s="6">
        <v>8</v>
      </c>
      <c r="AU30" s="6">
        <v>10</v>
      </c>
      <c r="AV30" s="100">
        <v>11</v>
      </c>
      <c r="AW30" s="6">
        <v>12</v>
      </c>
      <c r="AX30" s="34">
        <v>21</v>
      </c>
      <c r="AY30" s="6">
        <v>23</v>
      </c>
      <c r="AZ30" s="100">
        <v>17</v>
      </c>
      <c r="BA30" s="6">
        <v>10</v>
      </c>
      <c r="BB30" s="6">
        <v>12</v>
      </c>
      <c r="BC30" s="6">
        <v>12</v>
      </c>
      <c r="BD30" s="6">
        <v>15</v>
      </c>
      <c r="BE30" s="6">
        <v>8</v>
      </c>
      <c r="BF30" s="6">
        <v>12</v>
      </c>
      <c r="BG30" s="100">
        <v>24</v>
      </c>
      <c r="BH30" s="6">
        <v>20</v>
      </c>
      <c r="BI30" s="6">
        <v>13</v>
      </c>
      <c r="BJ30" s="6">
        <v>12</v>
      </c>
      <c r="BK30" s="6">
        <v>11</v>
      </c>
      <c r="BL30" s="6">
        <v>13</v>
      </c>
      <c r="BM30" s="6">
        <v>11</v>
      </c>
      <c r="BN30" s="6">
        <v>11</v>
      </c>
      <c r="BO30" s="6">
        <v>12</v>
      </c>
      <c r="BP30" s="100">
        <v>11</v>
      </c>
      <c r="BQ30" s="240"/>
      <c r="BR30" s="240"/>
      <c r="BS30" s="240"/>
      <c r="BT30" s="240"/>
      <c r="BU30" s="240"/>
      <c r="BV30" s="240"/>
      <c r="BW30" s="240"/>
      <c r="BX30" s="240"/>
      <c r="BY30" s="240"/>
      <c r="BZ30" s="240"/>
      <c r="CA30" s="240"/>
    </row>
    <row r="31" spans="1:79" x14ac:dyDescent="0.25">
      <c r="A31" s="63">
        <v>84938</v>
      </c>
      <c r="B31" s="100">
        <v>13</v>
      </c>
      <c r="C31" s="100">
        <v>24</v>
      </c>
      <c r="D31" s="100">
        <v>14</v>
      </c>
      <c r="E31" s="100">
        <v>11</v>
      </c>
      <c r="F31" s="100">
        <v>11</v>
      </c>
      <c r="G31" s="100">
        <v>14</v>
      </c>
      <c r="H31" s="100">
        <v>12</v>
      </c>
      <c r="I31" s="100">
        <v>12</v>
      </c>
      <c r="J31" s="100">
        <v>13</v>
      </c>
      <c r="K31" s="100">
        <v>13</v>
      </c>
      <c r="L31" s="100">
        <v>13</v>
      </c>
      <c r="M31" s="100">
        <v>16</v>
      </c>
      <c r="N31" s="100">
        <v>20</v>
      </c>
      <c r="O31" s="111">
        <v>9</v>
      </c>
      <c r="P31" s="111">
        <v>10</v>
      </c>
      <c r="Q31" s="100">
        <v>11</v>
      </c>
      <c r="R31" s="100">
        <v>11</v>
      </c>
      <c r="S31" s="100">
        <v>25</v>
      </c>
      <c r="T31" s="100">
        <v>15</v>
      </c>
      <c r="U31" s="100">
        <v>19</v>
      </c>
      <c r="V31" s="100">
        <v>31</v>
      </c>
      <c r="W31" s="111">
        <v>15</v>
      </c>
      <c r="X31" s="111">
        <v>15</v>
      </c>
      <c r="Y31" s="111">
        <v>17</v>
      </c>
      <c r="Z31" s="111">
        <v>17</v>
      </c>
      <c r="AA31" s="100">
        <v>11</v>
      </c>
      <c r="AB31" s="68">
        <v>11</v>
      </c>
      <c r="AC31" s="100">
        <v>19</v>
      </c>
      <c r="AD31" s="100">
        <v>23</v>
      </c>
      <c r="AE31" s="100">
        <v>15</v>
      </c>
      <c r="AF31" s="100">
        <v>15</v>
      </c>
      <c r="AG31" s="100">
        <v>19</v>
      </c>
      <c r="AH31" s="100">
        <v>17</v>
      </c>
      <c r="AI31" s="100">
        <v>36</v>
      </c>
      <c r="AJ31" s="111">
        <v>39</v>
      </c>
      <c r="AK31" s="68">
        <v>12</v>
      </c>
      <c r="AL31" s="100">
        <v>12</v>
      </c>
      <c r="AM31" s="100">
        <v>11</v>
      </c>
      <c r="AN31" s="100">
        <v>9</v>
      </c>
      <c r="AO31" s="100">
        <v>15</v>
      </c>
      <c r="AP31" s="100">
        <v>16</v>
      </c>
      <c r="AQ31" s="100">
        <v>8</v>
      </c>
      <c r="AR31" s="100">
        <v>10</v>
      </c>
      <c r="AS31" s="100">
        <v>10</v>
      </c>
      <c r="AT31" s="100">
        <v>8</v>
      </c>
      <c r="AU31" s="100">
        <v>10</v>
      </c>
      <c r="AV31" s="100">
        <v>11</v>
      </c>
      <c r="AW31" s="100">
        <v>12</v>
      </c>
      <c r="AX31" s="100">
        <v>23</v>
      </c>
      <c r="AY31" s="100">
        <v>23</v>
      </c>
      <c r="AZ31" s="100">
        <v>17</v>
      </c>
      <c r="BA31" s="100">
        <v>10</v>
      </c>
      <c r="BB31" s="100">
        <v>12</v>
      </c>
      <c r="BC31" s="100">
        <v>12</v>
      </c>
      <c r="BD31" s="100">
        <v>16</v>
      </c>
      <c r="BE31" s="100">
        <v>8</v>
      </c>
      <c r="BF31" s="100">
        <v>12</v>
      </c>
      <c r="BG31" s="100">
        <v>24</v>
      </c>
      <c r="BH31" s="100">
        <v>20</v>
      </c>
      <c r="BI31" s="100">
        <v>13</v>
      </c>
      <c r="BJ31" s="100">
        <v>12</v>
      </c>
      <c r="BK31" s="100">
        <v>11</v>
      </c>
      <c r="BL31" s="100">
        <v>13</v>
      </c>
      <c r="BM31" s="100">
        <v>11</v>
      </c>
      <c r="BN31" s="100">
        <v>11</v>
      </c>
      <c r="BO31" s="100">
        <v>12</v>
      </c>
      <c r="BP31" s="100">
        <v>11</v>
      </c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</row>
    <row r="32" spans="1:79" x14ac:dyDescent="0.25">
      <c r="A32" s="22">
        <v>561163</v>
      </c>
      <c r="B32" s="68">
        <v>13</v>
      </c>
      <c r="C32" s="68">
        <v>24</v>
      </c>
      <c r="D32" s="68">
        <v>14</v>
      </c>
      <c r="E32" s="68">
        <v>11</v>
      </c>
      <c r="F32" s="43">
        <v>11</v>
      </c>
      <c r="G32" s="43">
        <v>14</v>
      </c>
      <c r="H32" s="68">
        <v>12</v>
      </c>
      <c r="I32" s="68">
        <v>12</v>
      </c>
      <c r="J32" s="68">
        <v>12</v>
      </c>
      <c r="K32" s="68">
        <v>13</v>
      </c>
      <c r="L32" s="68">
        <v>13</v>
      </c>
      <c r="M32" s="28">
        <v>16</v>
      </c>
      <c r="N32" s="68">
        <v>21</v>
      </c>
      <c r="O32" s="123">
        <v>9</v>
      </c>
      <c r="P32" s="123">
        <v>10</v>
      </c>
      <c r="Q32" s="68">
        <v>11</v>
      </c>
      <c r="R32" s="68">
        <v>11</v>
      </c>
      <c r="S32" s="68">
        <v>25</v>
      </c>
      <c r="T32" s="68">
        <v>15</v>
      </c>
      <c r="U32" s="68">
        <v>19</v>
      </c>
      <c r="V32" s="68">
        <v>31</v>
      </c>
      <c r="W32" s="123">
        <v>15</v>
      </c>
      <c r="X32" s="123">
        <v>15</v>
      </c>
      <c r="Y32" s="123">
        <v>17</v>
      </c>
      <c r="Z32" s="123">
        <v>17</v>
      </c>
      <c r="AA32" s="68">
        <v>11</v>
      </c>
      <c r="AB32" s="68">
        <v>12</v>
      </c>
      <c r="AC32" s="28">
        <v>19</v>
      </c>
      <c r="AD32" s="28">
        <v>24</v>
      </c>
      <c r="AE32" s="68">
        <v>15</v>
      </c>
      <c r="AF32" s="68">
        <v>15</v>
      </c>
      <c r="AG32" s="68">
        <v>18</v>
      </c>
      <c r="AH32" s="68">
        <v>17</v>
      </c>
      <c r="AI32" s="6">
        <v>36</v>
      </c>
      <c r="AJ32" s="6">
        <v>39</v>
      </c>
      <c r="AK32" s="68">
        <v>12</v>
      </c>
      <c r="AL32" s="68">
        <v>12</v>
      </c>
      <c r="AM32" s="68">
        <v>11</v>
      </c>
      <c r="AN32" s="68">
        <v>9</v>
      </c>
      <c r="AO32" s="43">
        <v>15</v>
      </c>
      <c r="AP32" s="43">
        <v>16</v>
      </c>
      <c r="AQ32" s="68">
        <v>8</v>
      </c>
      <c r="AR32" s="68">
        <v>10</v>
      </c>
      <c r="AS32" s="68">
        <v>10</v>
      </c>
      <c r="AT32" s="68">
        <v>8</v>
      </c>
      <c r="AU32" s="68">
        <v>10</v>
      </c>
      <c r="AV32" s="68">
        <v>11</v>
      </c>
      <c r="AW32" s="68">
        <v>12</v>
      </c>
      <c r="AX32" s="43">
        <v>21</v>
      </c>
      <c r="AY32" s="43">
        <v>23</v>
      </c>
      <c r="AZ32" s="68">
        <v>17</v>
      </c>
      <c r="BA32" s="68">
        <v>10</v>
      </c>
      <c r="BB32" s="68">
        <v>12</v>
      </c>
      <c r="BC32" s="68">
        <v>12</v>
      </c>
      <c r="BD32" s="68">
        <v>15</v>
      </c>
      <c r="BE32" s="68">
        <v>8</v>
      </c>
      <c r="BF32" s="68">
        <v>12</v>
      </c>
      <c r="BG32" s="68">
        <v>24</v>
      </c>
      <c r="BH32" s="68">
        <v>20</v>
      </c>
      <c r="BI32" s="68">
        <v>13</v>
      </c>
      <c r="BJ32" s="68">
        <v>12</v>
      </c>
      <c r="BK32" s="68">
        <v>11</v>
      </c>
      <c r="BL32" s="68">
        <v>13</v>
      </c>
      <c r="BM32" s="68">
        <v>11</v>
      </c>
      <c r="BN32" s="68">
        <v>11</v>
      </c>
      <c r="BO32" s="68">
        <v>12</v>
      </c>
      <c r="BP32" s="68">
        <v>11</v>
      </c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</row>
    <row r="33" spans="1:79" x14ac:dyDescent="0.25">
      <c r="A33" s="22">
        <v>598107</v>
      </c>
      <c r="B33" s="68">
        <v>13</v>
      </c>
      <c r="C33" s="68">
        <v>24</v>
      </c>
      <c r="D33" s="68">
        <v>14</v>
      </c>
      <c r="E33" s="68">
        <v>11</v>
      </c>
      <c r="F33" s="43">
        <v>11</v>
      </c>
      <c r="G33" s="43">
        <v>14</v>
      </c>
      <c r="H33" s="68">
        <v>12</v>
      </c>
      <c r="I33" s="68">
        <v>12</v>
      </c>
      <c r="J33" s="68">
        <v>12</v>
      </c>
      <c r="K33" s="68">
        <v>13</v>
      </c>
      <c r="L33" s="68">
        <v>13</v>
      </c>
      <c r="M33" s="28">
        <v>16</v>
      </c>
      <c r="N33" s="68">
        <v>19</v>
      </c>
      <c r="O33" s="123">
        <v>9</v>
      </c>
      <c r="P33" s="123">
        <v>10</v>
      </c>
      <c r="Q33" s="68">
        <v>11</v>
      </c>
      <c r="R33" s="68">
        <v>11</v>
      </c>
      <c r="S33" s="68">
        <v>24</v>
      </c>
      <c r="T33" s="68">
        <v>15</v>
      </c>
      <c r="U33" s="68">
        <v>19</v>
      </c>
      <c r="V33" s="68">
        <v>30</v>
      </c>
      <c r="W33" s="123">
        <v>15</v>
      </c>
      <c r="X33" s="123">
        <v>15</v>
      </c>
      <c r="Y33" s="123">
        <v>17</v>
      </c>
      <c r="Z33" s="123">
        <v>17</v>
      </c>
      <c r="AA33" s="68">
        <v>11</v>
      </c>
      <c r="AB33" s="68">
        <v>10</v>
      </c>
      <c r="AC33" s="43">
        <v>19</v>
      </c>
      <c r="AD33" s="43">
        <v>23</v>
      </c>
      <c r="AE33" s="68">
        <v>15</v>
      </c>
      <c r="AF33" s="68">
        <v>15</v>
      </c>
      <c r="AG33" s="68">
        <v>19</v>
      </c>
      <c r="AH33" s="68">
        <v>17</v>
      </c>
      <c r="AI33" s="68">
        <v>35</v>
      </c>
      <c r="AJ33" s="111">
        <v>39</v>
      </c>
      <c r="AK33" s="68">
        <v>12</v>
      </c>
      <c r="AL33" s="68">
        <v>12</v>
      </c>
      <c r="AM33" s="68">
        <v>11</v>
      </c>
      <c r="AN33" s="68">
        <v>9</v>
      </c>
      <c r="AO33" s="43">
        <v>15</v>
      </c>
      <c r="AP33" s="43">
        <v>16</v>
      </c>
      <c r="AQ33" s="68">
        <v>8</v>
      </c>
      <c r="AR33" s="68">
        <v>10</v>
      </c>
      <c r="AS33" s="68">
        <v>10</v>
      </c>
      <c r="AT33" s="68">
        <v>8</v>
      </c>
      <c r="AU33" s="68">
        <v>10</v>
      </c>
      <c r="AV33" s="68">
        <v>11</v>
      </c>
      <c r="AW33" s="68">
        <v>12</v>
      </c>
      <c r="AX33" s="43">
        <v>21</v>
      </c>
      <c r="AY33" s="34">
        <v>23</v>
      </c>
      <c r="AZ33" s="68">
        <v>17</v>
      </c>
      <c r="BA33" s="68">
        <v>10</v>
      </c>
      <c r="BB33" s="68">
        <v>12</v>
      </c>
      <c r="BC33" s="68">
        <v>12</v>
      </c>
      <c r="BD33" s="68">
        <v>15</v>
      </c>
      <c r="BE33" s="68">
        <v>8</v>
      </c>
      <c r="BF33" s="68">
        <v>12</v>
      </c>
      <c r="BG33" s="68">
        <v>24</v>
      </c>
      <c r="BH33" s="68">
        <v>20</v>
      </c>
      <c r="BI33" s="68">
        <v>13</v>
      </c>
      <c r="BJ33" s="68">
        <v>12</v>
      </c>
      <c r="BK33" s="68">
        <v>11</v>
      </c>
      <c r="BL33" s="68">
        <v>13</v>
      </c>
      <c r="BM33" s="68">
        <v>11</v>
      </c>
      <c r="BN33" s="68">
        <v>11</v>
      </c>
      <c r="BO33" s="68">
        <v>12</v>
      </c>
      <c r="BP33" s="68">
        <v>11</v>
      </c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</row>
    <row r="34" spans="1:79" x14ac:dyDescent="0.25">
      <c r="A34" s="169">
        <v>79367</v>
      </c>
      <c r="B34" s="6">
        <v>13</v>
      </c>
      <c r="C34" s="28">
        <v>24</v>
      </c>
      <c r="D34" s="6">
        <v>15</v>
      </c>
      <c r="E34" s="6">
        <v>11</v>
      </c>
      <c r="F34" s="6">
        <v>11</v>
      </c>
      <c r="G34" s="6">
        <v>14</v>
      </c>
      <c r="H34" s="6">
        <v>12</v>
      </c>
      <c r="I34" s="6">
        <v>12</v>
      </c>
      <c r="J34" s="6">
        <v>12</v>
      </c>
      <c r="K34" s="28">
        <v>13</v>
      </c>
      <c r="L34" s="6">
        <v>13</v>
      </c>
      <c r="M34" s="6">
        <v>16</v>
      </c>
      <c r="N34" s="6">
        <v>19</v>
      </c>
      <c r="O34" s="106">
        <v>9</v>
      </c>
      <c r="P34" s="106">
        <v>10</v>
      </c>
      <c r="Q34" s="6">
        <v>11</v>
      </c>
      <c r="R34" s="6">
        <v>11</v>
      </c>
      <c r="S34" s="28">
        <v>25</v>
      </c>
      <c r="T34" s="6">
        <v>15</v>
      </c>
      <c r="U34" s="6">
        <v>19</v>
      </c>
      <c r="V34" s="68">
        <v>31</v>
      </c>
      <c r="W34" s="106">
        <v>15</v>
      </c>
      <c r="X34" s="106">
        <v>15</v>
      </c>
      <c r="Y34" s="106">
        <v>17</v>
      </c>
      <c r="Z34" s="106">
        <v>17</v>
      </c>
      <c r="AA34" s="28">
        <v>11</v>
      </c>
      <c r="AB34" s="6">
        <v>11</v>
      </c>
      <c r="AC34" s="6">
        <v>19</v>
      </c>
      <c r="AD34" s="6">
        <v>23</v>
      </c>
      <c r="AE34" s="28">
        <v>15</v>
      </c>
      <c r="AF34" s="28">
        <v>16</v>
      </c>
      <c r="AG34" s="6">
        <v>18</v>
      </c>
      <c r="AH34" s="6">
        <v>17</v>
      </c>
      <c r="AI34" s="6">
        <v>36</v>
      </c>
      <c r="AJ34" s="106">
        <v>39</v>
      </c>
      <c r="AK34" s="6">
        <v>12</v>
      </c>
      <c r="AL34" s="6">
        <v>12</v>
      </c>
      <c r="AM34" s="6">
        <v>11</v>
      </c>
      <c r="AN34" s="6">
        <v>9</v>
      </c>
      <c r="AO34" s="6">
        <v>16</v>
      </c>
      <c r="AP34" s="6">
        <v>16</v>
      </c>
      <c r="AQ34" s="6">
        <v>8</v>
      </c>
      <c r="AR34" s="6">
        <v>10</v>
      </c>
      <c r="AS34" s="6">
        <v>10</v>
      </c>
      <c r="AT34" s="6">
        <v>8</v>
      </c>
      <c r="AU34" s="6">
        <v>10</v>
      </c>
      <c r="AV34" s="6">
        <v>11</v>
      </c>
      <c r="AW34" s="6">
        <v>12</v>
      </c>
      <c r="AX34" s="6">
        <v>21</v>
      </c>
      <c r="AY34" s="6">
        <v>23</v>
      </c>
      <c r="AZ34" s="6">
        <v>17</v>
      </c>
      <c r="BA34" s="6">
        <v>10</v>
      </c>
      <c r="BB34" s="6">
        <v>12</v>
      </c>
      <c r="BC34" s="6">
        <v>12</v>
      </c>
      <c r="BD34" s="6">
        <v>15</v>
      </c>
      <c r="BE34" s="6">
        <v>8</v>
      </c>
      <c r="BF34" s="6">
        <v>12</v>
      </c>
      <c r="BG34" s="6">
        <v>24</v>
      </c>
      <c r="BH34" s="6">
        <v>20</v>
      </c>
      <c r="BI34" s="6">
        <v>13</v>
      </c>
      <c r="BJ34" s="6">
        <v>12</v>
      </c>
      <c r="BK34" s="6">
        <v>11</v>
      </c>
      <c r="BL34" s="6">
        <v>13</v>
      </c>
      <c r="BM34" s="6">
        <v>11</v>
      </c>
      <c r="BN34" s="6">
        <v>11</v>
      </c>
      <c r="BO34" s="6">
        <v>12</v>
      </c>
      <c r="BP34" s="6">
        <v>11</v>
      </c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</row>
    <row r="35" spans="1:79" x14ac:dyDescent="0.25">
      <c r="A35" s="22">
        <v>458768</v>
      </c>
      <c r="B35" s="68">
        <v>13</v>
      </c>
      <c r="C35" s="68">
        <v>24</v>
      </c>
      <c r="D35" s="68">
        <v>14</v>
      </c>
      <c r="E35" s="68">
        <v>11</v>
      </c>
      <c r="F35" s="43">
        <v>11</v>
      </c>
      <c r="G35" s="43">
        <v>14</v>
      </c>
      <c r="H35" s="68">
        <v>12</v>
      </c>
      <c r="I35" s="68">
        <v>12</v>
      </c>
      <c r="J35" s="68">
        <v>12</v>
      </c>
      <c r="K35" s="68">
        <v>13</v>
      </c>
      <c r="L35" s="68">
        <v>13</v>
      </c>
      <c r="M35" s="28">
        <v>16</v>
      </c>
      <c r="N35" s="68">
        <v>20</v>
      </c>
      <c r="O35" s="111">
        <v>8</v>
      </c>
      <c r="P35" s="111">
        <v>9</v>
      </c>
      <c r="Q35" s="68">
        <v>11</v>
      </c>
      <c r="R35" s="68">
        <v>11</v>
      </c>
      <c r="S35" s="68">
        <v>25</v>
      </c>
      <c r="T35" s="68">
        <v>15</v>
      </c>
      <c r="U35" s="68">
        <v>19</v>
      </c>
      <c r="V35" s="68">
        <v>31</v>
      </c>
      <c r="W35" s="123">
        <v>15</v>
      </c>
      <c r="X35" s="123">
        <v>15</v>
      </c>
      <c r="Y35" s="123">
        <v>17</v>
      </c>
      <c r="Z35" s="123">
        <v>17</v>
      </c>
      <c r="AA35" s="68">
        <v>11</v>
      </c>
      <c r="AB35" s="68">
        <v>11</v>
      </c>
      <c r="AC35" s="43">
        <v>19</v>
      </c>
      <c r="AD35" s="43">
        <v>23</v>
      </c>
      <c r="AE35" s="68">
        <v>15</v>
      </c>
      <c r="AF35" s="68">
        <v>15</v>
      </c>
      <c r="AG35" s="68">
        <v>20</v>
      </c>
      <c r="AH35" s="68">
        <v>17</v>
      </c>
      <c r="AI35" s="6">
        <v>36</v>
      </c>
      <c r="AJ35" s="6">
        <v>39</v>
      </c>
      <c r="AK35" s="68">
        <v>12</v>
      </c>
      <c r="AL35" s="68">
        <v>12</v>
      </c>
      <c r="AM35" s="68">
        <v>11</v>
      </c>
      <c r="AN35" s="68">
        <v>9</v>
      </c>
      <c r="AO35" s="43">
        <v>15</v>
      </c>
      <c r="AP35" s="43">
        <v>16</v>
      </c>
      <c r="AQ35" s="68">
        <v>8</v>
      </c>
      <c r="AR35" s="68">
        <v>10</v>
      </c>
      <c r="AS35" s="68">
        <v>10</v>
      </c>
      <c r="AT35" s="68">
        <v>8</v>
      </c>
      <c r="AU35" s="68">
        <v>10</v>
      </c>
      <c r="AV35" s="68">
        <v>11</v>
      </c>
      <c r="AW35" s="68">
        <v>12</v>
      </c>
      <c r="AX35" s="28">
        <v>23</v>
      </c>
      <c r="AY35" s="28">
        <v>23</v>
      </c>
      <c r="AZ35" s="68">
        <v>17</v>
      </c>
      <c r="BA35" s="68">
        <v>10</v>
      </c>
      <c r="BB35" s="68">
        <v>12</v>
      </c>
      <c r="BC35" s="68">
        <v>12</v>
      </c>
      <c r="BD35" s="68">
        <v>15</v>
      </c>
      <c r="BE35" s="68">
        <v>8</v>
      </c>
      <c r="BF35" s="68">
        <v>12</v>
      </c>
      <c r="BG35" s="68">
        <v>24</v>
      </c>
      <c r="BH35" s="68">
        <v>20</v>
      </c>
      <c r="BI35" s="68">
        <v>13</v>
      </c>
      <c r="BJ35" s="68">
        <v>12</v>
      </c>
      <c r="BK35" s="68">
        <v>11</v>
      </c>
      <c r="BL35" s="68">
        <v>13</v>
      </c>
      <c r="BM35" s="68">
        <v>11</v>
      </c>
      <c r="BN35" s="68">
        <v>11</v>
      </c>
      <c r="BO35" s="68">
        <v>12</v>
      </c>
      <c r="BP35" s="68">
        <v>11</v>
      </c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</row>
    <row r="36" spans="1:79" x14ac:dyDescent="0.25">
      <c r="A36" s="169">
        <v>162015</v>
      </c>
      <c r="B36" s="28">
        <v>13</v>
      </c>
      <c r="C36" s="28">
        <v>24</v>
      </c>
      <c r="D36" s="28">
        <v>14</v>
      </c>
      <c r="E36" s="28">
        <v>11</v>
      </c>
      <c r="F36" s="28">
        <v>11</v>
      </c>
      <c r="G36" s="28">
        <v>14</v>
      </c>
      <c r="H36" s="28">
        <v>12</v>
      </c>
      <c r="I36" s="28">
        <v>12</v>
      </c>
      <c r="J36" s="28">
        <v>12</v>
      </c>
      <c r="K36" s="28">
        <v>13</v>
      </c>
      <c r="L36" s="28">
        <v>13</v>
      </c>
      <c r="M36" s="28">
        <v>16</v>
      </c>
      <c r="N36" s="68">
        <v>20</v>
      </c>
      <c r="O36" s="106">
        <v>9</v>
      </c>
      <c r="P36" s="106">
        <v>10</v>
      </c>
      <c r="Q36" s="28">
        <v>11</v>
      </c>
      <c r="R36" s="28">
        <v>11</v>
      </c>
      <c r="S36" s="28">
        <v>25</v>
      </c>
      <c r="T36" s="28">
        <v>15</v>
      </c>
      <c r="U36" s="28">
        <v>19</v>
      </c>
      <c r="V36" s="68">
        <v>32</v>
      </c>
      <c r="W36" s="6">
        <v>15</v>
      </c>
      <c r="X36" s="6">
        <v>15</v>
      </c>
      <c r="Y36" s="6">
        <v>16</v>
      </c>
      <c r="Z36" s="6">
        <v>17</v>
      </c>
      <c r="AA36" s="28">
        <v>11</v>
      </c>
      <c r="AB36" s="28">
        <v>11</v>
      </c>
      <c r="AC36" s="28">
        <v>19</v>
      </c>
      <c r="AD36" s="28">
        <v>23</v>
      </c>
      <c r="AE36" s="68">
        <v>15</v>
      </c>
      <c r="AF36" s="68">
        <v>16</v>
      </c>
      <c r="AG36" s="28">
        <v>18</v>
      </c>
      <c r="AH36" s="28">
        <v>17</v>
      </c>
      <c r="AI36" s="150">
        <v>36</v>
      </c>
      <c r="AJ36" s="115">
        <v>39</v>
      </c>
      <c r="AK36" s="28">
        <v>12</v>
      </c>
      <c r="AL36" s="28">
        <v>12</v>
      </c>
      <c r="AM36" s="28">
        <v>11</v>
      </c>
      <c r="AN36" s="28">
        <v>9</v>
      </c>
      <c r="AO36" s="28">
        <v>15</v>
      </c>
      <c r="AP36" s="28">
        <v>16</v>
      </c>
      <c r="AQ36" s="28">
        <v>8</v>
      </c>
      <c r="AR36" s="28">
        <v>10</v>
      </c>
      <c r="AS36" s="28">
        <v>10</v>
      </c>
      <c r="AT36" s="28">
        <v>8</v>
      </c>
      <c r="AU36" s="28">
        <v>10</v>
      </c>
      <c r="AV36" s="68">
        <v>11</v>
      </c>
      <c r="AW36" s="28">
        <v>12</v>
      </c>
      <c r="AX36" s="43">
        <v>21</v>
      </c>
      <c r="AY36" s="28">
        <v>23</v>
      </c>
      <c r="AZ36" s="68">
        <v>17</v>
      </c>
      <c r="BA36" s="28">
        <v>10</v>
      </c>
      <c r="BB36" s="28">
        <v>12</v>
      </c>
      <c r="BC36" s="28">
        <v>12</v>
      </c>
      <c r="BD36" s="28">
        <v>15</v>
      </c>
      <c r="BE36" s="28">
        <v>8</v>
      </c>
      <c r="BF36" s="28">
        <v>12</v>
      </c>
      <c r="BG36" s="68">
        <v>24</v>
      </c>
      <c r="BH36" s="28">
        <v>21</v>
      </c>
      <c r="BI36" s="28">
        <v>13</v>
      </c>
      <c r="BJ36" s="28">
        <v>12</v>
      </c>
      <c r="BK36" s="28">
        <v>11</v>
      </c>
      <c r="BL36" s="28">
        <v>13</v>
      </c>
      <c r="BM36" s="28">
        <v>11</v>
      </c>
      <c r="BN36" s="28">
        <v>11</v>
      </c>
      <c r="BO36" s="28">
        <v>12</v>
      </c>
      <c r="BP36" s="68">
        <v>11</v>
      </c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</row>
    <row r="37" spans="1:79" x14ac:dyDescent="0.25">
      <c r="A37" s="169" t="s">
        <v>937</v>
      </c>
      <c r="B37" s="6">
        <v>13</v>
      </c>
      <c r="C37" s="6">
        <v>24</v>
      </c>
      <c r="D37" s="6">
        <v>14</v>
      </c>
      <c r="E37" s="6">
        <v>11</v>
      </c>
      <c r="F37" s="6">
        <v>11</v>
      </c>
      <c r="G37" s="6">
        <v>14</v>
      </c>
      <c r="H37" s="6">
        <v>12</v>
      </c>
      <c r="I37" s="6">
        <v>12</v>
      </c>
      <c r="J37" s="6">
        <v>12</v>
      </c>
      <c r="K37" s="6">
        <v>13</v>
      </c>
      <c r="L37" s="6">
        <v>13</v>
      </c>
      <c r="M37" s="6">
        <v>16</v>
      </c>
      <c r="N37" s="6">
        <v>19</v>
      </c>
      <c r="O37" s="106">
        <v>9</v>
      </c>
      <c r="P37" s="106">
        <v>10</v>
      </c>
      <c r="Q37" s="6">
        <v>11</v>
      </c>
      <c r="R37" s="6">
        <v>11</v>
      </c>
      <c r="S37" s="6">
        <v>25</v>
      </c>
      <c r="T37" s="6">
        <v>15</v>
      </c>
      <c r="U37" s="6">
        <v>19</v>
      </c>
      <c r="V37" s="68">
        <v>31</v>
      </c>
      <c r="W37" s="6">
        <v>15</v>
      </c>
      <c r="X37" s="6">
        <v>15</v>
      </c>
      <c r="Y37" s="6">
        <v>17</v>
      </c>
      <c r="Z37" s="106">
        <v>17</v>
      </c>
      <c r="AA37" s="6">
        <v>11</v>
      </c>
      <c r="AB37" s="6">
        <v>11</v>
      </c>
      <c r="AC37" s="6">
        <v>19</v>
      </c>
      <c r="AD37" s="6">
        <v>23</v>
      </c>
      <c r="AE37" s="6">
        <v>15</v>
      </c>
      <c r="AF37" s="6">
        <v>16</v>
      </c>
      <c r="AG37" s="6">
        <v>18</v>
      </c>
      <c r="AH37" s="6">
        <v>17</v>
      </c>
      <c r="AI37" s="234">
        <v>36</v>
      </c>
      <c r="AJ37" s="234">
        <v>39</v>
      </c>
      <c r="AK37" s="6">
        <v>12</v>
      </c>
      <c r="AL37" s="6">
        <v>12</v>
      </c>
      <c r="AM37" s="6">
        <v>11</v>
      </c>
      <c r="AN37" s="6">
        <v>9</v>
      </c>
      <c r="AO37" s="6">
        <v>15</v>
      </c>
      <c r="AP37" s="6">
        <v>16</v>
      </c>
      <c r="AQ37" s="6">
        <v>8</v>
      </c>
      <c r="AR37" s="6">
        <v>10</v>
      </c>
      <c r="AS37" s="6">
        <v>10</v>
      </c>
      <c r="AT37" s="6">
        <v>8</v>
      </c>
      <c r="AU37" s="6">
        <v>10</v>
      </c>
      <c r="AV37" s="6">
        <v>10</v>
      </c>
      <c r="AW37" s="6">
        <v>12</v>
      </c>
      <c r="AX37" s="6">
        <v>21</v>
      </c>
      <c r="AY37" s="6">
        <v>23</v>
      </c>
      <c r="AZ37" s="6">
        <v>17</v>
      </c>
      <c r="BA37" s="6">
        <v>10</v>
      </c>
      <c r="BB37" s="6">
        <v>12</v>
      </c>
      <c r="BC37" s="6">
        <v>12</v>
      </c>
      <c r="BD37" s="6">
        <v>15</v>
      </c>
      <c r="BE37" s="6">
        <v>8</v>
      </c>
      <c r="BF37" s="6">
        <v>12</v>
      </c>
      <c r="BG37" s="6">
        <v>24</v>
      </c>
      <c r="BH37" s="6">
        <v>20</v>
      </c>
      <c r="BI37" s="6">
        <v>13</v>
      </c>
      <c r="BJ37" s="6">
        <v>12</v>
      </c>
      <c r="BK37" s="6">
        <v>11</v>
      </c>
      <c r="BL37" s="6">
        <v>13</v>
      </c>
      <c r="BM37" s="6">
        <v>11</v>
      </c>
      <c r="BN37" s="6">
        <v>11</v>
      </c>
      <c r="BO37" s="6">
        <v>12</v>
      </c>
      <c r="BP37" s="6">
        <v>11</v>
      </c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</row>
    <row r="38" spans="1:79" x14ac:dyDescent="0.25">
      <c r="A38" s="33">
        <v>81092</v>
      </c>
      <c r="B38" s="43">
        <v>13</v>
      </c>
      <c r="C38" s="43">
        <v>24</v>
      </c>
      <c r="D38" s="43">
        <v>14</v>
      </c>
      <c r="E38" s="43">
        <v>11</v>
      </c>
      <c r="F38" s="43">
        <v>11</v>
      </c>
      <c r="G38" s="43">
        <v>14</v>
      </c>
      <c r="H38" s="43">
        <v>12</v>
      </c>
      <c r="I38" s="43">
        <v>12</v>
      </c>
      <c r="J38" s="43">
        <v>13</v>
      </c>
      <c r="K38" s="43">
        <v>13</v>
      </c>
      <c r="L38" s="43">
        <v>13</v>
      </c>
      <c r="M38" s="43">
        <v>16</v>
      </c>
      <c r="N38" s="68">
        <v>18</v>
      </c>
      <c r="O38" s="34">
        <v>9</v>
      </c>
      <c r="P38" s="34">
        <v>10</v>
      </c>
      <c r="Q38" s="43">
        <v>11</v>
      </c>
      <c r="R38" s="43">
        <v>11</v>
      </c>
      <c r="S38" s="43">
        <v>25</v>
      </c>
      <c r="T38" s="43">
        <v>15</v>
      </c>
      <c r="U38" s="43">
        <v>19</v>
      </c>
      <c r="V38" s="68">
        <v>31</v>
      </c>
      <c r="W38" s="34">
        <v>15</v>
      </c>
      <c r="X38" s="34">
        <v>15</v>
      </c>
      <c r="Y38" s="34">
        <v>17</v>
      </c>
      <c r="Z38" s="123">
        <v>17</v>
      </c>
      <c r="AA38" s="68">
        <v>12</v>
      </c>
      <c r="AB38" s="43">
        <v>11</v>
      </c>
      <c r="AC38" s="43">
        <v>19</v>
      </c>
      <c r="AD38" s="43">
        <v>23</v>
      </c>
      <c r="AE38" s="68">
        <v>15</v>
      </c>
      <c r="AF38" s="43">
        <v>15</v>
      </c>
      <c r="AG38" s="43">
        <v>18</v>
      </c>
      <c r="AH38" s="43">
        <v>17</v>
      </c>
      <c r="AI38" s="34">
        <v>36</v>
      </c>
      <c r="AJ38" s="34">
        <v>38</v>
      </c>
      <c r="AK38" s="43">
        <v>12</v>
      </c>
      <c r="AL38" s="43">
        <v>12</v>
      </c>
      <c r="AM38" s="43">
        <v>11</v>
      </c>
      <c r="AN38" s="43">
        <v>9</v>
      </c>
      <c r="AO38" s="43">
        <v>15</v>
      </c>
      <c r="AP38" s="43">
        <v>16</v>
      </c>
      <c r="AQ38" s="43">
        <v>8</v>
      </c>
      <c r="AR38" s="43">
        <v>10</v>
      </c>
      <c r="AS38" s="43">
        <v>10</v>
      </c>
      <c r="AT38" s="43">
        <v>8</v>
      </c>
      <c r="AU38" s="43">
        <v>10</v>
      </c>
      <c r="AV38" s="43">
        <v>10</v>
      </c>
      <c r="AW38" s="43">
        <v>12</v>
      </c>
      <c r="AX38" s="43">
        <v>21</v>
      </c>
      <c r="AY38" s="43">
        <v>23</v>
      </c>
      <c r="AZ38" s="68">
        <v>17</v>
      </c>
      <c r="BA38" s="43">
        <v>10</v>
      </c>
      <c r="BB38" s="43">
        <v>12</v>
      </c>
      <c r="BC38" s="43">
        <v>12</v>
      </c>
      <c r="BD38" s="43">
        <v>15</v>
      </c>
      <c r="BE38" s="43">
        <v>8</v>
      </c>
      <c r="BF38" s="43">
        <v>12</v>
      </c>
      <c r="BG38" s="68">
        <v>24</v>
      </c>
      <c r="BH38" s="43">
        <v>20</v>
      </c>
      <c r="BI38" s="43">
        <v>13</v>
      </c>
      <c r="BJ38" s="43">
        <v>12</v>
      </c>
      <c r="BK38" s="43">
        <v>11</v>
      </c>
      <c r="BL38" s="43">
        <v>13</v>
      </c>
      <c r="BM38" s="43">
        <v>11</v>
      </c>
      <c r="BN38" s="43">
        <v>11</v>
      </c>
      <c r="BO38" s="43">
        <v>12</v>
      </c>
      <c r="BP38" s="68">
        <v>11</v>
      </c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</row>
    <row r="39" spans="1:79" x14ac:dyDescent="0.25">
      <c r="A39" s="33">
        <v>84929</v>
      </c>
      <c r="B39" s="62">
        <v>13</v>
      </c>
      <c r="C39" s="62">
        <v>24</v>
      </c>
      <c r="D39" s="62">
        <v>14</v>
      </c>
      <c r="E39" s="62">
        <v>11</v>
      </c>
      <c r="F39" s="62">
        <v>11</v>
      </c>
      <c r="G39" s="62">
        <v>14</v>
      </c>
      <c r="H39" s="62">
        <v>12</v>
      </c>
      <c r="I39" s="62">
        <v>12</v>
      </c>
      <c r="J39" s="62">
        <v>13</v>
      </c>
      <c r="K39" s="62">
        <v>13</v>
      </c>
      <c r="L39" s="62">
        <v>13</v>
      </c>
      <c r="M39" s="62">
        <v>16</v>
      </c>
      <c r="N39" s="62">
        <v>20</v>
      </c>
      <c r="O39" s="62">
        <v>9</v>
      </c>
      <c r="P39" s="62">
        <v>10</v>
      </c>
      <c r="Q39" s="62">
        <v>11</v>
      </c>
      <c r="R39" s="62">
        <v>11</v>
      </c>
      <c r="S39" s="62">
        <v>25</v>
      </c>
      <c r="T39" s="62">
        <v>15</v>
      </c>
      <c r="U39" s="62">
        <v>19</v>
      </c>
      <c r="V39" s="68">
        <v>31</v>
      </c>
      <c r="W39" s="62">
        <v>15</v>
      </c>
      <c r="X39" s="62">
        <v>15</v>
      </c>
      <c r="Y39" s="62">
        <v>17</v>
      </c>
      <c r="Z39" s="125">
        <v>17</v>
      </c>
      <c r="AA39" s="62">
        <v>11</v>
      </c>
      <c r="AB39" s="62">
        <v>11</v>
      </c>
      <c r="AC39" s="62">
        <v>19</v>
      </c>
      <c r="AD39" s="62">
        <v>23</v>
      </c>
      <c r="AE39" s="62">
        <v>15</v>
      </c>
      <c r="AF39" s="62">
        <v>15</v>
      </c>
      <c r="AG39" s="100">
        <v>19</v>
      </c>
      <c r="AH39" s="62">
        <v>17</v>
      </c>
      <c r="AI39" s="62">
        <v>36</v>
      </c>
      <c r="AJ39" s="62">
        <v>39</v>
      </c>
      <c r="AK39" s="62">
        <v>12</v>
      </c>
      <c r="AL39" s="62">
        <v>12</v>
      </c>
      <c r="AM39" s="62">
        <v>11</v>
      </c>
      <c r="AN39" s="62">
        <v>9</v>
      </c>
      <c r="AO39" s="62">
        <v>15</v>
      </c>
      <c r="AP39" s="62">
        <v>16</v>
      </c>
      <c r="AQ39" s="62">
        <v>8</v>
      </c>
      <c r="AR39" s="62">
        <v>10</v>
      </c>
      <c r="AS39" s="62">
        <v>10</v>
      </c>
      <c r="AT39" s="62">
        <v>8</v>
      </c>
      <c r="AU39" s="62">
        <v>10</v>
      </c>
      <c r="AV39" s="62">
        <v>10</v>
      </c>
      <c r="AW39" s="62">
        <v>12</v>
      </c>
      <c r="AX39" s="62">
        <v>23</v>
      </c>
      <c r="AY39" s="62">
        <v>23</v>
      </c>
      <c r="AZ39" s="62">
        <v>17</v>
      </c>
      <c r="BA39" s="62">
        <v>10</v>
      </c>
      <c r="BB39" s="62">
        <v>12</v>
      </c>
      <c r="BC39" s="62">
        <v>12</v>
      </c>
      <c r="BD39" s="62">
        <v>15</v>
      </c>
      <c r="BE39" s="62">
        <v>8</v>
      </c>
      <c r="BF39" s="62">
        <v>12</v>
      </c>
      <c r="BG39" s="62">
        <v>24</v>
      </c>
      <c r="BH39" s="62">
        <v>20</v>
      </c>
      <c r="BI39" s="62">
        <v>14</v>
      </c>
      <c r="BJ39" s="62">
        <v>12</v>
      </c>
      <c r="BK39" s="62">
        <v>11</v>
      </c>
      <c r="BL39" s="62">
        <v>13</v>
      </c>
      <c r="BM39" s="62">
        <v>11</v>
      </c>
      <c r="BN39" s="62">
        <v>11</v>
      </c>
      <c r="BO39" s="62">
        <v>12</v>
      </c>
      <c r="BP39" s="62">
        <v>11</v>
      </c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</row>
    <row r="40" spans="1:79" x14ac:dyDescent="0.25">
      <c r="A40" s="169">
        <v>128257</v>
      </c>
      <c r="B40" s="90">
        <v>13</v>
      </c>
      <c r="C40" s="90">
        <v>24</v>
      </c>
      <c r="D40" s="90">
        <v>15</v>
      </c>
      <c r="E40" s="48">
        <v>11</v>
      </c>
      <c r="F40" s="36">
        <v>11</v>
      </c>
      <c r="G40" s="36">
        <v>14</v>
      </c>
      <c r="H40" s="6">
        <v>12</v>
      </c>
      <c r="I40" s="6">
        <v>12</v>
      </c>
      <c r="J40" s="6">
        <v>12</v>
      </c>
      <c r="K40" s="6">
        <v>13</v>
      </c>
      <c r="L40" s="6">
        <v>13</v>
      </c>
      <c r="M40" s="6">
        <v>16</v>
      </c>
      <c r="N40" s="6">
        <v>17</v>
      </c>
      <c r="O40" s="36">
        <v>9</v>
      </c>
      <c r="P40" s="36">
        <v>10</v>
      </c>
      <c r="Q40" s="6">
        <v>11</v>
      </c>
      <c r="R40" s="6">
        <v>11</v>
      </c>
      <c r="S40" s="6">
        <v>25</v>
      </c>
      <c r="T40" s="6">
        <v>15</v>
      </c>
      <c r="U40" s="6">
        <v>19</v>
      </c>
      <c r="V40" s="68">
        <v>31</v>
      </c>
      <c r="W40" s="36">
        <v>15</v>
      </c>
      <c r="X40" s="36">
        <v>15</v>
      </c>
      <c r="Y40" s="36">
        <v>16</v>
      </c>
      <c r="Z40" s="218">
        <v>17</v>
      </c>
      <c r="AA40" s="6">
        <v>11</v>
      </c>
      <c r="AB40" s="6">
        <v>11</v>
      </c>
      <c r="AC40" s="36">
        <v>19</v>
      </c>
      <c r="AD40" s="36">
        <v>23</v>
      </c>
      <c r="AE40" s="6">
        <v>15</v>
      </c>
      <c r="AF40" s="6">
        <v>15</v>
      </c>
      <c r="AG40" s="68">
        <v>20</v>
      </c>
      <c r="AH40" s="6">
        <v>17</v>
      </c>
      <c r="AI40" s="36">
        <v>38</v>
      </c>
      <c r="AJ40" s="36">
        <v>39</v>
      </c>
      <c r="AK40" s="6">
        <v>12</v>
      </c>
      <c r="AL40" s="6">
        <v>12</v>
      </c>
      <c r="AM40" s="6">
        <v>11</v>
      </c>
      <c r="AN40" s="6">
        <v>9</v>
      </c>
      <c r="AO40" s="36">
        <v>15</v>
      </c>
      <c r="AP40" s="36">
        <v>16</v>
      </c>
      <c r="AQ40" s="6">
        <v>8</v>
      </c>
      <c r="AR40" s="6">
        <v>10</v>
      </c>
      <c r="AS40" s="6">
        <v>10</v>
      </c>
      <c r="AT40" s="6">
        <v>8</v>
      </c>
      <c r="AU40" s="6">
        <v>10</v>
      </c>
      <c r="AV40" s="6">
        <v>10</v>
      </c>
      <c r="AW40" s="6">
        <v>12</v>
      </c>
      <c r="AX40" s="36">
        <v>21</v>
      </c>
      <c r="AY40" s="36">
        <v>23</v>
      </c>
      <c r="AZ40" s="6">
        <v>17</v>
      </c>
      <c r="BA40" s="6">
        <v>10</v>
      </c>
      <c r="BB40" s="6">
        <v>12</v>
      </c>
      <c r="BC40" s="6">
        <v>12</v>
      </c>
      <c r="BD40" s="6">
        <v>15</v>
      </c>
      <c r="BE40" s="6">
        <v>8</v>
      </c>
      <c r="BF40" s="6">
        <v>12</v>
      </c>
      <c r="BG40" s="6">
        <v>24</v>
      </c>
      <c r="BH40" s="6">
        <v>20</v>
      </c>
      <c r="BI40" s="6">
        <v>13</v>
      </c>
      <c r="BJ40" s="6">
        <v>12</v>
      </c>
      <c r="BK40" s="6">
        <v>11</v>
      </c>
      <c r="BL40" s="6">
        <v>13</v>
      </c>
      <c r="BM40" s="6">
        <v>11</v>
      </c>
      <c r="BN40" s="6">
        <v>11</v>
      </c>
      <c r="BO40" s="6">
        <v>12</v>
      </c>
      <c r="BP40" s="6">
        <v>11</v>
      </c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</row>
    <row r="41" spans="1:79" x14ac:dyDescent="0.25">
      <c r="A41" s="170">
        <v>185074</v>
      </c>
      <c r="B41" s="90">
        <v>13</v>
      </c>
      <c r="C41" s="90">
        <v>24</v>
      </c>
      <c r="D41" s="90">
        <v>15</v>
      </c>
      <c r="E41" s="90">
        <v>11</v>
      </c>
      <c r="F41" s="36">
        <v>11</v>
      </c>
      <c r="G41" s="36">
        <v>14</v>
      </c>
      <c r="H41" s="6">
        <v>12</v>
      </c>
      <c r="I41" s="6">
        <v>12</v>
      </c>
      <c r="J41" s="6">
        <v>12</v>
      </c>
      <c r="K41" s="6">
        <v>13</v>
      </c>
      <c r="L41" s="6">
        <v>13</v>
      </c>
      <c r="M41" s="6">
        <v>16</v>
      </c>
      <c r="N41" s="6">
        <v>17</v>
      </c>
      <c r="O41" s="36">
        <v>9</v>
      </c>
      <c r="P41" s="36">
        <v>10</v>
      </c>
      <c r="Q41" s="6">
        <v>11</v>
      </c>
      <c r="R41" s="6">
        <v>11</v>
      </c>
      <c r="S41" s="6">
        <v>25</v>
      </c>
      <c r="T41" s="6">
        <v>15</v>
      </c>
      <c r="U41" s="6">
        <v>19</v>
      </c>
      <c r="V41" s="68">
        <v>31</v>
      </c>
      <c r="W41" s="36">
        <v>15</v>
      </c>
      <c r="X41" s="36">
        <v>15</v>
      </c>
      <c r="Y41" s="36">
        <v>16</v>
      </c>
      <c r="Z41" s="36">
        <v>17</v>
      </c>
      <c r="AA41" s="6">
        <v>11</v>
      </c>
      <c r="AB41" s="6">
        <v>11</v>
      </c>
      <c r="AC41" s="36">
        <v>19</v>
      </c>
      <c r="AD41" s="36">
        <v>23</v>
      </c>
      <c r="AE41" s="6">
        <v>15</v>
      </c>
      <c r="AF41" s="6">
        <v>15</v>
      </c>
      <c r="AG41" s="68">
        <v>20</v>
      </c>
      <c r="AH41" s="6">
        <v>17</v>
      </c>
      <c r="AI41" s="36">
        <v>37</v>
      </c>
      <c r="AJ41" s="36">
        <v>38</v>
      </c>
      <c r="AK41" s="6">
        <v>12</v>
      </c>
      <c r="AL41" s="6">
        <v>12</v>
      </c>
      <c r="AM41" s="6">
        <v>11</v>
      </c>
      <c r="AN41" s="6">
        <v>9</v>
      </c>
      <c r="AO41" s="36">
        <v>15</v>
      </c>
      <c r="AP41" s="36">
        <v>16</v>
      </c>
      <c r="AQ41" s="6">
        <v>8</v>
      </c>
      <c r="AR41" s="6">
        <v>10</v>
      </c>
      <c r="AS41" s="6">
        <v>10</v>
      </c>
      <c r="AT41" s="6">
        <v>8</v>
      </c>
      <c r="AU41" s="6">
        <v>10</v>
      </c>
      <c r="AV41" s="6">
        <v>10</v>
      </c>
      <c r="AW41" s="6">
        <v>12</v>
      </c>
      <c r="AX41" s="36">
        <v>21</v>
      </c>
      <c r="AY41" s="36">
        <v>23</v>
      </c>
      <c r="AZ41" s="6">
        <v>17</v>
      </c>
      <c r="BA41" s="6">
        <v>10</v>
      </c>
      <c r="BB41" s="6">
        <v>12</v>
      </c>
      <c r="BC41" s="6">
        <v>12</v>
      </c>
      <c r="BD41" s="6">
        <v>15</v>
      </c>
      <c r="BE41" s="6">
        <v>8</v>
      </c>
      <c r="BF41" s="6">
        <v>12</v>
      </c>
      <c r="BG41" s="6">
        <v>24</v>
      </c>
      <c r="BH41" s="6">
        <v>20</v>
      </c>
      <c r="BI41" s="6">
        <v>13</v>
      </c>
      <c r="BJ41" s="6">
        <v>12</v>
      </c>
      <c r="BK41" s="6">
        <v>11</v>
      </c>
      <c r="BL41" s="6">
        <v>13</v>
      </c>
      <c r="BM41" s="6">
        <v>11</v>
      </c>
      <c r="BN41" s="6">
        <v>11</v>
      </c>
      <c r="BO41" s="6">
        <v>12</v>
      </c>
      <c r="BP41" s="6">
        <v>11</v>
      </c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</row>
    <row r="42" spans="1:79" x14ac:dyDescent="0.25">
      <c r="A42" s="170">
        <v>189772</v>
      </c>
      <c r="B42" s="228">
        <v>13</v>
      </c>
      <c r="C42" s="90">
        <v>24</v>
      </c>
      <c r="D42" s="228">
        <v>15</v>
      </c>
      <c r="E42" s="230">
        <v>11</v>
      </c>
      <c r="F42" s="232">
        <v>11</v>
      </c>
      <c r="G42" s="232">
        <v>14</v>
      </c>
      <c r="H42" s="234">
        <v>12</v>
      </c>
      <c r="I42" s="234">
        <v>12</v>
      </c>
      <c r="J42" s="234">
        <v>12</v>
      </c>
      <c r="K42" s="6">
        <v>13</v>
      </c>
      <c r="L42" s="234">
        <v>13</v>
      </c>
      <c r="M42" s="234">
        <v>16</v>
      </c>
      <c r="N42" s="234">
        <v>17</v>
      </c>
      <c r="O42" s="232">
        <v>9</v>
      </c>
      <c r="P42" s="232">
        <v>10</v>
      </c>
      <c r="Q42" s="234">
        <v>11</v>
      </c>
      <c r="R42" s="234">
        <v>11</v>
      </c>
      <c r="S42" s="6">
        <v>25</v>
      </c>
      <c r="T42" s="234">
        <v>15</v>
      </c>
      <c r="U42" s="234">
        <v>19</v>
      </c>
      <c r="V42" s="68">
        <v>31</v>
      </c>
      <c r="W42" s="232">
        <v>15</v>
      </c>
      <c r="X42" s="232">
        <v>15</v>
      </c>
      <c r="Y42" s="232">
        <v>16</v>
      </c>
      <c r="Z42" s="232">
        <v>17</v>
      </c>
      <c r="AA42" s="6">
        <v>11</v>
      </c>
      <c r="AB42" s="6">
        <v>11</v>
      </c>
      <c r="AC42" s="232">
        <v>19</v>
      </c>
      <c r="AD42" s="232">
        <v>23</v>
      </c>
      <c r="AE42" s="6">
        <v>15</v>
      </c>
      <c r="AF42" s="6">
        <v>15</v>
      </c>
      <c r="AG42" s="68">
        <v>20</v>
      </c>
      <c r="AH42" s="234">
        <v>17</v>
      </c>
      <c r="AI42" s="232">
        <v>38</v>
      </c>
      <c r="AJ42" s="232">
        <v>38</v>
      </c>
      <c r="AK42" s="234">
        <v>12</v>
      </c>
      <c r="AL42" s="234">
        <v>12</v>
      </c>
      <c r="AM42" s="234">
        <v>11</v>
      </c>
      <c r="AN42" s="234">
        <v>9</v>
      </c>
      <c r="AO42" s="232">
        <v>15</v>
      </c>
      <c r="AP42" s="232">
        <v>16</v>
      </c>
      <c r="AQ42" s="234">
        <v>8</v>
      </c>
      <c r="AR42" s="234">
        <v>10</v>
      </c>
      <c r="AS42" s="234">
        <v>10</v>
      </c>
      <c r="AT42" s="234">
        <v>8</v>
      </c>
      <c r="AU42" s="234">
        <v>10</v>
      </c>
      <c r="AV42" s="234">
        <v>10</v>
      </c>
      <c r="AW42" s="234">
        <v>12</v>
      </c>
      <c r="AX42" s="232">
        <v>21</v>
      </c>
      <c r="AY42" s="232">
        <v>23</v>
      </c>
      <c r="AZ42" s="234">
        <v>17</v>
      </c>
      <c r="BA42" s="234">
        <v>10</v>
      </c>
      <c r="BB42" s="234">
        <v>12</v>
      </c>
      <c r="BC42" s="234">
        <v>12</v>
      </c>
      <c r="BD42" s="234">
        <v>15</v>
      </c>
      <c r="BE42" s="234">
        <v>8</v>
      </c>
      <c r="BF42" s="234">
        <v>12</v>
      </c>
      <c r="BG42" s="234">
        <v>24</v>
      </c>
      <c r="BH42" s="234">
        <v>20</v>
      </c>
      <c r="BI42" s="234">
        <v>13</v>
      </c>
      <c r="BJ42" s="234">
        <v>12</v>
      </c>
      <c r="BK42" s="234">
        <v>11</v>
      </c>
      <c r="BL42" s="234">
        <v>13</v>
      </c>
      <c r="BM42" s="234">
        <v>11</v>
      </c>
      <c r="BN42" s="234">
        <v>11</v>
      </c>
      <c r="BO42" s="234">
        <v>12</v>
      </c>
      <c r="BP42" s="234">
        <v>11</v>
      </c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</row>
    <row r="43" spans="1:79" x14ac:dyDescent="0.25">
      <c r="A43" s="63">
        <v>367302</v>
      </c>
      <c r="B43" s="111">
        <v>13</v>
      </c>
      <c r="C43" s="100">
        <v>24</v>
      </c>
      <c r="D43" s="111">
        <v>15</v>
      </c>
      <c r="E43" s="111">
        <v>11</v>
      </c>
      <c r="F43" s="111">
        <v>11</v>
      </c>
      <c r="G43" s="111">
        <v>14</v>
      </c>
      <c r="H43" s="111">
        <v>12</v>
      </c>
      <c r="I43" s="111">
        <v>12</v>
      </c>
      <c r="J43" s="100">
        <v>12</v>
      </c>
      <c r="K43" s="100">
        <v>13</v>
      </c>
      <c r="L43" s="111">
        <v>13</v>
      </c>
      <c r="M43" s="111">
        <v>16</v>
      </c>
      <c r="N43" s="111">
        <v>17</v>
      </c>
      <c r="O43" s="111">
        <v>9</v>
      </c>
      <c r="P43" s="111">
        <v>10</v>
      </c>
      <c r="Q43" s="111">
        <v>11</v>
      </c>
      <c r="R43" s="111">
        <v>11</v>
      </c>
      <c r="S43" s="100">
        <v>25</v>
      </c>
      <c r="T43" s="111">
        <v>15</v>
      </c>
      <c r="U43" s="111">
        <v>19</v>
      </c>
      <c r="V43" s="68">
        <v>31</v>
      </c>
      <c r="W43" s="111">
        <v>15</v>
      </c>
      <c r="X43" s="111">
        <v>15</v>
      </c>
      <c r="Y43" s="111">
        <v>16</v>
      </c>
      <c r="Z43" s="111">
        <v>17</v>
      </c>
      <c r="AA43" s="100">
        <v>11</v>
      </c>
      <c r="AB43" s="111">
        <v>11</v>
      </c>
      <c r="AC43" s="111">
        <v>19</v>
      </c>
      <c r="AD43" s="111">
        <v>23</v>
      </c>
      <c r="AE43" s="68">
        <v>15</v>
      </c>
      <c r="AF43" s="68">
        <v>15</v>
      </c>
      <c r="AG43" s="68">
        <v>20</v>
      </c>
      <c r="AH43" s="100">
        <v>17</v>
      </c>
      <c r="AI43" s="111">
        <v>38</v>
      </c>
      <c r="AJ43" s="111">
        <v>38</v>
      </c>
      <c r="AK43" s="111">
        <v>12</v>
      </c>
      <c r="AL43" s="111">
        <v>12</v>
      </c>
      <c r="AM43" s="111">
        <v>11</v>
      </c>
      <c r="AN43" s="111">
        <v>9</v>
      </c>
      <c r="AO43" s="111">
        <v>15</v>
      </c>
      <c r="AP43" s="111">
        <v>16</v>
      </c>
      <c r="AQ43" s="111">
        <v>8</v>
      </c>
      <c r="AR43" s="111">
        <v>10</v>
      </c>
      <c r="AS43" s="111">
        <v>10</v>
      </c>
      <c r="AT43" s="111">
        <v>8</v>
      </c>
      <c r="AU43" s="111">
        <v>10</v>
      </c>
      <c r="AV43" s="111">
        <v>10</v>
      </c>
      <c r="AW43" s="111">
        <v>12</v>
      </c>
      <c r="AX43" s="111">
        <v>21</v>
      </c>
      <c r="AY43" s="111">
        <v>23</v>
      </c>
      <c r="AZ43" s="111">
        <v>17</v>
      </c>
      <c r="BA43" s="111">
        <v>10</v>
      </c>
      <c r="BB43" s="111">
        <v>12</v>
      </c>
      <c r="BC43" s="111">
        <v>12</v>
      </c>
      <c r="BD43" s="100">
        <v>15</v>
      </c>
      <c r="BE43" s="111">
        <v>8</v>
      </c>
      <c r="BF43" s="100">
        <v>12</v>
      </c>
      <c r="BG43" s="111">
        <v>24</v>
      </c>
      <c r="BH43" s="111">
        <v>20</v>
      </c>
      <c r="BI43" s="111">
        <v>13</v>
      </c>
      <c r="BJ43" s="111">
        <v>12</v>
      </c>
      <c r="BK43" s="111">
        <v>11</v>
      </c>
      <c r="BL43" s="111">
        <v>13</v>
      </c>
      <c r="BM43" s="111">
        <v>11</v>
      </c>
      <c r="BN43" s="111">
        <v>11</v>
      </c>
      <c r="BO43" s="111">
        <v>12</v>
      </c>
      <c r="BP43" s="111">
        <v>11</v>
      </c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</row>
    <row r="44" spans="1:79" x14ac:dyDescent="0.25">
      <c r="A44" s="27">
        <v>356552</v>
      </c>
      <c r="B44" s="111">
        <v>13</v>
      </c>
      <c r="C44" s="100">
        <v>24</v>
      </c>
      <c r="D44" s="111">
        <v>14</v>
      </c>
      <c r="E44" s="186">
        <v>11</v>
      </c>
      <c r="F44" s="111">
        <v>11</v>
      </c>
      <c r="G44" s="111">
        <v>14</v>
      </c>
      <c r="H44" s="111">
        <v>12</v>
      </c>
      <c r="I44" s="111">
        <v>12</v>
      </c>
      <c r="J44" s="100">
        <v>12</v>
      </c>
      <c r="K44" s="111">
        <v>13</v>
      </c>
      <c r="L44" s="111">
        <v>13</v>
      </c>
      <c r="M44" s="111">
        <v>16</v>
      </c>
      <c r="N44" s="111">
        <v>18</v>
      </c>
      <c r="O44" s="111">
        <v>9</v>
      </c>
      <c r="P44" s="111">
        <v>10</v>
      </c>
      <c r="Q44" s="111">
        <v>11</v>
      </c>
      <c r="R44" s="111">
        <v>11</v>
      </c>
      <c r="S44" s="100">
        <v>25</v>
      </c>
      <c r="T44" s="111">
        <v>15</v>
      </c>
      <c r="U44" s="111">
        <v>19</v>
      </c>
      <c r="V44" s="111">
        <v>30</v>
      </c>
      <c r="W44" s="111">
        <v>15</v>
      </c>
      <c r="X44" s="111">
        <v>15</v>
      </c>
      <c r="Y44" s="111">
        <v>17</v>
      </c>
      <c r="Z44" s="111">
        <v>17</v>
      </c>
      <c r="AA44" s="111">
        <v>11</v>
      </c>
      <c r="AB44" s="111">
        <v>11</v>
      </c>
      <c r="AC44" s="111">
        <v>19</v>
      </c>
      <c r="AD44" s="111">
        <v>23</v>
      </c>
      <c r="AE44" s="111">
        <v>15</v>
      </c>
      <c r="AF44" s="111">
        <v>15</v>
      </c>
      <c r="AG44" s="106">
        <v>17</v>
      </c>
      <c r="AH44" s="111">
        <v>17</v>
      </c>
      <c r="AI44" s="111">
        <v>36</v>
      </c>
      <c r="AJ44" s="111">
        <v>39</v>
      </c>
      <c r="AK44" s="111">
        <v>12</v>
      </c>
      <c r="AL44" s="111">
        <v>12</v>
      </c>
      <c r="AM44" s="111">
        <v>11</v>
      </c>
      <c r="AN44" s="111">
        <v>9</v>
      </c>
      <c r="AO44" s="111">
        <v>15</v>
      </c>
      <c r="AP44" s="111">
        <v>16</v>
      </c>
      <c r="AQ44" s="111">
        <v>8</v>
      </c>
      <c r="AR44" s="111">
        <v>10</v>
      </c>
      <c r="AS44" s="111">
        <v>10</v>
      </c>
      <c r="AT44" s="111">
        <v>8</v>
      </c>
      <c r="AU44" s="111">
        <v>10</v>
      </c>
      <c r="AV44" s="111">
        <v>10</v>
      </c>
      <c r="AW44" s="111">
        <v>12</v>
      </c>
      <c r="AX44" s="111">
        <v>21</v>
      </c>
      <c r="AY44" s="111">
        <v>23</v>
      </c>
      <c r="AZ44" s="111">
        <v>17</v>
      </c>
      <c r="BA44" s="111">
        <v>10</v>
      </c>
      <c r="BB44" s="111">
        <v>12</v>
      </c>
      <c r="BC44" s="111">
        <v>12</v>
      </c>
      <c r="BD44" s="111">
        <v>15</v>
      </c>
      <c r="BE44" s="111">
        <v>8</v>
      </c>
      <c r="BF44" s="100">
        <v>12</v>
      </c>
      <c r="BG44" s="111">
        <v>24</v>
      </c>
      <c r="BH44" s="111">
        <v>20</v>
      </c>
      <c r="BI44" s="111">
        <v>13</v>
      </c>
      <c r="BJ44" s="111">
        <v>12</v>
      </c>
      <c r="BK44" s="111">
        <v>11</v>
      </c>
      <c r="BL44" s="111">
        <v>13</v>
      </c>
      <c r="BM44" s="111">
        <v>11</v>
      </c>
      <c r="BN44" s="111">
        <v>11</v>
      </c>
      <c r="BO44" s="111">
        <v>12</v>
      </c>
      <c r="BP44" s="111">
        <v>11</v>
      </c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</row>
    <row r="45" spans="1:79" x14ac:dyDescent="0.25">
      <c r="A45" s="27">
        <v>292015</v>
      </c>
      <c r="B45" s="111">
        <v>13</v>
      </c>
      <c r="C45" s="111">
        <v>24</v>
      </c>
      <c r="D45" s="111">
        <v>14</v>
      </c>
      <c r="E45" s="100">
        <v>11</v>
      </c>
      <c r="F45" s="111">
        <v>11</v>
      </c>
      <c r="G45" s="111">
        <v>14</v>
      </c>
      <c r="H45" s="111">
        <v>12</v>
      </c>
      <c r="I45" s="111">
        <v>12</v>
      </c>
      <c r="J45" s="111">
        <v>12</v>
      </c>
      <c r="K45" s="111">
        <v>13</v>
      </c>
      <c r="L45" s="111">
        <v>13</v>
      </c>
      <c r="M45" s="111">
        <v>16</v>
      </c>
      <c r="N45" s="111">
        <v>19</v>
      </c>
      <c r="O45" s="111">
        <v>9</v>
      </c>
      <c r="P45" s="111">
        <v>10</v>
      </c>
      <c r="Q45" s="111">
        <v>11</v>
      </c>
      <c r="R45" s="111">
        <v>11</v>
      </c>
      <c r="S45" s="111">
        <v>25</v>
      </c>
      <c r="T45" s="111">
        <v>15</v>
      </c>
      <c r="U45" s="111">
        <v>19</v>
      </c>
      <c r="V45" s="111">
        <v>31</v>
      </c>
      <c r="W45" s="111">
        <v>15</v>
      </c>
      <c r="X45" s="111">
        <v>15</v>
      </c>
      <c r="Y45" s="111">
        <v>17</v>
      </c>
      <c r="Z45" s="111">
        <v>17</v>
      </c>
      <c r="AA45" s="111">
        <v>11</v>
      </c>
      <c r="AB45" s="111">
        <v>11</v>
      </c>
      <c r="AC45" s="111">
        <v>19</v>
      </c>
      <c r="AD45" s="111">
        <v>23</v>
      </c>
      <c r="AE45" s="111">
        <v>15</v>
      </c>
      <c r="AF45" s="111">
        <v>15</v>
      </c>
      <c r="AG45" s="111">
        <v>18</v>
      </c>
      <c r="AH45" s="111">
        <v>17</v>
      </c>
      <c r="AI45" s="111">
        <v>36</v>
      </c>
      <c r="AJ45" s="111">
        <v>37</v>
      </c>
      <c r="AK45" s="111">
        <v>12</v>
      </c>
      <c r="AL45" s="111">
        <v>12</v>
      </c>
      <c r="AM45" s="111">
        <v>11</v>
      </c>
      <c r="AN45" s="111">
        <v>9</v>
      </c>
      <c r="AO45" s="111">
        <v>15</v>
      </c>
      <c r="AP45" s="111">
        <v>16</v>
      </c>
      <c r="AQ45" s="111">
        <v>8</v>
      </c>
      <c r="AR45" s="111">
        <v>10</v>
      </c>
      <c r="AS45" s="111">
        <v>10</v>
      </c>
      <c r="AT45" s="111">
        <v>8</v>
      </c>
      <c r="AU45" s="111">
        <v>10</v>
      </c>
      <c r="AV45" s="111">
        <v>11</v>
      </c>
      <c r="AW45" s="111">
        <v>12</v>
      </c>
      <c r="AX45" s="111">
        <v>23</v>
      </c>
      <c r="AY45" s="111">
        <v>23</v>
      </c>
      <c r="AZ45" s="111">
        <v>18</v>
      </c>
      <c r="BA45" s="111">
        <v>10</v>
      </c>
      <c r="BB45" s="111">
        <v>12</v>
      </c>
      <c r="BC45" s="111">
        <v>12</v>
      </c>
      <c r="BD45" s="111">
        <v>15</v>
      </c>
      <c r="BE45" s="111">
        <v>8</v>
      </c>
      <c r="BF45" s="111">
        <v>12</v>
      </c>
      <c r="BG45" s="111">
        <v>23</v>
      </c>
      <c r="BH45" s="111">
        <v>20</v>
      </c>
      <c r="BI45" s="111">
        <v>14</v>
      </c>
      <c r="BJ45" s="111">
        <v>12</v>
      </c>
      <c r="BK45" s="111">
        <v>11</v>
      </c>
      <c r="BL45" s="111">
        <v>13</v>
      </c>
      <c r="BM45" s="111">
        <v>11</v>
      </c>
      <c r="BN45" s="111">
        <v>11</v>
      </c>
      <c r="BO45" s="111">
        <v>12</v>
      </c>
      <c r="BP45" s="111">
        <v>11</v>
      </c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</row>
    <row r="46" spans="1:79" x14ac:dyDescent="0.25">
      <c r="A46" s="169">
        <v>159039</v>
      </c>
      <c r="B46" s="106">
        <v>13</v>
      </c>
      <c r="C46" s="106">
        <v>24</v>
      </c>
      <c r="D46" s="106">
        <v>14</v>
      </c>
      <c r="E46" s="6">
        <v>11</v>
      </c>
      <c r="F46" s="106">
        <v>11</v>
      </c>
      <c r="G46" s="106">
        <v>14</v>
      </c>
      <c r="H46" s="106">
        <v>12</v>
      </c>
      <c r="I46" s="106">
        <v>12</v>
      </c>
      <c r="J46" s="106">
        <v>12</v>
      </c>
      <c r="K46" s="106">
        <v>13</v>
      </c>
      <c r="L46" s="106">
        <v>13</v>
      </c>
      <c r="M46" s="106">
        <v>16</v>
      </c>
      <c r="N46" s="111">
        <v>18</v>
      </c>
      <c r="O46" s="106">
        <v>9</v>
      </c>
      <c r="P46" s="106">
        <v>10</v>
      </c>
      <c r="Q46" s="106">
        <v>11</v>
      </c>
      <c r="R46" s="106">
        <v>11</v>
      </c>
      <c r="S46" s="106">
        <v>25</v>
      </c>
      <c r="T46" s="106">
        <v>15</v>
      </c>
      <c r="U46" s="106">
        <v>19</v>
      </c>
      <c r="V46" s="106">
        <v>30</v>
      </c>
      <c r="W46" s="106">
        <v>15</v>
      </c>
      <c r="X46" s="106">
        <v>15</v>
      </c>
      <c r="Y46" s="106">
        <v>17</v>
      </c>
      <c r="Z46" s="106">
        <v>17</v>
      </c>
      <c r="AA46" s="111">
        <v>12</v>
      </c>
      <c r="AB46" s="106">
        <v>11</v>
      </c>
      <c r="AC46" s="106">
        <v>19</v>
      </c>
      <c r="AD46" s="106">
        <v>23</v>
      </c>
      <c r="AE46" s="111">
        <v>15</v>
      </c>
      <c r="AF46" s="106">
        <v>15</v>
      </c>
      <c r="AG46" s="106">
        <v>17</v>
      </c>
      <c r="AH46" s="106">
        <v>17</v>
      </c>
      <c r="AI46" s="106">
        <v>36</v>
      </c>
      <c r="AJ46" s="106">
        <v>39</v>
      </c>
      <c r="AK46" s="106">
        <v>12</v>
      </c>
      <c r="AL46" s="106">
        <v>12</v>
      </c>
      <c r="AM46" s="106">
        <v>11</v>
      </c>
      <c r="AN46" s="106">
        <v>9</v>
      </c>
      <c r="AO46" s="106">
        <v>15</v>
      </c>
      <c r="AP46" s="106">
        <v>16</v>
      </c>
      <c r="AQ46" s="106">
        <v>8</v>
      </c>
      <c r="AR46" s="106">
        <v>10</v>
      </c>
      <c r="AS46" s="106">
        <v>10</v>
      </c>
      <c r="AT46" s="106">
        <v>8</v>
      </c>
      <c r="AU46" s="111">
        <v>11</v>
      </c>
      <c r="AV46" s="106">
        <v>10</v>
      </c>
      <c r="AW46" s="106">
        <v>12</v>
      </c>
      <c r="AX46" s="123">
        <v>21</v>
      </c>
      <c r="AY46" s="106">
        <v>23</v>
      </c>
      <c r="AZ46" s="111">
        <v>17</v>
      </c>
      <c r="BA46" s="106">
        <v>10</v>
      </c>
      <c r="BB46" s="106">
        <v>12</v>
      </c>
      <c r="BC46" s="106">
        <v>12</v>
      </c>
      <c r="BD46" s="106">
        <v>15</v>
      </c>
      <c r="BE46" s="106">
        <v>8</v>
      </c>
      <c r="BF46" s="106">
        <v>12</v>
      </c>
      <c r="BG46" s="111">
        <v>24</v>
      </c>
      <c r="BH46" s="106">
        <v>20</v>
      </c>
      <c r="BI46" s="106">
        <v>13</v>
      </c>
      <c r="BJ46" s="106">
        <v>12</v>
      </c>
      <c r="BK46" s="106">
        <v>11</v>
      </c>
      <c r="BL46" s="106">
        <v>13</v>
      </c>
      <c r="BM46" s="106">
        <v>11</v>
      </c>
      <c r="BN46" s="106">
        <v>11</v>
      </c>
      <c r="BO46" s="106">
        <v>12</v>
      </c>
      <c r="BP46" s="111">
        <v>11</v>
      </c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</row>
    <row r="47" spans="1:79" x14ac:dyDescent="0.25">
      <c r="A47" s="77">
        <v>69336</v>
      </c>
      <c r="B47" s="123">
        <v>13</v>
      </c>
      <c r="C47" s="123">
        <v>24</v>
      </c>
      <c r="D47" s="123">
        <v>14</v>
      </c>
      <c r="E47" s="34">
        <v>11</v>
      </c>
      <c r="F47" s="123">
        <v>11</v>
      </c>
      <c r="G47" s="123">
        <v>15</v>
      </c>
      <c r="H47" s="123">
        <v>12</v>
      </c>
      <c r="I47" s="123">
        <v>12</v>
      </c>
      <c r="J47" s="123">
        <v>12</v>
      </c>
      <c r="K47" s="123">
        <v>14</v>
      </c>
      <c r="L47" s="123">
        <v>13</v>
      </c>
      <c r="M47" s="123">
        <v>16</v>
      </c>
      <c r="N47" s="123">
        <v>18</v>
      </c>
      <c r="O47" s="123">
        <v>9</v>
      </c>
      <c r="P47" s="123">
        <v>10</v>
      </c>
      <c r="Q47" s="123">
        <v>11</v>
      </c>
      <c r="R47" s="123">
        <v>11</v>
      </c>
      <c r="S47" s="123">
        <v>24</v>
      </c>
      <c r="T47" s="123">
        <v>15</v>
      </c>
      <c r="U47" s="123">
        <v>18</v>
      </c>
      <c r="V47" s="123">
        <v>32</v>
      </c>
      <c r="W47" s="123">
        <v>15</v>
      </c>
      <c r="X47" s="123">
        <v>15</v>
      </c>
      <c r="Y47" s="123">
        <v>17</v>
      </c>
      <c r="Z47" s="123">
        <v>17</v>
      </c>
      <c r="AA47" s="123">
        <v>11</v>
      </c>
      <c r="AB47" s="123">
        <v>11</v>
      </c>
      <c r="AC47" s="136">
        <v>19</v>
      </c>
      <c r="AD47" s="136">
        <v>23</v>
      </c>
      <c r="AE47" s="136">
        <v>15</v>
      </c>
      <c r="AF47" s="136">
        <v>15</v>
      </c>
      <c r="AG47" s="100">
        <v>19</v>
      </c>
      <c r="AH47" s="136">
        <v>17</v>
      </c>
      <c r="AI47" s="136">
        <v>36</v>
      </c>
      <c r="AJ47" s="136">
        <v>40</v>
      </c>
      <c r="AK47" s="136">
        <v>12</v>
      </c>
      <c r="AL47" s="136">
        <v>12</v>
      </c>
      <c r="AM47" s="136">
        <v>11</v>
      </c>
      <c r="AN47" s="136">
        <v>9</v>
      </c>
      <c r="AO47" s="136">
        <v>15</v>
      </c>
      <c r="AP47" s="136">
        <v>16</v>
      </c>
      <c r="AQ47" s="123">
        <v>8</v>
      </c>
      <c r="AR47" s="123">
        <v>10</v>
      </c>
      <c r="AS47" s="123">
        <v>10</v>
      </c>
      <c r="AT47" s="123">
        <v>8</v>
      </c>
      <c r="AU47" s="123">
        <v>10</v>
      </c>
      <c r="AV47" s="123">
        <v>11</v>
      </c>
      <c r="AW47" s="123">
        <v>12</v>
      </c>
      <c r="AX47" s="123">
        <v>23</v>
      </c>
      <c r="AY47" s="123">
        <v>23</v>
      </c>
      <c r="AZ47" s="123">
        <v>17</v>
      </c>
      <c r="BA47" s="123">
        <v>10</v>
      </c>
      <c r="BB47" s="123">
        <v>12</v>
      </c>
      <c r="BC47" s="123">
        <v>12</v>
      </c>
      <c r="BD47" s="123">
        <v>15</v>
      </c>
      <c r="BE47" s="123">
        <v>8</v>
      </c>
      <c r="BF47" s="123">
        <v>13</v>
      </c>
      <c r="BG47" s="123">
        <v>24</v>
      </c>
      <c r="BH47" s="123">
        <v>20</v>
      </c>
      <c r="BI47" s="123">
        <v>13</v>
      </c>
      <c r="BJ47" s="123">
        <v>12</v>
      </c>
      <c r="BK47" s="123">
        <v>11</v>
      </c>
      <c r="BL47" s="123">
        <v>13</v>
      </c>
      <c r="BM47" s="123">
        <v>11</v>
      </c>
      <c r="BN47" s="123">
        <v>11</v>
      </c>
      <c r="BO47" s="123">
        <v>12</v>
      </c>
      <c r="BP47" s="123">
        <v>12</v>
      </c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</row>
    <row r="48" spans="1:79" x14ac:dyDescent="0.25">
      <c r="A48" s="27" t="s">
        <v>1088</v>
      </c>
      <c r="B48" s="211">
        <v>13</v>
      </c>
      <c r="C48" s="211">
        <v>24</v>
      </c>
      <c r="D48" s="211">
        <v>14</v>
      </c>
      <c r="E48" s="68">
        <v>11</v>
      </c>
      <c r="F48" s="241">
        <v>11</v>
      </c>
      <c r="G48" s="241">
        <v>14</v>
      </c>
      <c r="H48" s="211">
        <v>12</v>
      </c>
      <c r="I48" s="211">
        <v>12</v>
      </c>
      <c r="J48" s="211">
        <v>12</v>
      </c>
      <c r="K48" s="211">
        <v>13</v>
      </c>
      <c r="L48" s="211">
        <v>13</v>
      </c>
      <c r="M48" s="211">
        <v>16</v>
      </c>
      <c r="N48" s="211">
        <v>18</v>
      </c>
      <c r="O48" s="241">
        <v>9</v>
      </c>
      <c r="P48" s="241">
        <v>10</v>
      </c>
      <c r="Q48" s="211">
        <v>11</v>
      </c>
      <c r="R48" s="211">
        <v>11</v>
      </c>
      <c r="S48" s="211">
        <v>25</v>
      </c>
      <c r="T48" s="211">
        <v>15</v>
      </c>
      <c r="U48" s="211">
        <v>19</v>
      </c>
      <c r="V48" s="211">
        <v>30</v>
      </c>
      <c r="W48" s="241">
        <v>15</v>
      </c>
      <c r="X48" s="241">
        <v>15</v>
      </c>
      <c r="Y48" s="241">
        <v>17</v>
      </c>
      <c r="Z48" s="241">
        <v>17</v>
      </c>
      <c r="AA48" s="211">
        <v>12</v>
      </c>
      <c r="AB48" s="211">
        <v>11</v>
      </c>
      <c r="AC48" s="242">
        <v>19</v>
      </c>
      <c r="AD48" s="242">
        <v>23</v>
      </c>
      <c r="AE48" s="68">
        <v>15</v>
      </c>
      <c r="AF48" s="68">
        <v>15</v>
      </c>
      <c r="AG48" s="68">
        <v>18</v>
      </c>
      <c r="AH48" s="68">
        <v>18</v>
      </c>
      <c r="AI48" s="242">
        <v>36</v>
      </c>
      <c r="AJ48" s="243">
        <v>40</v>
      </c>
      <c r="AK48" s="68">
        <v>12</v>
      </c>
      <c r="AL48" s="68">
        <v>12</v>
      </c>
      <c r="AM48" s="68">
        <v>11</v>
      </c>
      <c r="AN48" s="68">
        <v>9</v>
      </c>
      <c r="AO48" s="242">
        <v>15</v>
      </c>
      <c r="AP48" s="242">
        <v>16</v>
      </c>
      <c r="AQ48" s="211">
        <v>8</v>
      </c>
      <c r="AR48" s="211">
        <v>10</v>
      </c>
      <c r="AS48" s="211">
        <v>10</v>
      </c>
      <c r="AT48" s="211">
        <v>8</v>
      </c>
      <c r="AU48" s="211">
        <v>11</v>
      </c>
      <c r="AV48" s="211">
        <v>10</v>
      </c>
      <c r="AW48" s="211">
        <v>12</v>
      </c>
      <c r="AX48" s="241">
        <v>21</v>
      </c>
      <c r="AY48" s="241">
        <v>23</v>
      </c>
      <c r="AZ48" s="211">
        <v>17</v>
      </c>
      <c r="BA48" s="211">
        <v>10</v>
      </c>
      <c r="BB48" s="211">
        <v>12</v>
      </c>
      <c r="BC48" s="211">
        <v>12</v>
      </c>
      <c r="BD48" s="211">
        <v>15</v>
      </c>
      <c r="BE48" s="211">
        <v>8</v>
      </c>
      <c r="BF48" s="211">
        <v>12</v>
      </c>
      <c r="BG48" s="211">
        <v>24</v>
      </c>
      <c r="BH48" s="211">
        <v>20</v>
      </c>
      <c r="BI48" s="211">
        <v>13</v>
      </c>
      <c r="BJ48" s="211">
        <v>12</v>
      </c>
      <c r="BK48" s="211">
        <v>11</v>
      </c>
      <c r="BL48" s="211">
        <v>13</v>
      </c>
      <c r="BM48" s="211">
        <v>11</v>
      </c>
      <c r="BN48" s="211">
        <v>11</v>
      </c>
      <c r="BO48" s="211">
        <v>12</v>
      </c>
      <c r="BP48" s="211">
        <v>11</v>
      </c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</row>
    <row r="49" spans="1:79" x14ac:dyDescent="0.25">
      <c r="A49" s="170">
        <v>108030</v>
      </c>
      <c r="B49" s="6">
        <v>13</v>
      </c>
      <c r="C49" s="6">
        <v>24</v>
      </c>
      <c r="D49" s="6">
        <v>14</v>
      </c>
      <c r="E49" s="28">
        <v>11</v>
      </c>
      <c r="F49" s="6">
        <v>11</v>
      </c>
      <c r="G49" s="6">
        <v>14</v>
      </c>
      <c r="H49" s="6">
        <v>12</v>
      </c>
      <c r="I49" s="6">
        <v>12</v>
      </c>
      <c r="J49" s="6">
        <v>12</v>
      </c>
      <c r="K49" s="6">
        <v>13</v>
      </c>
      <c r="L49" s="6">
        <v>13</v>
      </c>
      <c r="M49" s="6">
        <v>16</v>
      </c>
      <c r="N49" s="6">
        <v>18</v>
      </c>
      <c r="O49" s="6">
        <v>9</v>
      </c>
      <c r="P49" s="6">
        <v>10</v>
      </c>
      <c r="Q49" s="6">
        <v>11</v>
      </c>
      <c r="R49" s="6">
        <v>11</v>
      </c>
      <c r="S49" s="6">
        <v>25</v>
      </c>
      <c r="T49" s="6">
        <v>15</v>
      </c>
      <c r="U49" s="6">
        <v>19</v>
      </c>
      <c r="V49" s="6">
        <v>30</v>
      </c>
      <c r="W49" s="6">
        <v>15</v>
      </c>
      <c r="X49" s="6">
        <v>15</v>
      </c>
      <c r="Y49" s="6">
        <v>17</v>
      </c>
      <c r="Z49" s="6">
        <v>17</v>
      </c>
      <c r="AA49" s="6">
        <v>12</v>
      </c>
      <c r="AB49" s="6">
        <v>11</v>
      </c>
      <c r="AC49" s="6">
        <v>19</v>
      </c>
      <c r="AD49" s="6">
        <v>23</v>
      </c>
      <c r="AE49" s="6">
        <v>15</v>
      </c>
      <c r="AF49" s="6">
        <v>15</v>
      </c>
      <c r="AG49" s="6">
        <v>18</v>
      </c>
      <c r="AH49" s="6">
        <v>18</v>
      </c>
      <c r="AI49" s="28">
        <v>36</v>
      </c>
      <c r="AJ49" s="6">
        <v>39</v>
      </c>
      <c r="AK49" s="28">
        <v>12</v>
      </c>
      <c r="AL49" s="6">
        <v>12</v>
      </c>
      <c r="AM49" s="6">
        <v>11</v>
      </c>
      <c r="AN49" s="6">
        <v>9</v>
      </c>
      <c r="AO49" s="6">
        <v>15</v>
      </c>
      <c r="AP49" s="6">
        <v>16</v>
      </c>
      <c r="AQ49" s="6">
        <v>8</v>
      </c>
      <c r="AR49" s="6">
        <v>10</v>
      </c>
      <c r="AS49" s="6">
        <v>10</v>
      </c>
      <c r="AT49" s="6">
        <v>8</v>
      </c>
      <c r="AU49" s="6">
        <v>11</v>
      </c>
      <c r="AV49" s="6">
        <v>10</v>
      </c>
      <c r="AW49" s="6">
        <v>12</v>
      </c>
      <c r="AX49" s="6">
        <v>21</v>
      </c>
      <c r="AY49" s="6">
        <v>23</v>
      </c>
      <c r="AZ49" s="6">
        <v>17</v>
      </c>
      <c r="BA49" s="6">
        <v>10</v>
      </c>
      <c r="BB49" s="6">
        <v>12</v>
      </c>
      <c r="BC49" s="6">
        <v>12</v>
      </c>
      <c r="BD49" s="6">
        <v>15</v>
      </c>
      <c r="BE49" s="6">
        <v>8</v>
      </c>
      <c r="BF49" s="6">
        <v>12</v>
      </c>
      <c r="BG49" s="6">
        <v>24</v>
      </c>
      <c r="BH49" s="6">
        <v>20</v>
      </c>
      <c r="BI49" s="6">
        <v>13</v>
      </c>
      <c r="BJ49" s="6">
        <v>12</v>
      </c>
      <c r="BK49" s="6">
        <v>11</v>
      </c>
      <c r="BL49" s="6">
        <v>13</v>
      </c>
      <c r="BM49" s="6">
        <v>11</v>
      </c>
      <c r="BN49" s="6">
        <v>11</v>
      </c>
      <c r="BO49" s="6">
        <v>12</v>
      </c>
      <c r="BP49" s="6">
        <v>11</v>
      </c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</row>
    <row r="50" spans="1:79" x14ac:dyDescent="0.25">
      <c r="A50" s="169">
        <v>132540</v>
      </c>
      <c r="B50" s="28">
        <v>13</v>
      </c>
      <c r="C50" s="6">
        <v>24</v>
      </c>
      <c r="D50" s="28">
        <v>14</v>
      </c>
      <c r="E50" s="28">
        <v>12</v>
      </c>
      <c r="F50" s="28">
        <v>11</v>
      </c>
      <c r="G50" s="28">
        <v>14</v>
      </c>
      <c r="H50" s="28">
        <v>12</v>
      </c>
      <c r="I50" s="28">
        <v>13</v>
      </c>
      <c r="J50" s="28">
        <v>12</v>
      </c>
      <c r="K50" s="28">
        <v>13</v>
      </c>
      <c r="L50" s="28">
        <v>13</v>
      </c>
      <c r="M50" s="28">
        <v>16</v>
      </c>
      <c r="N50" s="28">
        <v>19</v>
      </c>
      <c r="O50" s="6">
        <v>9</v>
      </c>
      <c r="P50" s="6">
        <v>10</v>
      </c>
      <c r="Q50" s="28">
        <v>11</v>
      </c>
      <c r="R50" s="28">
        <v>11</v>
      </c>
      <c r="S50" s="28">
        <v>25</v>
      </c>
      <c r="T50" s="28">
        <v>15</v>
      </c>
      <c r="U50" s="28">
        <v>19</v>
      </c>
      <c r="V50" s="28">
        <v>30</v>
      </c>
      <c r="W50" s="28">
        <v>15</v>
      </c>
      <c r="X50" s="6">
        <v>15</v>
      </c>
      <c r="Y50" s="6">
        <v>17</v>
      </c>
      <c r="Z50" s="6">
        <v>17</v>
      </c>
      <c r="AA50" s="28">
        <v>11</v>
      </c>
      <c r="AB50" s="28">
        <v>11</v>
      </c>
      <c r="AC50" s="28">
        <v>19</v>
      </c>
      <c r="AD50" s="28">
        <v>23</v>
      </c>
      <c r="AE50" s="28">
        <v>15</v>
      </c>
      <c r="AF50" s="28">
        <v>15</v>
      </c>
      <c r="AG50" s="28">
        <v>18</v>
      </c>
      <c r="AH50" s="28">
        <v>17</v>
      </c>
      <c r="AI50" s="28">
        <v>36</v>
      </c>
      <c r="AJ50" s="28">
        <v>39</v>
      </c>
      <c r="AK50" s="6">
        <v>12</v>
      </c>
      <c r="AL50" s="28">
        <v>12</v>
      </c>
      <c r="AM50" s="28">
        <v>11</v>
      </c>
      <c r="AN50" s="28">
        <v>9</v>
      </c>
      <c r="AO50" s="28">
        <v>15</v>
      </c>
      <c r="AP50" s="28">
        <v>16</v>
      </c>
      <c r="AQ50" s="28">
        <v>8</v>
      </c>
      <c r="AR50" s="28">
        <v>10</v>
      </c>
      <c r="AS50" s="28">
        <v>10</v>
      </c>
      <c r="AT50" s="28">
        <v>8</v>
      </c>
      <c r="AU50" s="28">
        <v>10</v>
      </c>
      <c r="AV50" s="28">
        <v>10</v>
      </c>
      <c r="AW50" s="28">
        <v>12</v>
      </c>
      <c r="AX50" s="28">
        <v>21</v>
      </c>
      <c r="AY50" s="28">
        <v>23</v>
      </c>
      <c r="AZ50" s="28">
        <v>17</v>
      </c>
      <c r="BA50" s="28">
        <v>10</v>
      </c>
      <c r="BB50" s="28">
        <v>12</v>
      </c>
      <c r="BC50" s="28">
        <v>12</v>
      </c>
      <c r="BD50" s="28">
        <v>15</v>
      </c>
      <c r="BE50" s="28">
        <v>8</v>
      </c>
      <c r="BF50" s="28">
        <v>12</v>
      </c>
      <c r="BG50" s="28">
        <v>24</v>
      </c>
      <c r="BH50" s="28">
        <v>20</v>
      </c>
      <c r="BI50" s="28">
        <v>13</v>
      </c>
      <c r="BJ50" s="28">
        <v>12</v>
      </c>
      <c r="BK50" s="28">
        <v>11</v>
      </c>
      <c r="BL50" s="28">
        <v>13</v>
      </c>
      <c r="BM50" s="28">
        <v>11</v>
      </c>
      <c r="BN50" s="28">
        <v>11</v>
      </c>
      <c r="BO50" s="28">
        <v>12</v>
      </c>
      <c r="BP50" s="28">
        <v>11</v>
      </c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</row>
    <row r="51" spans="1:79" x14ac:dyDescent="0.25">
      <c r="A51" s="27" t="s">
        <v>957</v>
      </c>
      <c r="B51" s="68">
        <v>13</v>
      </c>
      <c r="C51" s="68">
        <v>24</v>
      </c>
      <c r="D51" s="68">
        <v>14</v>
      </c>
      <c r="E51" s="68">
        <v>11</v>
      </c>
      <c r="F51" s="68">
        <v>11</v>
      </c>
      <c r="G51" s="68">
        <v>14</v>
      </c>
      <c r="H51" s="68">
        <v>12</v>
      </c>
      <c r="I51" s="68">
        <v>12</v>
      </c>
      <c r="J51" s="68">
        <v>12</v>
      </c>
      <c r="K51" s="68">
        <v>14</v>
      </c>
      <c r="L51" s="68">
        <v>13</v>
      </c>
      <c r="M51" s="68">
        <v>16</v>
      </c>
      <c r="N51" s="68">
        <v>16</v>
      </c>
      <c r="O51" s="100">
        <v>9</v>
      </c>
      <c r="P51" s="100">
        <v>10</v>
      </c>
      <c r="Q51" s="68">
        <v>11</v>
      </c>
      <c r="R51" s="68">
        <v>11</v>
      </c>
      <c r="S51" s="68">
        <v>24</v>
      </c>
      <c r="T51" s="68">
        <v>15</v>
      </c>
      <c r="U51" s="68">
        <v>19</v>
      </c>
      <c r="V51" s="68">
        <v>31</v>
      </c>
      <c r="W51" s="100">
        <v>14</v>
      </c>
      <c r="X51" s="100">
        <v>15</v>
      </c>
      <c r="Y51" s="100">
        <v>16</v>
      </c>
      <c r="Z51" s="100">
        <v>17</v>
      </c>
      <c r="AA51" s="68">
        <v>11</v>
      </c>
      <c r="AB51" s="68">
        <v>11</v>
      </c>
      <c r="AC51" s="100">
        <v>19</v>
      </c>
      <c r="AD51" s="100">
        <v>22</v>
      </c>
      <c r="AE51" s="100">
        <v>15</v>
      </c>
      <c r="AF51" s="100">
        <v>15</v>
      </c>
      <c r="AG51" s="100">
        <v>19</v>
      </c>
      <c r="AH51" s="100">
        <v>17</v>
      </c>
      <c r="AI51" s="100">
        <v>36</v>
      </c>
      <c r="AJ51" s="68">
        <v>37</v>
      </c>
      <c r="AK51" s="100">
        <v>12</v>
      </c>
      <c r="AL51" s="100">
        <v>12</v>
      </c>
      <c r="AM51" s="100">
        <v>11</v>
      </c>
      <c r="AN51" s="100">
        <v>9</v>
      </c>
      <c r="AO51" s="100">
        <v>15</v>
      </c>
      <c r="AP51" s="100">
        <v>16</v>
      </c>
      <c r="AQ51" s="68">
        <v>8</v>
      </c>
      <c r="AR51" s="68">
        <v>10</v>
      </c>
      <c r="AS51" s="68">
        <v>10</v>
      </c>
      <c r="AT51" s="68">
        <v>8</v>
      </c>
      <c r="AU51" s="68">
        <v>10</v>
      </c>
      <c r="AV51" s="68">
        <v>11</v>
      </c>
      <c r="AW51" s="68">
        <v>12</v>
      </c>
      <c r="AX51" s="68">
        <v>21</v>
      </c>
      <c r="AY51" s="68">
        <v>23</v>
      </c>
      <c r="AZ51" s="68">
        <v>16</v>
      </c>
      <c r="BA51" s="68">
        <v>10</v>
      </c>
      <c r="BB51" s="68">
        <v>12</v>
      </c>
      <c r="BC51" s="68">
        <v>12</v>
      </c>
      <c r="BD51" s="68">
        <v>15</v>
      </c>
      <c r="BE51" s="68">
        <v>8</v>
      </c>
      <c r="BF51" s="68">
        <v>12</v>
      </c>
      <c r="BG51" s="68">
        <v>24</v>
      </c>
      <c r="BH51" s="68">
        <v>20</v>
      </c>
      <c r="BI51" s="68">
        <v>13</v>
      </c>
      <c r="BJ51" s="68">
        <v>12</v>
      </c>
      <c r="BK51" s="68">
        <v>11</v>
      </c>
      <c r="BL51" s="68">
        <v>13</v>
      </c>
      <c r="BM51" s="68">
        <v>11</v>
      </c>
      <c r="BN51" s="68">
        <v>11</v>
      </c>
      <c r="BO51" s="68">
        <v>12</v>
      </c>
      <c r="BP51" s="68">
        <v>12</v>
      </c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</row>
    <row r="52" spans="1:79" x14ac:dyDescent="0.25">
      <c r="A52" s="169" t="s">
        <v>939</v>
      </c>
      <c r="B52" s="28">
        <v>13</v>
      </c>
      <c r="C52" s="28">
        <v>24</v>
      </c>
      <c r="D52" s="28">
        <v>14</v>
      </c>
      <c r="E52" s="28">
        <v>12</v>
      </c>
      <c r="F52" s="28">
        <v>11</v>
      </c>
      <c r="G52" s="28">
        <v>14</v>
      </c>
      <c r="H52" s="28">
        <v>12</v>
      </c>
      <c r="I52" s="28">
        <v>12</v>
      </c>
      <c r="J52" s="28">
        <v>12</v>
      </c>
      <c r="K52" s="28">
        <v>13</v>
      </c>
      <c r="L52" s="28">
        <v>13</v>
      </c>
      <c r="M52" s="28">
        <v>16</v>
      </c>
      <c r="N52" s="28">
        <v>20</v>
      </c>
      <c r="O52" s="6">
        <v>9</v>
      </c>
      <c r="P52" s="6">
        <v>10</v>
      </c>
      <c r="Q52" s="28">
        <v>11</v>
      </c>
      <c r="R52" s="28">
        <v>11</v>
      </c>
      <c r="S52" s="28">
        <v>25</v>
      </c>
      <c r="T52" s="28">
        <v>15</v>
      </c>
      <c r="U52" s="28">
        <v>19</v>
      </c>
      <c r="V52" s="28">
        <v>30</v>
      </c>
      <c r="W52" s="28">
        <v>15</v>
      </c>
      <c r="X52" s="6">
        <v>15</v>
      </c>
      <c r="Y52" s="6">
        <v>16</v>
      </c>
      <c r="Z52" s="6">
        <v>17</v>
      </c>
      <c r="AA52" s="28">
        <v>11</v>
      </c>
      <c r="AB52" s="28">
        <v>11</v>
      </c>
      <c r="AC52" s="28">
        <v>19</v>
      </c>
      <c r="AD52" s="28">
        <v>23</v>
      </c>
      <c r="AE52" s="28">
        <v>15</v>
      </c>
      <c r="AF52" s="28">
        <v>15</v>
      </c>
      <c r="AG52" s="28">
        <v>18</v>
      </c>
      <c r="AH52" s="28">
        <v>17</v>
      </c>
      <c r="AI52" s="6">
        <v>35</v>
      </c>
      <c r="AJ52" s="28">
        <v>39</v>
      </c>
      <c r="AK52" s="28">
        <v>12</v>
      </c>
      <c r="AL52" s="28">
        <v>12</v>
      </c>
      <c r="AM52" s="28">
        <v>11</v>
      </c>
      <c r="AN52" s="28">
        <v>9</v>
      </c>
      <c r="AO52" s="28">
        <v>15</v>
      </c>
      <c r="AP52" s="28">
        <v>16</v>
      </c>
      <c r="AQ52" s="28">
        <v>8</v>
      </c>
      <c r="AR52" s="28">
        <v>10</v>
      </c>
      <c r="AS52" s="28">
        <v>10</v>
      </c>
      <c r="AT52" s="28">
        <v>8</v>
      </c>
      <c r="AU52" s="28">
        <v>10</v>
      </c>
      <c r="AV52" s="28">
        <v>10</v>
      </c>
      <c r="AW52" s="28">
        <v>12</v>
      </c>
      <c r="AX52" s="28">
        <v>21</v>
      </c>
      <c r="AY52" s="28">
        <v>23</v>
      </c>
      <c r="AZ52" s="28">
        <v>17</v>
      </c>
      <c r="BA52" s="28">
        <v>10</v>
      </c>
      <c r="BB52" s="28">
        <v>12</v>
      </c>
      <c r="BC52" s="28">
        <v>12</v>
      </c>
      <c r="BD52" s="28">
        <v>15</v>
      </c>
      <c r="BE52" s="28">
        <v>8</v>
      </c>
      <c r="BF52" s="28">
        <v>12</v>
      </c>
      <c r="BG52" s="28">
        <v>24</v>
      </c>
      <c r="BH52" s="28">
        <v>20</v>
      </c>
      <c r="BI52" s="28">
        <v>13</v>
      </c>
      <c r="BJ52" s="28">
        <v>12</v>
      </c>
      <c r="BK52" s="28">
        <v>11</v>
      </c>
      <c r="BL52" s="28">
        <v>13</v>
      </c>
      <c r="BM52" s="28">
        <v>11</v>
      </c>
      <c r="BN52" s="28">
        <v>11</v>
      </c>
      <c r="BO52" s="28">
        <v>12</v>
      </c>
      <c r="BP52" s="28">
        <v>11</v>
      </c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</row>
    <row r="53" spans="1:79" x14ac:dyDescent="0.25">
      <c r="A53" s="169">
        <v>60472</v>
      </c>
      <c r="B53" s="28">
        <v>13</v>
      </c>
      <c r="C53" s="28">
        <v>24</v>
      </c>
      <c r="D53" s="28">
        <v>15</v>
      </c>
      <c r="E53" s="28">
        <v>11</v>
      </c>
      <c r="F53" s="28">
        <v>11</v>
      </c>
      <c r="G53" s="28">
        <v>14</v>
      </c>
      <c r="H53" s="28">
        <v>12</v>
      </c>
      <c r="I53" s="28">
        <v>12</v>
      </c>
      <c r="J53" s="28">
        <v>12</v>
      </c>
      <c r="K53" s="28">
        <v>13</v>
      </c>
      <c r="L53" s="28">
        <v>13</v>
      </c>
      <c r="M53" s="28">
        <v>16</v>
      </c>
      <c r="N53" s="28">
        <v>17</v>
      </c>
      <c r="O53" s="6">
        <v>9</v>
      </c>
      <c r="P53" s="6">
        <v>10</v>
      </c>
      <c r="Q53" s="28">
        <v>11</v>
      </c>
      <c r="R53" s="28">
        <v>11</v>
      </c>
      <c r="S53" s="28">
        <v>25</v>
      </c>
      <c r="T53" s="28">
        <v>15</v>
      </c>
      <c r="U53" s="28">
        <v>19</v>
      </c>
      <c r="V53" s="68">
        <v>31</v>
      </c>
      <c r="W53" s="6">
        <v>15</v>
      </c>
      <c r="X53" s="6">
        <v>15</v>
      </c>
      <c r="Y53" s="6">
        <v>16</v>
      </c>
      <c r="Z53" s="6">
        <v>17</v>
      </c>
      <c r="AA53" s="28">
        <v>11</v>
      </c>
      <c r="AB53" s="28">
        <v>11</v>
      </c>
      <c r="AC53" s="28">
        <v>19</v>
      </c>
      <c r="AD53" s="28">
        <v>23</v>
      </c>
      <c r="AE53" s="68">
        <v>15</v>
      </c>
      <c r="AF53" s="28">
        <v>15</v>
      </c>
      <c r="AG53" s="68">
        <v>20</v>
      </c>
      <c r="AH53" s="28">
        <v>17</v>
      </c>
      <c r="AI53" s="6">
        <v>38</v>
      </c>
      <c r="AJ53" s="6">
        <v>38</v>
      </c>
      <c r="AK53" s="28">
        <v>12</v>
      </c>
      <c r="AL53" s="28">
        <v>12</v>
      </c>
      <c r="AM53" s="28">
        <v>11</v>
      </c>
      <c r="AN53" s="28">
        <v>9</v>
      </c>
      <c r="AO53" s="28">
        <v>15</v>
      </c>
      <c r="AP53" s="28">
        <v>16</v>
      </c>
      <c r="AQ53" s="28">
        <v>8</v>
      </c>
      <c r="AR53" s="28">
        <v>10</v>
      </c>
      <c r="AS53" s="28">
        <v>10</v>
      </c>
      <c r="AT53" s="28">
        <v>8</v>
      </c>
      <c r="AU53" s="28">
        <v>10</v>
      </c>
      <c r="AV53" s="28">
        <v>10</v>
      </c>
      <c r="AW53" s="28">
        <v>12</v>
      </c>
      <c r="AX53" s="28">
        <v>23</v>
      </c>
      <c r="AY53" s="28">
        <v>23</v>
      </c>
      <c r="AZ53" s="68">
        <v>17</v>
      </c>
      <c r="BA53" s="28">
        <v>10</v>
      </c>
      <c r="BB53" s="28">
        <v>12</v>
      </c>
      <c r="BC53" s="28">
        <v>12</v>
      </c>
      <c r="BD53" s="28">
        <v>15</v>
      </c>
      <c r="BE53" s="28">
        <v>8</v>
      </c>
      <c r="BF53" s="28">
        <v>12</v>
      </c>
      <c r="BG53" s="68">
        <v>24</v>
      </c>
      <c r="BH53" s="28">
        <v>20</v>
      </c>
      <c r="BI53" s="28">
        <v>13</v>
      </c>
      <c r="BJ53" s="28">
        <v>12</v>
      </c>
      <c r="BK53" s="28">
        <v>11</v>
      </c>
      <c r="BL53" s="28">
        <v>13</v>
      </c>
      <c r="BM53" s="28">
        <v>11</v>
      </c>
      <c r="BN53" s="28">
        <v>11</v>
      </c>
      <c r="BO53" s="28">
        <v>12</v>
      </c>
      <c r="BP53" s="68">
        <v>11</v>
      </c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</row>
    <row r="54" spans="1:79" x14ac:dyDescent="0.25">
      <c r="A54" s="22" t="s">
        <v>938</v>
      </c>
      <c r="B54" s="100">
        <v>13</v>
      </c>
      <c r="C54" s="100">
        <v>24</v>
      </c>
      <c r="D54" s="100">
        <v>14</v>
      </c>
      <c r="E54" s="68">
        <v>11</v>
      </c>
      <c r="F54" s="34">
        <v>11</v>
      </c>
      <c r="G54" s="34">
        <v>14</v>
      </c>
      <c r="H54" s="100">
        <v>12</v>
      </c>
      <c r="I54" s="100">
        <v>12</v>
      </c>
      <c r="J54" s="100">
        <v>12</v>
      </c>
      <c r="K54" s="100">
        <v>13</v>
      </c>
      <c r="L54" s="100">
        <v>13</v>
      </c>
      <c r="M54" s="6">
        <v>16</v>
      </c>
      <c r="N54" s="100">
        <v>18</v>
      </c>
      <c r="O54" s="34">
        <v>9</v>
      </c>
      <c r="P54" s="34">
        <v>10</v>
      </c>
      <c r="Q54" s="100">
        <v>11</v>
      </c>
      <c r="R54" s="100">
        <v>11</v>
      </c>
      <c r="S54" s="100">
        <v>25</v>
      </c>
      <c r="T54" s="100">
        <v>15</v>
      </c>
      <c r="U54" s="100">
        <v>19</v>
      </c>
      <c r="V54" s="100">
        <v>30</v>
      </c>
      <c r="W54" s="6">
        <v>15</v>
      </c>
      <c r="X54" s="6">
        <v>15</v>
      </c>
      <c r="Y54" s="6">
        <v>16</v>
      </c>
      <c r="Z54" s="6">
        <v>17</v>
      </c>
      <c r="AA54" s="100">
        <v>12</v>
      </c>
      <c r="AB54" s="100">
        <v>11</v>
      </c>
      <c r="AC54" s="43">
        <v>19</v>
      </c>
      <c r="AD54" s="43">
        <v>23</v>
      </c>
      <c r="AE54" s="68">
        <v>15</v>
      </c>
      <c r="AF54" s="68">
        <v>15</v>
      </c>
      <c r="AG54" s="68">
        <v>18</v>
      </c>
      <c r="AH54" s="68">
        <v>18</v>
      </c>
      <c r="AI54" s="6">
        <v>36</v>
      </c>
      <c r="AJ54" s="6">
        <v>39</v>
      </c>
      <c r="AK54" s="68">
        <v>12</v>
      </c>
      <c r="AL54" s="68">
        <v>12</v>
      </c>
      <c r="AM54" s="68">
        <v>11</v>
      </c>
      <c r="AN54" s="68">
        <v>9</v>
      </c>
      <c r="AO54" s="43">
        <v>15</v>
      </c>
      <c r="AP54" s="43">
        <v>16</v>
      </c>
      <c r="AQ54" s="100">
        <v>8</v>
      </c>
      <c r="AR54" s="100">
        <v>10</v>
      </c>
      <c r="AS54" s="100">
        <v>10</v>
      </c>
      <c r="AT54" s="100">
        <v>8</v>
      </c>
      <c r="AU54" s="100">
        <v>10</v>
      </c>
      <c r="AV54" s="100">
        <v>10</v>
      </c>
      <c r="AW54" s="100">
        <v>12</v>
      </c>
      <c r="AX54" s="34">
        <v>21</v>
      </c>
      <c r="AY54" s="34">
        <v>23</v>
      </c>
      <c r="AZ54" s="100">
        <v>17</v>
      </c>
      <c r="BA54" s="100">
        <v>10</v>
      </c>
      <c r="BB54" s="100">
        <v>12</v>
      </c>
      <c r="BC54" s="100">
        <v>12</v>
      </c>
      <c r="BD54" s="100">
        <v>15</v>
      </c>
      <c r="BE54" s="100">
        <v>8</v>
      </c>
      <c r="BF54" s="100">
        <v>12</v>
      </c>
      <c r="BG54" s="100">
        <v>24</v>
      </c>
      <c r="BH54" s="100">
        <v>20</v>
      </c>
      <c r="BI54" s="100">
        <v>13</v>
      </c>
      <c r="BJ54" s="100">
        <v>12</v>
      </c>
      <c r="BK54" s="100">
        <v>11</v>
      </c>
      <c r="BL54" s="100">
        <v>13</v>
      </c>
      <c r="BM54" s="100">
        <v>11</v>
      </c>
      <c r="BN54" s="100">
        <v>11</v>
      </c>
      <c r="BO54" s="100">
        <v>12</v>
      </c>
      <c r="BP54" s="100">
        <v>11</v>
      </c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</row>
    <row r="55" spans="1:79" x14ac:dyDescent="0.25">
      <c r="A55" s="27">
        <v>313674</v>
      </c>
      <c r="B55" s="244">
        <v>13</v>
      </c>
      <c r="C55" s="244">
        <v>24</v>
      </c>
      <c r="D55" s="244">
        <v>14</v>
      </c>
      <c r="E55" s="245">
        <v>10</v>
      </c>
      <c r="F55" s="243">
        <v>11</v>
      </c>
      <c r="G55" s="243">
        <v>14</v>
      </c>
      <c r="H55" s="244">
        <v>12</v>
      </c>
      <c r="I55" s="244">
        <v>12</v>
      </c>
      <c r="J55" s="244">
        <v>13</v>
      </c>
      <c r="K55" s="244">
        <v>13</v>
      </c>
      <c r="L55" s="244">
        <v>13</v>
      </c>
      <c r="M55" s="244">
        <v>16</v>
      </c>
      <c r="N55" s="244">
        <v>18</v>
      </c>
      <c r="O55" s="243">
        <v>9</v>
      </c>
      <c r="P55" s="243">
        <v>10</v>
      </c>
      <c r="Q55" s="244">
        <v>11</v>
      </c>
      <c r="R55" s="244">
        <v>11</v>
      </c>
      <c r="S55" s="244">
        <v>25</v>
      </c>
      <c r="T55" s="244">
        <v>15</v>
      </c>
      <c r="U55" s="244">
        <v>19</v>
      </c>
      <c r="V55" s="244">
        <v>31</v>
      </c>
      <c r="W55" s="243">
        <v>14</v>
      </c>
      <c r="X55" s="243">
        <v>15</v>
      </c>
      <c r="Y55" s="243">
        <v>16</v>
      </c>
      <c r="Z55" s="243">
        <v>17</v>
      </c>
      <c r="AA55" s="244">
        <v>11</v>
      </c>
      <c r="AB55" s="244">
        <v>11</v>
      </c>
      <c r="AC55" s="243">
        <v>19</v>
      </c>
      <c r="AD55" s="243">
        <v>23</v>
      </c>
      <c r="AE55" s="244">
        <v>16</v>
      </c>
      <c r="AF55" s="244">
        <v>15</v>
      </c>
      <c r="AG55" s="68">
        <v>20</v>
      </c>
      <c r="AH55" s="244">
        <v>16</v>
      </c>
      <c r="AI55" s="243">
        <v>38</v>
      </c>
      <c r="AJ55" s="243">
        <v>39</v>
      </c>
      <c r="AK55" s="244">
        <v>12</v>
      </c>
      <c r="AL55" s="244">
        <v>12</v>
      </c>
      <c r="AM55" s="244">
        <v>11</v>
      </c>
      <c r="AN55" s="244">
        <v>9</v>
      </c>
      <c r="AO55" s="243">
        <v>15</v>
      </c>
      <c r="AP55" s="243">
        <v>16</v>
      </c>
      <c r="AQ55" s="244">
        <v>8</v>
      </c>
      <c r="AR55" s="244">
        <v>10</v>
      </c>
      <c r="AS55" s="244">
        <v>10</v>
      </c>
      <c r="AT55" s="244">
        <v>8</v>
      </c>
      <c r="AU55" s="244">
        <v>10</v>
      </c>
      <c r="AV55" s="244">
        <v>11</v>
      </c>
      <c r="AW55" s="244">
        <v>12</v>
      </c>
      <c r="AX55" s="243">
        <v>21</v>
      </c>
      <c r="AY55" s="243">
        <v>23</v>
      </c>
      <c r="AZ55" s="244">
        <v>17</v>
      </c>
      <c r="BA55" s="244">
        <v>10</v>
      </c>
      <c r="BB55" s="244">
        <v>12</v>
      </c>
      <c r="BC55" s="244">
        <v>12</v>
      </c>
      <c r="BD55" s="244">
        <v>15</v>
      </c>
      <c r="BE55" s="244">
        <v>8</v>
      </c>
      <c r="BF55" s="244">
        <v>12</v>
      </c>
      <c r="BG55" s="244">
        <v>22</v>
      </c>
      <c r="BH55" s="244">
        <v>20</v>
      </c>
      <c r="BI55" s="244">
        <v>14</v>
      </c>
      <c r="BJ55" s="244">
        <v>12</v>
      </c>
      <c r="BK55" s="244">
        <v>11</v>
      </c>
      <c r="BL55" s="244">
        <v>13</v>
      </c>
      <c r="BM55" s="244">
        <v>11</v>
      </c>
      <c r="BN55" s="244">
        <v>11</v>
      </c>
      <c r="BO55" s="244">
        <v>12</v>
      </c>
      <c r="BP55" s="244">
        <v>11</v>
      </c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</row>
    <row r="56" spans="1:79" x14ac:dyDescent="0.25">
      <c r="A56" s="246">
        <v>108037</v>
      </c>
      <c r="B56" s="48">
        <v>13</v>
      </c>
      <c r="C56" s="48">
        <v>24</v>
      </c>
      <c r="D56" s="48">
        <v>15</v>
      </c>
      <c r="E56" s="48">
        <v>11</v>
      </c>
      <c r="F56" s="37">
        <v>11</v>
      </c>
      <c r="G56" s="37">
        <v>14</v>
      </c>
      <c r="H56" s="28">
        <v>12</v>
      </c>
      <c r="I56" s="28">
        <v>12</v>
      </c>
      <c r="J56" s="28">
        <v>12</v>
      </c>
      <c r="K56" s="28">
        <v>13</v>
      </c>
      <c r="L56" s="28">
        <v>13</v>
      </c>
      <c r="M56" s="28">
        <v>16</v>
      </c>
      <c r="N56" s="28">
        <v>17</v>
      </c>
      <c r="O56" s="36">
        <v>9</v>
      </c>
      <c r="P56" s="36">
        <v>10</v>
      </c>
      <c r="Q56" s="28">
        <v>11</v>
      </c>
      <c r="R56" s="28">
        <v>11</v>
      </c>
      <c r="S56" s="28">
        <v>25</v>
      </c>
      <c r="T56" s="28">
        <v>15</v>
      </c>
      <c r="U56" s="28">
        <v>19</v>
      </c>
      <c r="V56" s="28">
        <v>31</v>
      </c>
      <c r="W56" s="36">
        <v>15</v>
      </c>
      <c r="X56" s="36">
        <v>15</v>
      </c>
      <c r="Y56" s="36">
        <v>16</v>
      </c>
      <c r="Z56" s="36">
        <v>17</v>
      </c>
      <c r="AA56" s="28">
        <v>11</v>
      </c>
      <c r="AB56" s="28">
        <v>11</v>
      </c>
      <c r="AC56" s="37">
        <v>19</v>
      </c>
      <c r="AD56" s="37">
        <v>23</v>
      </c>
      <c r="AE56" s="28">
        <v>16</v>
      </c>
      <c r="AF56" s="28">
        <v>15</v>
      </c>
      <c r="AG56" s="68">
        <v>20</v>
      </c>
      <c r="AH56" s="28">
        <v>17</v>
      </c>
      <c r="AI56" s="36">
        <v>38</v>
      </c>
      <c r="AJ56" s="36">
        <v>38</v>
      </c>
      <c r="AK56" s="28">
        <v>12</v>
      </c>
      <c r="AL56" s="28">
        <v>12</v>
      </c>
      <c r="AM56" s="28">
        <v>11</v>
      </c>
      <c r="AN56" s="28">
        <v>9</v>
      </c>
      <c r="AO56" s="37">
        <v>15</v>
      </c>
      <c r="AP56" s="37">
        <v>16</v>
      </c>
      <c r="AQ56" s="28">
        <v>8</v>
      </c>
      <c r="AR56" s="28">
        <v>10</v>
      </c>
      <c r="AS56" s="28">
        <v>10</v>
      </c>
      <c r="AT56" s="28">
        <v>8</v>
      </c>
      <c r="AU56" s="28">
        <v>10</v>
      </c>
      <c r="AV56" s="28">
        <v>10</v>
      </c>
      <c r="AW56" s="28">
        <v>12</v>
      </c>
      <c r="AX56" s="37">
        <v>21</v>
      </c>
      <c r="AY56" s="37">
        <v>23</v>
      </c>
      <c r="AZ56" s="28">
        <v>17</v>
      </c>
      <c r="BA56" s="28">
        <v>10</v>
      </c>
      <c r="BB56" s="28">
        <v>12</v>
      </c>
      <c r="BC56" s="28">
        <v>12</v>
      </c>
      <c r="BD56" s="28">
        <v>15</v>
      </c>
      <c r="BE56" s="28">
        <v>8</v>
      </c>
      <c r="BF56" s="28">
        <v>12</v>
      </c>
      <c r="BG56" s="28">
        <v>24</v>
      </c>
      <c r="BH56" s="28">
        <v>20</v>
      </c>
      <c r="BI56" s="28">
        <v>13</v>
      </c>
      <c r="BJ56" s="28">
        <v>12</v>
      </c>
      <c r="BK56" s="28">
        <v>12</v>
      </c>
      <c r="BL56" s="28">
        <v>13</v>
      </c>
      <c r="BM56" s="28">
        <v>11</v>
      </c>
      <c r="BN56" s="28">
        <v>11</v>
      </c>
      <c r="BO56" s="28">
        <v>12</v>
      </c>
      <c r="BP56" s="28">
        <v>11</v>
      </c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</row>
    <row r="57" spans="1:79" x14ac:dyDescent="0.25">
      <c r="A57" s="246">
        <v>122371</v>
      </c>
      <c r="B57" s="48">
        <v>13</v>
      </c>
      <c r="C57" s="90">
        <v>24</v>
      </c>
      <c r="D57" s="48">
        <v>15</v>
      </c>
      <c r="E57" s="90">
        <v>10</v>
      </c>
      <c r="F57" s="37">
        <v>11</v>
      </c>
      <c r="G57" s="37">
        <v>14</v>
      </c>
      <c r="H57" s="28">
        <v>12</v>
      </c>
      <c r="I57" s="28">
        <v>12</v>
      </c>
      <c r="J57" s="28">
        <v>12</v>
      </c>
      <c r="K57" s="28">
        <v>13</v>
      </c>
      <c r="L57" s="28">
        <v>13</v>
      </c>
      <c r="M57" s="28">
        <v>16</v>
      </c>
      <c r="N57" s="28">
        <v>17</v>
      </c>
      <c r="O57" s="36">
        <v>9</v>
      </c>
      <c r="P57" s="36">
        <v>10</v>
      </c>
      <c r="Q57" s="28">
        <v>11</v>
      </c>
      <c r="R57" s="28">
        <v>11</v>
      </c>
      <c r="S57" s="28">
        <v>25</v>
      </c>
      <c r="T57" s="28">
        <v>15</v>
      </c>
      <c r="U57" s="28">
        <v>19</v>
      </c>
      <c r="V57" s="28">
        <v>31</v>
      </c>
      <c r="W57" s="36">
        <v>15</v>
      </c>
      <c r="X57" s="36">
        <v>15</v>
      </c>
      <c r="Y57" s="36">
        <v>16</v>
      </c>
      <c r="Z57" s="36">
        <v>17</v>
      </c>
      <c r="AA57" s="28">
        <v>11</v>
      </c>
      <c r="AB57" s="28">
        <v>11</v>
      </c>
      <c r="AC57" s="36">
        <v>19</v>
      </c>
      <c r="AD57" s="36">
        <v>23</v>
      </c>
      <c r="AE57" s="6">
        <v>15</v>
      </c>
      <c r="AF57" s="6">
        <v>15</v>
      </c>
      <c r="AG57" s="68">
        <v>20</v>
      </c>
      <c r="AH57" s="6">
        <v>17</v>
      </c>
      <c r="AI57" s="37">
        <v>38</v>
      </c>
      <c r="AJ57" s="36">
        <v>38</v>
      </c>
      <c r="AK57" s="28">
        <v>12</v>
      </c>
      <c r="AL57" s="6">
        <v>12</v>
      </c>
      <c r="AM57" s="6">
        <v>11</v>
      </c>
      <c r="AN57" s="6">
        <v>9</v>
      </c>
      <c r="AO57" s="36">
        <v>15</v>
      </c>
      <c r="AP57" s="36">
        <v>16</v>
      </c>
      <c r="AQ57" s="28">
        <v>8</v>
      </c>
      <c r="AR57" s="28">
        <v>10</v>
      </c>
      <c r="AS57" s="28">
        <v>10</v>
      </c>
      <c r="AT57" s="28">
        <v>8</v>
      </c>
      <c r="AU57" s="28">
        <v>10</v>
      </c>
      <c r="AV57" s="28">
        <v>10</v>
      </c>
      <c r="AW57" s="28">
        <v>12</v>
      </c>
      <c r="AX57" s="37">
        <v>23</v>
      </c>
      <c r="AY57" s="37">
        <v>23</v>
      </c>
      <c r="AZ57" s="28">
        <v>17</v>
      </c>
      <c r="BA57" s="28">
        <v>10</v>
      </c>
      <c r="BB57" s="28">
        <v>12</v>
      </c>
      <c r="BC57" s="28">
        <v>12</v>
      </c>
      <c r="BD57" s="28">
        <v>15</v>
      </c>
      <c r="BE57" s="28">
        <v>8</v>
      </c>
      <c r="BF57" s="28">
        <v>12</v>
      </c>
      <c r="BG57" s="28">
        <v>24</v>
      </c>
      <c r="BH57" s="28">
        <v>20</v>
      </c>
      <c r="BI57" s="28">
        <v>13</v>
      </c>
      <c r="BJ57" s="28">
        <v>12</v>
      </c>
      <c r="BK57" s="28">
        <v>11</v>
      </c>
      <c r="BL57" s="28">
        <v>13</v>
      </c>
      <c r="BM57" s="28">
        <v>11</v>
      </c>
      <c r="BN57" s="28">
        <v>11</v>
      </c>
      <c r="BO57" s="28">
        <v>12</v>
      </c>
      <c r="BP57" s="28">
        <v>11</v>
      </c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</row>
    <row r="58" spans="1:79" x14ac:dyDescent="0.25">
      <c r="A58" s="22">
        <v>176037</v>
      </c>
      <c r="B58" s="62">
        <v>13</v>
      </c>
      <c r="C58" s="62">
        <v>25</v>
      </c>
      <c r="D58" s="62">
        <v>14</v>
      </c>
      <c r="E58" s="62">
        <v>10</v>
      </c>
      <c r="F58" s="62">
        <v>11</v>
      </c>
      <c r="G58" s="62">
        <v>14</v>
      </c>
      <c r="H58" s="62">
        <v>12</v>
      </c>
      <c r="I58" s="62">
        <v>12</v>
      </c>
      <c r="J58" s="62">
        <v>12</v>
      </c>
      <c r="K58" s="62">
        <v>13</v>
      </c>
      <c r="L58" s="62">
        <v>13</v>
      </c>
      <c r="M58" s="62">
        <v>15</v>
      </c>
      <c r="N58" s="62">
        <v>18</v>
      </c>
      <c r="O58" s="62">
        <v>9</v>
      </c>
      <c r="P58" s="62">
        <v>9</v>
      </c>
      <c r="Q58" s="62">
        <v>11</v>
      </c>
      <c r="R58" s="62">
        <v>11</v>
      </c>
      <c r="S58" s="62">
        <v>25</v>
      </c>
      <c r="T58" s="62">
        <v>15</v>
      </c>
      <c r="U58" s="62">
        <v>19</v>
      </c>
      <c r="V58" s="62">
        <v>31</v>
      </c>
      <c r="W58" s="62">
        <v>15</v>
      </c>
      <c r="X58" s="62">
        <v>15</v>
      </c>
      <c r="Y58" s="62">
        <v>17</v>
      </c>
      <c r="Z58" s="62">
        <v>17</v>
      </c>
      <c r="AA58" s="62">
        <v>11</v>
      </c>
      <c r="AB58" s="62">
        <v>11</v>
      </c>
      <c r="AC58" s="62">
        <v>19</v>
      </c>
      <c r="AD58" s="62">
        <v>23</v>
      </c>
      <c r="AE58" s="62">
        <v>15</v>
      </c>
      <c r="AF58" s="62">
        <v>15</v>
      </c>
      <c r="AG58" s="62">
        <v>18</v>
      </c>
      <c r="AH58" s="62">
        <v>17</v>
      </c>
      <c r="AI58" s="62">
        <v>37</v>
      </c>
      <c r="AJ58" s="62">
        <v>39</v>
      </c>
      <c r="AK58" s="62">
        <v>12</v>
      </c>
      <c r="AL58" s="62">
        <v>12</v>
      </c>
      <c r="AM58" s="62">
        <v>11</v>
      </c>
      <c r="AN58" s="62">
        <v>9</v>
      </c>
      <c r="AO58" s="62">
        <v>15</v>
      </c>
      <c r="AP58" s="62">
        <v>16</v>
      </c>
      <c r="AQ58" s="62">
        <v>8</v>
      </c>
      <c r="AR58" s="62">
        <v>10</v>
      </c>
      <c r="AS58" s="62">
        <v>10</v>
      </c>
      <c r="AT58" s="62">
        <v>8</v>
      </c>
      <c r="AU58" s="62">
        <v>10</v>
      </c>
      <c r="AV58" s="62">
        <v>10</v>
      </c>
      <c r="AW58" s="62">
        <v>12</v>
      </c>
      <c r="AX58" s="62">
        <v>21</v>
      </c>
      <c r="AY58" s="62">
        <v>23</v>
      </c>
      <c r="AZ58" s="62">
        <v>18</v>
      </c>
      <c r="BA58" s="62">
        <v>10</v>
      </c>
      <c r="BB58" s="62">
        <v>12</v>
      </c>
      <c r="BC58" s="62">
        <v>12</v>
      </c>
      <c r="BD58" s="62">
        <v>15</v>
      </c>
      <c r="BE58" s="62">
        <v>8</v>
      </c>
      <c r="BF58" s="62">
        <v>12</v>
      </c>
      <c r="BG58" s="62">
        <v>24</v>
      </c>
      <c r="BH58" s="62">
        <v>20</v>
      </c>
      <c r="BI58" s="62">
        <v>13</v>
      </c>
      <c r="BJ58" s="62">
        <v>12</v>
      </c>
      <c r="BK58" s="62">
        <v>11</v>
      </c>
      <c r="BL58" s="62">
        <v>13</v>
      </c>
      <c r="BM58" s="62">
        <v>11</v>
      </c>
      <c r="BN58" s="62">
        <v>11</v>
      </c>
      <c r="BO58" s="62">
        <v>12</v>
      </c>
      <c r="BP58" s="62">
        <v>12</v>
      </c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</row>
    <row r="59" spans="1:79" x14ac:dyDescent="0.25">
      <c r="A59" s="63" t="s">
        <v>958</v>
      </c>
      <c r="B59" s="100">
        <v>13</v>
      </c>
      <c r="C59" s="100">
        <v>25</v>
      </c>
      <c r="D59" s="100">
        <v>14</v>
      </c>
      <c r="E59" s="100">
        <v>10</v>
      </c>
      <c r="F59" s="100">
        <v>11</v>
      </c>
      <c r="G59" s="100">
        <v>14</v>
      </c>
      <c r="H59" s="100">
        <v>12</v>
      </c>
      <c r="I59" s="100">
        <v>12</v>
      </c>
      <c r="J59" s="100">
        <v>12</v>
      </c>
      <c r="K59" s="100">
        <v>13</v>
      </c>
      <c r="L59" s="100">
        <v>13</v>
      </c>
      <c r="M59" s="100">
        <v>15</v>
      </c>
      <c r="N59" s="100">
        <v>18</v>
      </c>
      <c r="O59" s="100">
        <v>9</v>
      </c>
      <c r="P59" s="100">
        <v>9</v>
      </c>
      <c r="Q59" s="100">
        <v>11</v>
      </c>
      <c r="R59" s="100">
        <v>11</v>
      </c>
      <c r="S59" s="100">
        <v>25</v>
      </c>
      <c r="T59" s="100">
        <v>15</v>
      </c>
      <c r="U59" s="100">
        <v>19</v>
      </c>
      <c r="V59" s="100">
        <v>31</v>
      </c>
      <c r="W59" s="100">
        <v>15</v>
      </c>
      <c r="X59" s="126">
        <v>15</v>
      </c>
      <c r="Y59" s="126">
        <v>17</v>
      </c>
      <c r="Z59" s="100">
        <v>17</v>
      </c>
      <c r="AA59" s="100">
        <v>11</v>
      </c>
      <c r="AB59" s="100">
        <v>11</v>
      </c>
      <c r="AC59" s="100">
        <v>19</v>
      </c>
      <c r="AD59" s="100">
        <v>23</v>
      </c>
      <c r="AE59" s="100">
        <v>15</v>
      </c>
      <c r="AF59" s="100">
        <v>15</v>
      </c>
      <c r="AG59" s="100">
        <v>18</v>
      </c>
      <c r="AH59" s="100">
        <v>17</v>
      </c>
      <c r="AI59" s="100">
        <v>37</v>
      </c>
      <c r="AJ59" s="100">
        <v>39</v>
      </c>
      <c r="AK59" s="100">
        <v>12</v>
      </c>
      <c r="AL59" s="100">
        <v>12</v>
      </c>
      <c r="AM59" s="100">
        <v>11</v>
      </c>
      <c r="AN59" s="100">
        <v>9</v>
      </c>
      <c r="AO59" s="100">
        <v>15</v>
      </c>
      <c r="AP59" s="100">
        <v>16</v>
      </c>
      <c r="AQ59" s="100">
        <v>8</v>
      </c>
      <c r="AR59" s="100">
        <v>10</v>
      </c>
      <c r="AS59" s="100">
        <v>10</v>
      </c>
      <c r="AT59" s="100">
        <v>8</v>
      </c>
      <c r="AU59" s="100">
        <v>10</v>
      </c>
      <c r="AV59" s="100">
        <v>10</v>
      </c>
      <c r="AW59" s="100">
        <v>12</v>
      </c>
      <c r="AX59" s="100">
        <v>21</v>
      </c>
      <c r="AY59" s="100">
        <v>23</v>
      </c>
      <c r="AZ59" s="100">
        <v>18</v>
      </c>
      <c r="BA59" s="100">
        <v>10</v>
      </c>
      <c r="BB59" s="100">
        <v>12</v>
      </c>
      <c r="BC59" s="100">
        <v>12</v>
      </c>
      <c r="BD59" s="100">
        <v>15</v>
      </c>
      <c r="BE59" s="100">
        <v>8</v>
      </c>
      <c r="BF59" s="100">
        <v>12</v>
      </c>
      <c r="BG59" s="68">
        <v>24</v>
      </c>
      <c r="BH59" s="100">
        <v>20</v>
      </c>
      <c r="BI59" s="100">
        <v>13</v>
      </c>
      <c r="BJ59" s="100">
        <v>12</v>
      </c>
      <c r="BK59" s="100">
        <v>11</v>
      </c>
      <c r="BL59" s="100">
        <v>13</v>
      </c>
      <c r="BM59" s="100">
        <v>11</v>
      </c>
      <c r="BN59" s="100">
        <v>11</v>
      </c>
      <c r="BO59" s="100">
        <v>12</v>
      </c>
      <c r="BP59" s="100">
        <v>12</v>
      </c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</row>
    <row r="60" spans="1:79" x14ac:dyDescent="0.25">
      <c r="A60" s="27" t="s">
        <v>940</v>
      </c>
      <c r="B60" s="68">
        <v>13</v>
      </c>
      <c r="C60" s="68">
        <v>24</v>
      </c>
      <c r="D60" s="68">
        <v>14</v>
      </c>
      <c r="E60" s="68">
        <v>11</v>
      </c>
      <c r="F60" s="68">
        <v>11</v>
      </c>
      <c r="G60" s="68">
        <v>14</v>
      </c>
      <c r="H60" s="68">
        <v>12</v>
      </c>
      <c r="I60" s="68">
        <v>12</v>
      </c>
      <c r="J60" s="68">
        <v>12</v>
      </c>
      <c r="K60" s="68">
        <v>13</v>
      </c>
      <c r="L60" s="68">
        <v>13</v>
      </c>
      <c r="M60" s="68">
        <v>16</v>
      </c>
      <c r="N60" s="68">
        <v>17</v>
      </c>
      <c r="O60" s="100">
        <v>9</v>
      </c>
      <c r="P60" s="100">
        <v>10</v>
      </c>
      <c r="Q60" s="68">
        <v>11</v>
      </c>
      <c r="R60" s="68">
        <v>11</v>
      </c>
      <c r="S60" s="68">
        <v>25</v>
      </c>
      <c r="T60" s="68">
        <v>15</v>
      </c>
      <c r="U60" s="68">
        <v>19</v>
      </c>
      <c r="V60" s="68">
        <v>30</v>
      </c>
      <c r="W60" s="100">
        <v>15</v>
      </c>
      <c r="X60" s="100">
        <v>15</v>
      </c>
      <c r="Y60" s="100">
        <v>17</v>
      </c>
      <c r="Z60" s="100">
        <v>17</v>
      </c>
      <c r="AA60" s="68">
        <v>12</v>
      </c>
      <c r="AB60" s="100">
        <v>11</v>
      </c>
      <c r="AC60" s="68">
        <v>19</v>
      </c>
      <c r="AD60" s="68">
        <v>23</v>
      </c>
      <c r="AE60" s="68">
        <v>15</v>
      </c>
      <c r="AF60" s="68">
        <v>15</v>
      </c>
      <c r="AG60" s="68">
        <v>18</v>
      </c>
      <c r="AH60" s="68">
        <v>17</v>
      </c>
      <c r="AI60" s="100">
        <v>36</v>
      </c>
      <c r="AJ60" s="100">
        <v>38</v>
      </c>
      <c r="AK60" s="68">
        <v>12</v>
      </c>
      <c r="AL60" s="68">
        <v>12</v>
      </c>
      <c r="AM60" s="68">
        <v>11</v>
      </c>
      <c r="AN60" s="68">
        <v>9</v>
      </c>
      <c r="AO60" s="68">
        <v>15</v>
      </c>
      <c r="AP60" s="68">
        <v>16</v>
      </c>
      <c r="AQ60" s="68">
        <v>8</v>
      </c>
      <c r="AR60" s="68">
        <v>10</v>
      </c>
      <c r="AS60" s="68">
        <v>10</v>
      </c>
      <c r="AT60" s="68">
        <v>8</v>
      </c>
      <c r="AU60" s="68">
        <v>10</v>
      </c>
      <c r="AV60" s="68">
        <v>10</v>
      </c>
      <c r="AW60" s="68">
        <v>12</v>
      </c>
      <c r="AX60" s="43">
        <v>21</v>
      </c>
      <c r="AY60" s="68">
        <v>23</v>
      </c>
      <c r="AZ60" s="68">
        <v>17</v>
      </c>
      <c r="BA60" s="68">
        <v>10</v>
      </c>
      <c r="BB60" s="68">
        <v>12</v>
      </c>
      <c r="BC60" s="68">
        <v>12</v>
      </c>
      <c r="BD60" s="68">
        <v>15</v>
      </c>
      <c r="BE60" s="68">
        <v>8</v>
      </c>
      <c r="BF60" s="68">
        <v>12</v>
      </c>
      <c r="BG60" s="68">
        <v>24</v>
      </c>
      <c r="BH60" s="68">
        <v>20</v>
      </c>
      <c r="BI60" s="68">
        <v>13</v>
      </c>
      <c r="BJ60" s="68">
        <v>12</v>
      </c>
      <c r="BK60" s="68">
        <v>11</v>
      </c>
      <c r="BL60" s="68">
        <v>13</v>
      </c>
      <c r="BM60" s="68">
        <v>11</v>
      </c>
      <c r="BN60" s="68">
        <v>11</v>
      </c>
      <c r="BO60" s="68">
        <v>12</v>
      </c>
      <c r="BP60" s="68">
        <v>11</v>
      </c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</row>
    <row r="61" spans="1:79" x14ac:dyDescent="0.25">
      <c r="A61" s="63">
        <v>272725</v>
      </c>
      <c r="B61" s="100">
        <v>13</v>
      </c>
      <c r="C61" s="100">
        <v>24</v>
      </c>
      <c r="D61" s="100">
        <v>14</v>
      </c>
      <c r="E61" s="100">
        <v>11</v>
      </c>
      <c r="F61" s="100">
        <v>11</v>
      </c>
      <c r="G61" s="100">
        <v>14</v>
      </c>
      <c r="H61" s="100">
        <v>12</v>
      </c>
      <c r="I61" s="100">
        <v>12</v>
      </c>
      <c r="J61" s="100">
        <v>12</v>
      </c>
      <c r="K61" s="100">
        <v>13</v>
      </c>
      <c r="L61" s="100">
        <v>13</v>
      </c>
      <c r="M61" s="100">
        <v>16</v>
      </c>
      <c r="N61" s="100">
        <v>19</v>
      </c>
      <c r="O61" s="100">
        <v>9</v>
      </c>
      <c r="P61" s="100">
        <v>10</v>
      </c>
      <c r="Q61" s="100">
        <v>11</v>
      </c>
      <c r="R61" s="100">
        <v>11</v>
      </c>
      <c r="S61" s="100">
        <v>25</v>
      </c>
      <c r="T61" s="100">
        <v>15</v>
      </c>
      <c r="U61" s="100">
        <v>19</v>
      </c>
      <c r="V61" s="100">
        <v>30</v>
      </c>
      <c r="W61" s="100">
        <v>15</v>
      </c>
      <c r="X61" s="100">
        <v>15</v>
      </c>
      <c r="Y61" s="100">
        <v>17</v>
      </c>
      <c r="Z61" s="100">
        <v>17</v>
      </c>
      <c r="AA61" s="100">
        <v>12</v>
      </c>
      <c r="AB61" s="100">
        <v>11</v>
      </c>
      <c r="AC61" s="100">
        <v>19</v>
      </c>
      <c r="AD61" s="100">
        <v>23</v>
      </c>
      <c r="AE61" s="100">
        <v>15</v>
      </c>
      <c r="AF61" s="100">
        <v>15</v>
      </c>
      <c r="AG61" s="100">
        <v>18</v>
      </c>
      <c r="AH61" s="100">
        <v>17</v>
      </c>
      <c r="AI61" s="100">
        <v>36</v>
      </c>
      <c r="AJ61" s="100">
        <v>40</v>
      </c>
      <c r="AK61" s="100">
        <v>11</v>
      </c>
      <c r="AL61" s="100">
        <v>12</v>
      </c>
      <c r="AM61" s="100">
        <v>11</v>
      </c>
      <c r="AN61" s="100">
        <v>9</v>
      </c>
      <c r="AO61" s="100">
        <v>15</v>
      </c>
      <c r="AP61" s="100">
        <v>16</v>
      </c>
      <c r="AQ61" s="100">
        <v>8</v>
      </c>
      <c r="AR61" s="100">
        <v>10</v>
      </c>
      <c r="AS61" s="100">
        <v>10</v>
      </c>
      <c r="AT61" s="100">
        <v>8</v>
      </c>
      <c r="AU61" s="100">
        <v>11</v>
      </c>
      <c r="AV61" s="100">
        <v>10</v>
      </c>
      <c r="AW61" s="100">
        <v>12</v>
      </c>
      <c r="AX61" s="100">
        <v>21</v>
      </c>
      <c r="AY61" s="100">
        <v>23</v>
      </c>
      <c r="AZ61" s="100">
        <v>17</v>
      </c>
      <c r="BA61" s="100">
        <v>10</v>
      </c>
      <c r="BB61" s="100">
        <v>12</v>
      </c>
      <c r="BC61" s="100">
        <v>12</v>
      </c>
      <c r="BD61" s="100">
        <v>15</v>
      </c>
      <c r="BE61" s="100">
        <v>8</v>
      </c>
      <c r="BF61" s="100">
        <v>12</v>
      </c>
      <c r="BG61" s="100">
        <v>24</v>
      </c>
      <c r="BH61" s="100">
        <v>20</v>
      </c>
      <c r="BI61" s="100">
        <v>13</v>
      </c>
      <c r="BJ61" s="100">
        <v>12</v>
      </c>
      <c r="BK61" s="100">
        <v>11</v>
      </c>
      <c r="BL61" s="100">
        <v>13</v>
      </c>
      <c r="BM61" s="100">
        <v>11</v>
      </c>
      <c r="BN61" s="100">
        <v>12</v>
      </c>
      <c r="BO61" s="100">
        <v>12</v>
      </c>
      <c r="BP61" s="100">
        <v>11</v>
      </c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</row>
    <row r="62" spans="1:79" x14ac:dyDescent="0.25">
      <c r="A62" s="70">
        <v>416890</v>
      </c>
      <c r="B62" s="100">
        <v>13</v>
      </c>
      <c r="C62" s="100">
        <v>24</v>
      </c>
      <c r="D62" s="100">
        <v>14</v>
      </c>
      <c r="E62" s="100">
        <v>11</v>
      </c>
      <c r="F62" s="34">
        <v>11</v>
      </c>
      <c r="G62" s="34">
        <v>14</v>
      </c>
      <c r="H62" s="100">
        <v>12</v>
      </c>
      <c r="I62" s="100">
        <v>12</v>
      </c>
      <c r="J62" s="100">
        <v>11</v>
      </c>
      <c r="K62" s="100">
        <v>13</v>
      </c>
      <c r="L62" s="100">
        <v>13</v>
      </c>
      <c r="M62" s="6">
        <v>16</v>
      </c>
      <c r="N62" s="100">
        <v>19</v>
      </c>
      <c r="O62" s="34">
        <v>9</v>
      </c>
      <c r="P62" s="34">
        <v>10</v>
      </c>
      <c r="Q62" s="100">
        <v>11</v>
      </c>
      <c r="R62" s="100">
        <v>11</v>
      </c>
      <c r="S62" s="100">
        <v>25</v>
      </c>
      <c r="T62" s="100">
        <v>15</v>
      </c>
      <c r="U62" s="100">
        <v>19</v>
      </c>
      <c r="V62" s="100">
        <v>30</v>
      </c>
      <c r="W62" s="34">
        <v>15</v>
      </c>
      <c r="X62" s="34">
        <v>15</v>
      </c>
      <c r="Y62" s="34">
        <v>17</v>
      </c>
      <c r="Z62" s="34">
        <v>17</v>
      </c>
      <c r="AA62" s="100">
        <v>12</v>
      </c>
      <c r="AB62" s="68">
        <v>11</v>
      </c>
      <c r="AC62" s="34">
        <v>19</v>
      </c>
      <c r="AD62" s="34">
        <v>23</v>
      </c>
      <c r="AE62" s="100">
        <v>14</v>
      </c>
      <c r="AF62" s="100">
        <v>15</v>
      </c>
      <c r="AG62" s="100">
        <v>18</v>
      </c>
      <c r="AH62" s="100">
        <v>17</v>
      </c>
      <c r="AI62" s="6">
        <v>36</v>
      </c>
      <c r="AJ62" s="6">
        <v>39</v>
      </c>
      <c r="AK62" s="68">
        <v>12</v>
      </c>
      <c r="AL62" s="100">
        <v>12</v>
      </c>
      <c r="AM62" s="100">
        <v>11</v>
      </c>
      <c r="AN62" s="100">
        <v>9</v>
      </c>
      <c r="AO62" s="34">
        <v>15</v>
      </c>
      <c r="AP62" s="34">
        <v>16</v>
      </c>
      <c r="AQ62" s="100">
        <v>8</v>
      </c>
      <c r="AR62" s="100">
        <v>10</v>
      </c>
      <c r="AS62" s="100">
        <v>10</v>
      </c>
      <c r="AT62" s="100">
        <v>8</v>
      </c>
      <c r="AU62" s="100">
        <v>11</v>
      </c>
      <c r="AV62" s="100">
        <v>10</v>
      </c>
      <c r="AW62" s="100">
        <v>12</v>
      </c>
      <c r="AX62" s="34">
        <v>21</v>
      </c>
      <c r="AY62" s="34">
        <v>23</v>
      </c>
      <c r="AZ62" s="100">
        <v>17</v>
      </c>
      <c r="BA62" s="100">
        <v>10</v>
      </c>
      <c r="BB62" s="100">
        <v>12</v>
      </c>
      <c r="BC62" s="100">
        <v>12</v>
      </c>
      <c r="BD62" s="100">
        <v>15</v>
      </c>
      <c r="BE62" s="100">
        <v>8</v>
      </c>
      <c r="BF62" s="100">
        <v>12</v>
      </c>
      <c r="BG62" s="100">
        <v>24</v>
      </c>
      <c r="BH62" s="100">
        <v>20</v>
      </c>
      <c r="BI62" s="100">
        <v>13</v>
      </c>
      <c r="BJ62" s="100">
        <v>12</v>
      </c>
      <c r="BK62" s="100">
        <v>11</v>
      </c>
      <c r="BL62" s="100">
        <v>13</v>
      </c>
      <c r="BM62" s="100">
        <v>11</v>
      </c>
      <c r="BN62" s="100">
        <v>11</v>
      </c>
      <c r="BO62" s="100">
        <v>12</v>
      </c>
      <c r="BP62" s="100">
        <v>11</v>
      </c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</row>
    <row r="63" spans="1:79" x14ac:dyDescent="0.25">
      <c r="A63" s="85" t="s">
        <v>931</v>
      </c>
    </row>
    <row r="64" spans="1:79" x14ac:dyDescent="0.25">
      <c r="A64" s="27">
        <v>289753</v>
      </c>
      <c r="B64" s="88" t="s">
        <v>932</v>
      </c>
      <c r="C64" s="3"/>
      <c r="D64" s="3"/>
      <c r="E64" s="3"/>
      <c r="F64" s="3"/>
      <c r="G64" s="7"/>
    </row>
    <row r="65" spans="1:7" x14ac:dyDescent="0.25">
      <c r="A65" s="27">
        <v>291983</v>
      </c>
      <c r="B65" s="88" t="s">
        <v>932</v>
      </c>
      <c r="C65" s="3"/>
      <c r="D65" s="3"/>
      <c r="E65" s="3"/>
      <c r="F65" s="38"/>
      <c r="G65" s="7"/>
    </row>
    <row r="66" spans="1:7" x14ac:dyDescent="0.25">
      <c r="A66" s="27">
        <v>317998</v>
      </c>
      <c r="B66" s="88" t="s">
        <v>890</v>
      </c>
      <c r="C66" s="3"/>
      <c r="D66" s="3"/>
      <c r="E66" s="3"/>
      <c r="F66" s="3"/>
      <c r="G66" s="74"/>
    </row>
    <row r="67" spans="1:7" x14ac:dyDescent="0.25">
      <c r="A67" s="27">
        <v>323714</v>
      </c>
      <c r="B67" s="88" t="s">
        <v>902</v>
      </c>
      <c r="C67" s="3"/>
      <c r="D67" s="3"/>
      <c r="E67" s="38"/>
      <c r="F67" s="3"/>
      <c r="G67" s="7"/>
    </row>
    <row r="68" spans="1:7" x14ac:dyDescent="0.25">
      <c r="A68" s="22" t="s">
        <v>934</v>
      </c>
      <c r="B68" s="88" t="s">
        <v>896</v>
      </c>
      <c r="C68" s="3"/>
      <c r="D68" s="3"/>
      <c r="E68" s="27"/>
      <c r="F68" s="27"/>
      <c r="G68" s="7"/>
    </row>
    <row r="69" spans="1:7" x14ac:dyDescent="0.25">
      <c r="A69" s="27" t="s">
        <v>935</v>
      </c>
      <c r="B69" s="88" t="s">
        <v>895</v>
      </c>
      <c r="C69" s="3"/>
      <c r="D69" s="3"/>
      <c r="E69" s="3"/>
      <c r="F69" s="3"/>
      <c r="G69" s="7"/>
    </row>
    <row r="70" spans="1:7" x14ac:dyDescent="0.25">
      <c r="A70" s="27">
        <v>157907</v>
      </c>
      <c r="B70" s="88" t="s">
        <v>932</v>
      </c>
      <c r="C70" s="3"/>
      <c r="D70" s="3"/>
      <c r="E70" s="3"/>
      <c r="F70" s="38"/>
      <c r="G70" s="7"/>
    </row>
    <row r="71" spans="1:7" x14ac:dyDescent="0.25">
      <c r="A71" s="27">
        <v>267242</v>
      </c>
      <c r="B71" s="88" t="s">
        <v>932</v>
      </c>
      <c r="C71" s="3"/>
      <c r="D71" s="3"/>
      <c r="E71" s="3"/>
      <c r="F71" s="3"/>
      <c r="G71" s="7"/>
    </row>
    <row r="72" spans="1:7" x14ac:dyDescent="0.25">
      <c r="A72" s="170">
        <v>100219</v>
      </c>
      <c r="B72" s="88" t="s">
        <v>884</v>
      </c>
      <c r="C72" s="3"/>
      <c r="D72" s="3"/>
      <c r="E72" s="29"/>
      <c r="F72" s="10"/>
      <c r="G72" s="7"/>
    </row>
    <row r="73" spans="1:7" x14ac:dyDescent="0.25">
      <c r="A73" s="33">
        <v>259127</v>
      </c>
      <c r="B73" s="88" t="s">
        <v>890</v>
      </c>
      <c r="C73" s="3"/>
      <c r="D73" s="3"/>
      <c r="E73" s="14"/>
      <c r="F73" s="10"/>
      <c r="G73" s="7"/>
    </row>
    <row r="74" spans="1:7" x14ac:dyDescent="0.25">
      <c r="A74" s="27">
        <v>376080</v>
      </c>
      <c r="B74" s="88" t="s">
        <v>895</v>
      </c>
      <c r="C74" s="3"/>
      <c r="D74" s="3"/>
      <c r="E74" s="3"/>
      <c r="F74" s="3"/>
      <c r="G74" s="7"/>
    </row>
    <row r="75" spans="1:7" x14ac:dyDescent="0.25">
      <c r="A75" s="22">
        <v>730068</v>
      </c>
      <c r="B75" s="88" t="s">
        <v>902</v>
      </c>
      <c r="C75" s="3"/>
      <c r="D75" s="3"/>
      <c r="E75" s="27"/>
      <c r="F75" s="27"/>
      <c r="G75" s="7"/>
    </row>
    <row r="76" spans="1:7" x14ac:dyDescent="0.25">
      <c r="A76" s="22">
        <v>866588</v>
      </c>
      <c r="B76" s="88" t="s">
        <v>894</v>
      </c>
      <c r="C76" s="3"/>
      <c r="D76" s="3"/>
      <c r="E76" s="3"/>
      <c r="F76" s="27"/>
      <c r="G76" s="7"/>
    </row>
    <row r="77" spans="1:7" x14ac:dyDescent="0.25">
      <c r="A77" s="169">
        <v>107869</v>
      </c>
      <c r="B77" s="88" t="s">
        <v>883</v>
      </c>
      <c r="C77" s="3"/>
      <c r="D77" s="3"/>
      <c r="E77" s="29"/>
      <c r="F77" s="10"/>
      <c r="G77" s="74"/>
    </row>
    <row r="78" spans="1:7" x14ac:dyDescent="0.25">
      <c r="A78" s="77">
        <v>227854</v>
      </c>
      <c r="B78" s="88" t="s">
        <v>890</v>
      </c>
      <c r="C78" s="3"/>
      <c r="D78" s="3"/>
      <c r="E78" s="14"/>
      <c r="F78" s="10"/>
      <c r="G78" s="7"/>
    </row>
    <row r="79" spans="1:7" x14ac:dyDescent="0.25">
      <c r="A79" s="22">
        <v>265425</v>
      </c>
      <c r="B79" s="88" t="s">
        <v>894</v>
      </c>
      <c r="C79" s="3"/>
      <c r="D79" s="3"/>
      <c r="E79" s="38"/>
      <c r="F79" s="63"/>
      <c r="G79" s="74"/>
    </row>
    <row r="80" spans="1:7" x14ac:dyDescent="0.25">
      <c r="A80" s="27">
        <v>339040</v>
      </c>
      <c r="B80" s="88" t="s">
        <v>890</v>
      </c>
      <c r="C80" s="3"/>
      <c r="D80" s="3"/>
      <c r="E80" s="38"/>
      <c r="F80" s="3"/>
      <c r="G80" s="74"/>
    </row>
    <row r="81" spans="1:7" x14ac:dyDescent="0.25">
      <c r="A81" s="170">
        <v>160027</v>
      </c>
      <c r="B81" s="88" t="s">
        <v>898</v>
      </c>
      <c r="C81" s="3"/>
      <c r="D81" s="3"/>
      <c r="E81" s="29"/>
      <c r="F81" s="3"/>
      <c r="G81" s="7"/>
    </row>
    <row r="82" spans="1:7" x14ac:dyDescent="0.25">
      <c r="A82" s="63">
        <v>150148</v>
      </c>
      <c r="B82" s="88" t="s">
        <v>932</v>
      </c>
      <c r="C82" s="3"/>
      <c r="D82" s="3"/>
      <c r="E82" s="38"/>
      <c r="F82" s="3"/>
      <c r="G82" s="74"/>
    </row>
    <row r="83" spans="1:7" x14ac:dyDescent="0.25">
      <c r="A83" s="63">
        <v>230620</v>
      </c>
      <c r="B83" s="88" t="s">
        <v>932</v>
      </c>
      <c r="C83" s="3"/>
      <c r="D83" s="3"/>
      <c r="E83" s="38"/>
      <c r="F83" s="3"/>
      <c r="G83" s="7"/>
    </row>
    <row r="84" spans="1:7" x14ac:dyDescent="0.25">
      <c r="A84" s="63">
        <v>299488</v>
      </c>
      <c r="B84" s="88" t="s">
        <v>888</v>
      </c>
      <c r="C84" s="3"/>
      <c r="D84" s="3"/>
      <c r="E84" s="38"/>
      <c r="F84" s="3"/>
      <c r="G84" s="74"/>
    </row>
    <row r="85" spans="1:7" x14ac:dyDescent="0.25">
      <c r="A85" s="22" t="s">
        <v>936</v>
      </c>
      <c r="B85" s="88" t="s">
        <v>891</v>
      </c>
      <c r="C85" s="3"/>
      <c r="D85" s="3"/>
      <c r="E85" s="3"/>
      <c r="F85" s="27"/>
      <c r="G85" s="7"/>
    </row>
    <row r="86" spans="1:7" x14ac:dyDescent="0.25">
      <c r="A86" s="169">
        <v>84928</v>
      </c>
      <c r="B86" s="88" t="s">
        <v>894</v>
      </c>
      <c r="C86" s="3"/>
      <c r="D86" s="3"/>
      <c r="E86" s="13"/>
      <c r="F86" s="10"/>
      <c r="G86" s="74"/>
    </row>
    <row r="87" spans="1:7" x14ac:dyDescent="0.25">
      <c r="A87" s="22">
        <v>864334</v>
      </c>
      <c r="B87" s="88" t="s">
        <v>898</v>
      </c>
      <c r="C87" s="3"/>
      <c r="D87" s="3"/>
      <c r="E87" s="63"/>
      <c r="F87" s="63"/>
      <c r="G87" s="74"/>
    </row>
    <row r="88" spans="1:7" x14ac:dyDescent="0.25">
      <c r="A88" s="77">
        <v>84927</v>
      </c>
      <c r="B88" s="88" t="s">
        <v>932</v>
      </c>
      <c r="C88" s="3"/>
      <c r="D88" s="3"/>
      <c r="E88" s="14"/>
      <c r="F88" s="14"/>
      <c r="G88" s="74"/>
    </row>
    <row r="89" spans="1:7" x14ac:dyDescent="0.25">
      <c r="A89" s="27">
        <v>151757</v>
      </c>
      <c r="B89" s="88" t="s">
        <v>884</v>
      </c>
      <c r="C89" s="3"/>
      <c r="D89" s="3"/>
      <c r="E89" s="38"/>
      <c r="F89" s="3"/>
      <c r="G89" s="74"/>
    </row>
    <row r="90" spans="1:7" x14ac:dyDescent="0.25">
      <c r="A90" s="63">
        <v>309988</v>
      </c>
      <c r="B90" s="88" t="s">
        <v>886</v>
      </c>
      <c r="C90" s="3"/>
      <c r="D90" s="3"/>
      <c r="E90" s="38"/>
      <c r="F90" s="3"/>
      <c r="G90" s="74"/>
    </row>
    <row r="91" spans="1:7" x14ac:dyDescent="0.25">
      <c r="A91" s="70">
        <v>801312</v>
      </c>
      <c r="B91" s="88" t="s">
        <v>885</v>
      </c>
      <c r="C91" s="3"/>
      <c r="D91" s="3"/>
      <c r="E91" s="63"/>
      <c r="F91" s="27"/>
      <c r="G91" s="7"/>
    </row>
    <row r="92" spans="1:7" x14ac:dyDescent="0.25">
      <c r="A92" s="170">
        <v>27822</v>
      </c>
      <c r="B92" s="88" t="s">
        <v>892</v>
      </c>
      <c r="C92" s="3"/>
      <c r="D92" s="3"/>
      <c r="E92" s="13"/>
      <c r="F92" s="91"/>
      <c r="G92" s="74"/>
    </row>
    <row r="93" spans="1:7" x14ac:dyDescent="0.25">
      <c r="A93" s="63">
        <v>84938</v>
      </c>
      <c r="B93" s="88" t="s">
        <v>892</v>
      </c>
      <c r="C93" s="3"/>
      <c r="D93" s="3"/>
      <c r="E93" s="38"/>
      <c r="F93" s="3"/>
      <c r="G93" s="7"/>
    </row>
    <row r="94" spans="1:7" x14ac:dyDescent="0.25">
      <c r="A94" s="22">
        <v>561163</v>
      </c>
      <c r="B94" s="88" t="s">
        <v>897</v>
      </c>
      <c r="C94" s="3"/>
      <c r="D94" s="3"/>
      <c r="E94" s="3"/>
      <c r="F94" s="27"/>
      <c r="G94" s="7"/>
    </row>
    <row r="95" spans="1:7" x14ac:dyDescent="0.25">
      <c r="A95" s="22">
        <v>598107</v>
      </c>
      <c r="B95" s="88" t="s">
        <v>891</v>
      </c>
      <c r="C95" s="3"/>
      <c r="D95" s="3"/>
      <c r="E95" s="38"/>
      <c r="F95" s="27"/>
      <c r="G95" s="7"/>
    </row>
    <row r="96" spans="1:7" x14ac:dyDescent="0.25">
      <c r="A96" s="169">
        <v>79367</v>
      </c>
      <c r="B96" s="88" t="s">
        <v>932</v>
      </c>
      <c r="C96" s="3"/>
      <c r="D96" s="3"/>
      <c r="E96" s="13"/>
      <c r="F96" s="14"/>
      <c r="G96" s="7"/>
    </row>
    <row r="97" spans="1:7" x14ac:dyDescent="0.25">
      <c r="A97" s="22">
        <v>458768</v>
      </c>
      <c r="B97" s="88" t="s">
        <v>886</v>
      </c>
      <c r="C97" s="3"/>
      <c r="D97" s="3"/>
      <c r="E97" s="3"/>
      <c r="F97" s="3"/>
      <c r="G97" s="7"/>
    </row>
    <row r="98" spans="1:7" x14ac:dyDescent="0.25">
      <c r="A98" s="169">
        <v>162015</v>
      </c>
      <c r="B98" s="88" t="s">
        <v>889</v>
      </c>
      <c r="C98" s="3"/>
      <c r="D98" s="3"/>
      <c r="E98" s="29"/>
      <c r="F98" s="10"/>
      <c r="G98" s="7"/>
    </row>
    <row r="99" spans="1:7" x14ac:dyDescent="0.25">
      <c r="A99" s="169" t="s">
        <v>937</v>
      </c>
      <c r="B99" s="88" t="s">
        <v>932</v>
      </c>
      <c r="C99" s="3"/>
      <c r="D99" s="3"/>
      <c r="E99" s="29"/>
      <c r="F99" s="10"/>
      <c r="G99" s="74"/>
    </row>
    <row r="100" spans="1:7" x14ac:dyDescent="0.25">
      <c r="A100" s="33">
        <v>81092</v>
      </c>
      <c r="B100" s="88" t="s">
        <v>901</v>
      </c>
      <c r="C100" s="3"/>
      <c r="D100" s="3"/>
      <c r="E100" s="14"/>
      <c r="F100" s="10"/>
      <c r="G100" s="7"/>
    </row>
    <row r="101" spans="1:7" x14ac:dyDescent="0.25">
      <c r="A101" s="33">
        <v>84929</v>
      </c>
      <c r="B101" s="88" t="s">
        <v>932</v>
      </c>
      <c r="C101" s="3"/>
      <c r="D101" s="3"/>
      <c r="E101" s="14"/>
      <c r="F101" s="10"/>
      <c r="G101" s="74"/>
    </row>
    <row r="102" spans="1:7" x14ac:dyDescent="0.25">
      <c r="A102" s="169">
        <v>128257</v>
      </c>
      <c r="B102" s="88" t="s">
        <v>932</v>
      </c>
      <c r="C102" s="3"/>
      <c r="D102" s="3"/>
      <c r="E102" s="29"/>
      <c r="F102" s="91"/>
      <c r="G102" s="74"/>
    </row>
    <row r="103" spans="1:7" x14ac:dyDescent="0.25">
      <c r="A103" s="170">
        <v>185074</v>
      </c>
      <c r="B103" s="88" t="s">
        <v>932</v>
      </c>
      <c r="C103" s="3"/>
      <c r="D103" s="3"/>
      <c r="E103" s="13"/>
      <c r="F103" s="8"/>
      <c r="G103" s="7"/>
    </row>
    <row r="104" spans="1:7" x14ac:dyDescent="0.25">
      <c r="A104" s="170">
        <v>189772</v>
      </c>
      <c r="B104" s="88" t="s">
        <v>932</v>
      </c>
      <c r="C104" s="3"/>
      <c r="D104" s="3"/>
      <c r="E104" s="29"/>
      <c r="F104" s="91"/>
      <c r="G104" s="7"/>
    </row>
    <row r="105" spans="1:7" x14ac:dyDescent="0.25">
      <c r="A105" s="63">
        <v>367302</v>
      </c>
      <c r="B105" s="88" t="s">
        <v>932</v>
      </c>
      <c r="C105" s="3"/>
      <c r="D105" s="3"/>
      <c r="E105" s="3"/>
      <c r="F105" s="3"/>
      <c r="G105" s="74"/>
    </row>
    <row r="106" spans="1:7" x14ac:dyDescent="0.25">
      <c r="A106" s="27">
        <v>356552</v>
      </c>
      <c r="B106" s="88" t="s">
        <v>932</v>
      </c>
      <c r="C106" s="3"/>
      <c r="D106" s="3"/>
      <c r="E106" s="3"/>
      <c r="F106" s="3"/>
      <c r="G106" s="74"/>
    </row>
    <row r="107" spans="1:7" x14ac:dyDescent="0.25">
      <c r="A107" s="27">
        <v>292015</v>
      </c>
      <c r="B107" s="88" t="s">
        <v>932</v>
      </c>
      <c r="C107" s="3"/>
      <c r="D107" s="3"/>
      <c r="E107" s="3"/>
      <c r="F107" s="3"/>
      <c r="G107" s="74"/>
    </row>
    <row r="108" spans="1:7" x14ac:dyDescent="0.25">
      <c r="A108" s="169">
        <v>159039</v>
      </c>
      <c r="B108" s="88" t="s">
        <v>900</v>
      </c>
      <c r="C108" s="3"/>
      <c r="D108" s="3"/>
      <c r="E108" s="29"/>
      <c r="F108" s="10"/>
      <c r="G108" s="74"/>
    </row>
    <row r="109" spans="1:7" x14ac:dyDescent="0.25">
      <c r="A109" s="77">
        <v>69336</v>
      </c>
      <c r="B109" s="88" t="s">
        <v>932</v>
      </c>
      <c r="C109" s="3"/>
      <c r="D109" s="3"/>
      <c r="E109" s="10"/>
      <c r="F109" s="91"/>
      <c r="G109" s="73"/>
    </row>
    <row r="110" spans="1:7" x14ac:dyDescent="0.25">
      <c r="A110" s="27" t="s">
        <v>1088</v>
      </c>
      <c r="B110" s="88" t="s">
        <v>932</v>
      </c>
      <c r="C110" s="191"/>
      <c r="D110" s="3"/>
      <c r="E110" s="63"/>
      <c r="F110" s="27"/>
      <c r="G110" s="7"/>
    </row>
    <row r="111" spans="1:7" x14ac:dyDescent="0.25">
      <c r="A111" s="170">
        <v>108030</v>
      </c>
      <c r="B111" s="88" t="s">
        <v>932</v>
      </c>
      <c r="C111" s="3"/>
      <c r="D111" s="3"/>
      <c r="E111" s="14"/>
      <c r="F111" s="10"/>
      <c r="G111" s="7"/>
    </row>
    <row r="112" spans="1:7" x14ac:dyDescent="0.25">
      <c r="A112" s="169">
        <v>132540</v>
      </c>
      <c r="B112" s="88" t="s">
        <v>932</v>
      </c>
      <c r="C112" s="3"/>
      <c r="D112" s="3"/>
      <c r="E112" s="29"/>
      <c r="F112" s="38"/>
      <c r="G112" s="74"/>
    </row>
    <row r="113" spans="1:7" x14ac:dyDescent="0.25">
      <c r="A113" s="27" t="s">
        <v>957</v>
      </c>
      <c r="B113" s="88" t="s">
        <v>932</v>
      </c>
      <c r="C113" s="3"/>
      <c r="D113" s="3"/>
      <c r="E113" s="38"/>
      <c r="F113" s="3"/>
      <c r="G113" s="7"/>
    </row>
    <row r="114" spans="1:7" x14ac:dyDescent="0.25">
      <c r="A114" s="169" t="s">
        <v>939</v>
      </c>
      <c r="B114" s="88" t="s">
        <v>932</v>
      </c>
      <c r="C114" s="3"/>
      <c r="D114" s="3"/>
      <c r="E114" s="29"/>
      <c r="F114" s="10"/>
      <c r="G114" s="7"/>
    </row>
    <row r="115" spans="1:7" x14ac:dyDescent="0.25">
      <c r="A115" s="169">
        <v>60472</v>
      </c>
      <c r="B115" s="88" t="s">
        <v>893</v>
      </c>
      <c r="C115" s="3"/>
      <c r="D115" s="3"/>
      <c r="E115" s="13"/>
      <c r="F115" s="91"/>
      <c r="G115" s="7"/>
    </row>
    <row r="116" spans="1:7" x14ac:dyDescent="0.25">
      <c r="A116" s="22" t="s">
        <v>938</v>
      </c>
      <c r="B116" s="88" t="s">
        <v>887</v>
      </c>
      <c r="C116" s="3"/>
      <c r="D116" s="3"/>
      <c r="E116" s="38"/>
      <c r="F116" s="63"/>
      <c r="G116" s="74"/>
    </row>
    <row r="117" spans="1:7" x14ac:dyDescent="0.25">
      <c r="A117" s="27">
        <v>313674</v>
      </c>
      <c r="B117" s="88" t="s">
        <v>932</v>
      </c>
      <c r="C117" s="191"/>
      <c r="D117" s="3"/>
      <c r="E117" s="27"/>
      <c r="F117" s="27"/>
      <c r="G117" s="7"/>
    </row>
    <row r="118" spans="1:7" x14ac:dyDescent="0.25">
      <c r="A118" s="246">
        <v>108037</v>
      </c>
      <c r="B118" s="88" t="s">
        <v>932</v>
      </c>
      <c r="C118" s="3"/>
      <c r="D118" s="3"/>
      <c r="E118" s="29"/>
      <c r="F118" s="91"/>
      <c r="G118" s="74"/>
    </row>
    <row r="119" spans="1:7" x14ac:dyDescent="0.25">
      <c r="A119" s="246">
        <v>122371</v>
      </c>
      <c r="B119" s="88" t="s">
        <v>932</v>
      </c>
      <c r="C119" s="3"/>
      <c r="D119" s="3"/>
      <c r="E119" s="13"/>
      <c r="F119" s="8"/>
      <c r="G119" s="74"/>
    </row>
    <row r="120" spans="1:7" x14ac:dyDescent="0.25">
      <c r="A120" s="22">
        <v>176037</v>
      </c>
      <c r="B120" s="88" t="s">
        <v>932</v>
      </c>
      <c r="C120" s="3"/>
      <c r="D120" s="3"/>
      <c r="E120" s="239"/>
      <c r="F120" s="91"/>
      <c r="G120" s="74"/>
    </row>
    <row r="121" spans="1:7" x14ac:dyDescent="0.25">
      <c r="A121" s="63" t="s">
        <v>958</v>
      </c>
      <c r="B121" s="88" t="s">
        <v>932</v>
      </c>
      <c r="C121" s="3"/>
      <c r="D121" s="3"/>
      <c r="E121" s="38"/>
      <c r="F121" s="3"/>
      <c r="G121" s="74"/>
    </row>
    <row r="122" spans="1:7" x14ac:dyDescent="0.25">
      <c r="A122" s="27" t="s">
        <v>940</v>
      </c>
      <c r="B122" s="88" t="s">
        <v>887</v>
      </c>
      <c r="C122" s="3"/>
      <c r="D122" s="3"/>
      <c r="E122" s="38"/>
      <c r="F122" s="3"/>
      <c r="G122" s="74"/>
    </row>
    <row r="123" spans="1:7" x14ac:dyDescent="0.25">
      <c r="A123" s="63">
        <v>272725</v>
      </c>
      <c r="B123" s="88" t="s">
        <v>932</v>
      </c>
      <c r="C123" s="3"/>
      <c r="D123" s="27"/>
      <c r="E123" s="38"/>
      <c r="F123" s="38"/>
      <c r="G123" s="74"/>
    </row>
    <row r="124" spans="1:7" x14ac:dyDescent="0.25">
      <c r="A124" s="70">
        <v>416890</v>
      </c>
      <c r="B124" s="88" t="s">
        <v>899</v>
      </c>
      <c r="C124" s="3"/>
      <c r="D124" s="3"/>
      <c r="E124" s="38"/>
      <c r="F124" s="63"/>
      <c r="G124" s="74"/>
    </row>
    <row r="125" spans="1:7" x14ac:dyDescent="0.25">
      <c r="A125" s="85" t="s">
        <v>929</v>
      </c>
      <c r="B125" s="88"/>
      <c r="C125" s="3"/>
      <c r="D125" s="3"/>
      <c r="E125" s="29"/>
      <c r="F125" s="91"/>
      <c r="G125" s="153"/>
    </row>
    <row r="126" spans="1:7" x14ac:dyDescent="0.25">
      <c r="A126" s="170">
        <v>289753</v>
      </c>
      <c r="B126" s="88" t="s">
        <v>138</v>
      </c>
      <c r="C126" t="s">
        <v>907</v>
      </c>
      <c r="D126">
        <v>9</v>
      </c>
      <c r="E126">
        <v>1</v>
      </c>
      <c r="F126" s="91"/>
      <c r="G126" s="7"/>
    </row>
    <row r="127" spans="1:7" x14ac:dyDescent="0.25">
      <c r="A127" s="170">
        <v>291983</v>
      </c>
      <c r="B127" s="88" t="s">
        <v>138</v>
      </c>
      <c r="C127" t="s">
        <v>414</v>
      </c>
      <c r="D127">
        <v>9</v>
      </c>
      <c r="E127">
        <v>2</v>
      </c>
      <c r="F127" s="8"/>
      <c r="G127" s="7"/>
    </row>
    <row r="128" spans="1:7" x14ac:dyDescent="0.25">
      <c r="A128" s="63">
        <v>317998</v>
      </c>
      <c r="B128" s="88" t="s">
        <v>118</v>
      </c>
      <c r="C128" t="s">
        <v>916</v>
      </c>
      <c r="D128">
        <v>9</v>
      </c>
      <c r="E128">
        <v>2</v>
      </c>
      <c r="F128" s="3"/>
      <c r="G128" s="7"/>
    </row>
    <row r="129" spans="1:7" x14ac:dyDescent="0.25">
      <c r="A129" s="77">
        <v>323714</v>
      </c>
      <c r="B129" s="88" t="s">
        <v>138</v>
      </c>
      <c r="C129" t="s">
        <v>928</v>
      </c>
      <c r="D129">
        <v>9</v>
      </c>
      <c r="E129">
        <v>2</v>
      </c>
      <c r="F129" s="91"/>
      <c r="G129" s="16"/>
    </row>
    <row r="130" spans="1:7" x14ac:dyDescent="0.25">
      <c r="A130" s="27" t="s">
        <v>934</v>
      </c>
      <c r="B130" s="88" t="s">
        <v>473</v>
      </c>
      <c r="C130" t="s">
        <v>922</v>
      </c>
      <c r="D130">
        <v>9</v>
      </c>
      <c r="E130">
        <v>2</v>
      </c>
      <c r="F130" s="3"/>
      <c r="G130" s="7"/>
    </row>
    <row r="131" spans="1:7" x14ac:dyDescent="0.25">
      <c r="A131" s="27" t="s">
        <v>935</v>
      </c>
      <c r="B131" s="88" t="s">
        <v>335</v>
      </c>
      <c r="C131" t="s">
        <v>921</v>
      </c>
      <c r="D131">
        <v>9</v>
      </c>
      <c r="E131">
        <v>2</v>
      </c>
      <c r="F131" s="3"/>
      <c r="G131" s="74"/>
    </row>
    <row r="132" spans="1:7" x14ac:dyDescent="0.25">
      <c r="A132" s="170">
        <v>157907</v>
      </c>
      <c r="B132" s="88" t="s">
        <v>344</v>
      </c>
      <c r="C132" t="s">
        <v>908</v>
      </c>
      <c r="D132">
        <v>9</v>
      </c>
      <c r="E132">
        <v>3</v>
      </c>
      <c r="F132" s="10"/>
      <c r="G132" s="7"/>
    </row>
    <row r="133" spans="1:7" x14ac:dyDescent="0.25">
      <c r="A133" s="69">
        <v>267242</v>
      </c>
      <c r="B133" s="88" t="s">
        <v>290</v>
      </c>
      <c r="C133" t="s">
        <v>414</v>
      </c>
      <c r="D133">
        <v>9</v>
      </c>
      <c r="E133">
        <v>3</v>
      </c>
      <c r="F133" s="38"/>
      <c r="G133" s="152"/>
    </row>
    <row r="134" spans="1:7" x14ac:dyDescent="0.25">
      <c r="A134" s="69">
        <v>100219</v>
      </c>
      <c r="B134" s="88" t="s">
        <v>290</v>
      </c>
      <c r="C134" t="s">
        <v>910</v>
      </c>
      <c r="D134">
        <v>9</v>
      </c>
      <c r="E134">
        <v>3</v>
      </c>
      <c r="F134" s="10"/>
      <c r="G134" s="7"/>
    </row>
    <row r="135" spans="1:7" x14ac:dyDescent="0.25">
      <c r="A135" s="69">
        <v>259127</v>
      </c>
      <c r="B135" s="88" t="s">
        <v>138</v>
      </c>
      <c r="C135" t="s">
        <v>916</v>
      </c>
      <c r="D135">
        <v>9</v>
      </c>
      <c r="E135">
        <v>3</v>
      </c>
      <c r="F135" s="91"/>
      <c r="G135" s="7"/>
    </row>
    <row r="136" spans="1:7" x14ac:dyDescent="0.25">
      <c r="A136" s="169">
        <v>376080</v>
      </c>
      <c r="B136" s="88" t="s">
        <v>106</v>
      </c>
      <c r="C136" t="s">
        <v>921</v>
      </c>
      <c r="D136">
        <v>9</v>
      </c>
      <c r="E136">
        <v>3</v>
      </c>
      <c r="F136" s="91"/>
      <c r="G136" s="7"/>
    </row>
    <row r="137" spans="1:7" x14ac:dyDescent="0.25">
      <c r="A137" s="63">
        <v>730068</v>
      </c>
      <c r="B137" s="88" t="s">
        <v>138</v>
      </c>
      <c r="C137" t="s">
        <v>928</v>
      </c>
      <c r="D137">
        <v>9</v>
      </c>
      <c r="E137">
        <v>3</v>
      </c>
      <c r="F137" s="3"/>
      <c r="G137" s="7"/>
    </row>
    <row r="138" spans="1:7" x14ac:dyDescent="0.25">
      <c r="A138" s="88">
        <v>866588</v>
      </c>
      <c r="B138" t="s">
        <v>307</v>
      </c>
      <c r="C138" t="s">
        <v>920</v>
      </c>
      <c r="D138">
        <v>9</v>
      </c>
      <c r="E138">
        <v>3</v>
      </c>
    </row>
    <row r="139" spans="1:7" x14ac:dyDescent="0.25">
      <c r="A139" s="88">
        <v>107869</v>
      </c>
      <c r="B139" t="s">
        <v>138</v>
      </c>
      <c r="C139" t="s">
        <v>909</v>
      </c>
      <c r="D139">
        <v>9</v>
      </c>
      <c r="E139">
        <v>4</v>
      </c>
    </row>
    <row r="140" spans="1:7" x14ac:dyDescent="0.25">
      <c r="A140" s="88">
        <v>227854</v>
      </c>
      <c r="B140" t="s">
        <v>290</v>
      </c>
      <c r="C140" t="s">
        <v>916</v>
      </c>
      <c r="D140">
        <v>9</v>
      </c>
      <c r="E140">
        <v>4</v>
      </c>
    </row>
    <row r="141" spans="1:7" x14ac:dyDescent="0.25">
      <c r="A141" s="88">
        <v>265425</v>
      </c>
      <c r="B141" t="s">
        <v>290</v>
      </c>
      <c r="C141" t="s">
        <v>920</v>
      </c>
      <c r="D141">
        <v>9</v>
      </c>
      <c r="E141">
        <v>4</v>
      </c>
    </row>
    <row r="142" spans="1:7" x14ac:dyDescent="0.25">
      <c r="A142" s="88">
        <v>339040</v>
      </c>
      <c r="B142" t="s">
        <v>290</v>
      </c>
      <c r="C142" t="s">
        <v>916</v>
      </c>
      <c r="D142">
        <v>9</v>
      </c>
      <c r="E142">
        <v>4</v>
      </c>
    </row>
    <row r="143" spans="1:7" x14ac:dyDescent="0.25">
      <c r="A143" s="88">
        <v>160027</v>
      </c>
      <c r="B143" t="s">
        <v>209</v>
      </c>
      <c r="C143" t="s">
        <v>924</v>
      </c>
      <c r="D143">
        <v>8</v>
      </c>
      <c r="E143">
        <v>2</v>
      </c>
    </row>
    <row r="144" spans="1:7" x14ac:dyDescent="0.25">
      <c r="A144" s="88">
        <v>150148</v>
      </c>
      <c r="B144" t="s">
        <v>344</v>
      </c>
      <c r="C144" t="s">
        <v>908</v>
      </c>
      <c r="D144">
        <v>9</v>
      </c>
      <c r="E144">
        <v>5</v>
      </c>
    </row>
    <row r="145" spans="1:5" x14ac:dyDescent="0.25">
      <c r="A145" s="88">
        <v>230620</v>
      </c>
      <c r="B145" t="s">
        <v>357</v>
      </c>
      <c r="C145" t="s">
        <v>414</v>
      </c>
      <c r="D145">
        <v>9</v>
      </c>
      <c r="E145">
        <v>5</v>
      </c>
    </row>
    <row r="146" spans="1:5" x14ac:dyDescent="0.25">
      <c r="A146" s="88">
        <v>299488</v>
      </c>
      <c r="B146" t="s">
        <v>138</v>
      </c>
      <c r="C146" t="s">
        <v>914</v>
      </c>
      <c r="D146">
        <v>9</v>
      </c>
      <c r="E146">
        <v>5</v>
      </c>
    </row>
    <row r="147" spans="1:5" x14ac:dyDescent="0.25">
      <c r="A147" s="88" t="s">
        <v>936</v>
      </c>
      <c r="B147" t="s">
        <v>138</v>
      </c>
      <c r="C147" t="s">
        <v>917</v>
      </c>
      <c r="D147">
        <v>9</v>
      </c>
      <c r="E147">
        <v>5</v>
      </c>
    </row>
    <row r="148" spans="1:5" x14ac:dyDescent="0.25">
      <c r="A148" s="88">
        <v>84928</v>
      </c>
      <c r="B148" t="s">
        <v>290</v>
      </c>
      <c r="C148" t="s">
        <v>920</v>
      </c>
      <c r="D148">
        <v>8</v>
      </c>
      <c r="E148">
        <v>3</v>
      </c>
    </row>
    <row r="149" spans="1:5" x14ac:dyDescent="0.25">
      <c r="A149" s="88">
        <v>864334</v>
      </c>
      <c r="B149" t="s">
        <v>209</v>
      </c>
      <c r="C149" t="s">
        <v>924</v>
      </c>
      <c r="D149">
        <v>8</v>
      </c>
      <c r="E149">
        <v>3</v>
      </c>
    </row>
    <row r="150" spans="1:5" x14ac:dyDescent="0.25">
      <c r="A150" s="88">
        <v>84927</v>
      </c>
      <c r="B150" t="s">
        <v>696</v>
      </c>
      <c r="C150" t="s">
        <v>414</v>
      </c>
      <c r="D150">
        <v>9</v>
      </c>
      <c r="E150">
        <v>6</v>
      </c>
    </row>
    <row r="151" spans="1:5" x14ac:dyDescent="0.25">
      <c r="A151" s="88">
        <v>151757</v>
      </c>
      <c r="B151" t="s">
        <v>138</v>
      </c>
      <c r="C151" t="s">
        <v>910</v>
      </c>
      <c r="D151">
        <v>8</v>
      </c>
      <c r="E151">
        <v>4</v>
      </c>
    </row>
    <row r="152" spans="1:5" x14ac:dyDescent="0.25">
      <c r="A152" s="88">
        <v>309988</v>
      </c>
      <c r="B152" t="s">
        <v>261</v>
      </c>
      <c r="C152" t="s">
        <v>912</v>
      </c>
      <c r="D152">
        <v>8</v>
      </c>
      <c r="E152">
        <v>4</v>
      </c>
    </row>
    <row r="153" spans="1:5" x14ac:dyDescent="0.25">
      <c r="A153" s="88">
        <v>801312</v>
      </c>
      <c r="B153" t="s">
        <v>138</v>
      </c>
      <c r="C153" t="s">
        <v>911</v>
      </c>
      <c r="D153">
        <v>8</v>
      </c>
      <c r="E153">
        <v>4</v>
      </c>
    </row>
    <row r="154" spans="1:5" x14ac:dyDescent="0.25">
      <c r="A154" s="88">
        <v>27822</v>
      </c>
      <c r="B154" t="s">
        <v>349</v>
      </c>
      <c r="C154" t="s">
        <v>918</v>
      </c>
      <c r="D154">
        <v>8</v>
      </c>
      <c r="E154">
        <v>5</v>
      </c>
    </row>
    <row r="155" spans="1:5" x14ac:dyDescent="0.25">
      <c r="A155" s="88">
        <v>84938</v>
      </c>
      <c r="B155" t="s">
        <v>138</v>
      </c>
      <c r="C155" t="s">
        <v>918</v>
      </c>
      <c r="D155">
        <v>8</v>
      </c>
      <c r="E155">
        <v>5</v>
      </c>
    </row>
    <row r="156" spans="1:5" x14ac:dyDescent="0.25">
      <c r="A156" s="88">
        <v>561163</v>
      </c>
      <c r="B156" t="s">
        <v>241</v>
      </c>
      <c r="C156" t="s">
        <v>923</v>
      </c>
      <c r="D156">
        <v>8</v>
      </c>
      <c r="E156">
        <v>5</v>
      </c>
    </row>
    <row r="157" spans="1:5" x14ac:dyDescent="0.25">
      <c r="A157" s="88">
        <v>598107</v>
      </c>
      <c r="B157" t="s">
        <v>138</v>
      </c>
      <c r="C157" t="s">
        <v>917</v>
      </c>
      <c r="D157">
        <v>8</v>
      </c>
      <c r="E157">
        <v>5</v>
      </c>
    </row>
    <row r="158" spans="1:5" x14ac:dyDescent="0.25">
      <c r="A158" s="88">
        <v>79367</v>
      </c>
      <c r="B158" t="s">
        <v>138</v>
      </c>
      <c r="C158" t="s">
        <v>414</v>
      </c>
      <c r="D158">
        <v>8</v>
      </c>
      <c r="E158">
        <v>6</v>
      </c>
    </row>
    <row r="159" spans="1:5" x14ac:dyDescent="0.25">
      <c r="A159" s="88">
        <v>458768</v>
      </c>
      <c r="B159" t="s">
        <v>365</v>
      </c>
      <c r="C159" t="s">
        <v>912</v>
      </c>
      <c r="D159">
        <v>8</v>
      </c>
      <c r="E159">
        <v>6</v>
      </c>
    </row>
    <row r="160" spans="1:5" x14ac:dyDescent="0.25">
      <c r="A160" s="88">
        <v>162015</v>
      </c>
      <c r="B160" t="s">
        <v>138</v>
      </c>
      <c r="C160" t="s">
        <v>915</v>
      </c>
      <c r="D160">
        <v>8</v>
      </c>
      <c r="E160">
        <v>7</v>
      </c>
    </row>
    <row r="161" spans="1:5" x14ac:dyDescent="0.25">
      <c r="A161" s="88" t="s">
        <v>937</v>
      </c>
      <c r="B161" t="s">
        <v>290</v>
      </c>
      <c r="C161" t="s">
        <v>414</v>
      </c>
      <c r="D161">
        <v>7</v>
      </c>
      <c r="E161">
        <v>5</v>
      </c>
    </row>
    <row r="162" spans="1:5" x14ac:dyDescent="0.25">
      <c r="A162" s="88">
        <v>81092</v>
      </c>
      <c r="B162" t="s">
        <v>452</v>
      </c>
      <c r="C162" t="s">
        <v>927</v>
      </c>
      <c r="D162">
        <v>7</v>
      </c>
      <c r="E162">
        <v>5</v>
      </c>
    </row>
    <row r="163" spans="1:5" x14ac:dyDescent="0.25">
      <c r="A163" s="88">
        <v>84929</v>
      </c>
      <c r="B163" t="s">
        <v>138</v>
      </c>
      <c r="C163" t="s">
        <v>414</v>
      </c>
      <c r="D163">
        <v>7</v>
      </c>
      <c r="E163">
        <v>6</v>
      </c>
    </row>
    <row r="164" spans="1:5" x14ac:dyDescent="0.25">
      <c r="A164" s="88">
        <v>128257</v>
      </c>
      <c r="B164" t="s">
        <v>340</v>
      </c>
      <c r="C164" t="s">
        <v>414</v>
      </c>
      <c r="D164">
        <v>7</v>
      </c>
      <c r="E164">
        <v>6</v>
      </c>
    </row>
    <row r="165" spans="1:5" x14ac:dyDescent="0.25">
      <c r="A165" s="88">
        <v>185074</v>
      </c>
      <c r="B165" t="s">
        <v>340</v>
      </c>
      <c r="C165" t="s">
        <v>414</v>
      </c>
      <c r="D165">
        <v>7</v>
      </c>
      <c r="E165">
        <v>6</v>
      </c>
    </row>
    <row r="166" spans="1:5" x14ac:dyDescent="0.25">
      <c r="A166" s="88">
        <v>189772</v>
      </c>
      <c r="B166" t="s">
        <v>340</v>
      </c>
      <c r="C166" t="s">
        <v>414</v>
      </c>
      <c r="D166">
        <v>7</v>
      </c>
      <c r="E166">
        <v>6</v>
      </c>
    </row>
    <row r="167" spans="1:5" x14ac:dyDescent="0.25">
      <c r="A167" s="88">
        <v>367302</v>
      </c>
      <c r="B167" t="s">
        <v>260</v>
      </c>
      <c r="C167" t="s">
        <v>414</v>
      </c>
      <c r="D167">
        <v>7</v>
      </c>
      <c r="E167">
        <v>6</v>
      </c>
    </row>
    <row r="168" spans="1:5" x14ac:dyDescent="0.25">
      <c r="A168" s="88">
        <v>356552</v>
      </c>
      <c r="B168" t="s">
        <v>308</v>
      </c>
      <c r="C168" t="s">
        <v>414</v>
      </c>
      <c r="D168">
        <v>6</v>
      </c>
      <c r="E168">
        <v>4</v>
      </c>
    </row>
    <row r="169" spans="1:5" x14ac:dyDescent="0.25">
      <c r="A169" s="88">
        <v>292015</v>
      </c>
      <c r="B169" t="s">
        <v>138</v>
      </c>
      <c r="C169" t="s">
        <v>414</v>
      </c>
      <c r="D169">
        <v>6</v>
      </c>
      <c r="E169">
        <v>6</v>
      </c>
    </row>
    <row r="170" spans="1:5" x14ac:dyDescent="0.25">
      <c r="A170" s="88">
        <v>159039</v>
      </c>
      <c r="B170" t="s">
        <v>503</v>
      </c>
      <c r="C170" t="s">
        <v>926</v>
      </c>
      <c r="D170">
        <v>6</v>
      </c>
      <c r="E170">
        <v>6</v>
      </c>
    </row>
    <row r="171" spans="1:5" x14ac:dyDescent="0.25">
      <c r="A171" s="88">
        <v>69336</v>
      </c>
      <c r="B171" t="s">
        <v>144</v>
      </c>
      <c r="C171" t="s">
        <v>414</v>
      </c>
      <c r="D171">
        <v>7</v>
      </c>
      <c r="E171">
        <v>9</v>
      </c>
    </row>
    <row r="172" spans="1:5" x14ac:dyDescent="0.25">
      <c r="A172" s="88" t="s">
        <v>1088</v>
      </c>
      <c r="B172" t="s">
        <v>452</v>
      </c>
      <c r="C172" t="s">
        <v>414</v>
      </c>
      <c r="D172">
        <v>6</v>
      </c>
      <c r="E172">
        <v>7</v>
      </c>
    </row>
    <row r="173" spans="1:5" x14ac:dyDescent="0.25">
      <c r="A173" s="88">
        <v>108030</v>
      </c>
      <c r="B173" t="s">
        <v>503</v>
      </c>
      <c r="C173" t="s">
        <v>907</v>
      </c>
      <c r="D173">
        <v>6</v>
      </c>
      <c r="E173">
        <v>7</v>
      </c>
    </row>
    <row r="174" spans="1:5" x14ac:dyDescent="0.25">
      <c r="A174" s="88">
        <v>132540</v>
      </c>
      <c r="B174" t="s">
        <v>452</v>
      </c>
      <c r="C174" t="s">
        <v>907</v>
      </c>
      <c r="D174">
        <v>6</v>
      </c>
      <c r="E174">
        <v>7</v>
      </c>
    </row>
    <row r="175" spans="1:5" x14ac:dyDescent="0.25">
      <c r="A175" s="88" t="s">
        <v>957</v>
      </c>
      <c r="B175" t="s">
        <v>227</v>
      </c>
      <c r="C175" t="s">
        <v>414</v>
      </c>
      <c r="D175">
        <v>6</v>
      </c>
      <c r="E175">
        <v>7</v>
      </c>
    </row>
    <row r="176" spans="1:5" x14ac:dyDescent="0.25">
      <c r="A176" s="88" t="s">
        <v>939</v>
      </c>
      <c r="B176" t="s">
        <v>452</v>
      </c>
      <c r="C176" t="s">
        <v>907</v>
      </c>
      <c r="D176">
        <v>6</v>
      </c>
      <c r="E176">
        <v>7</v>
      </c>
    </row>
    <row r="177" spans="1:5" x14ac:dyDescent="0.25">
      <c r="A177" s="88">
        <v>60472</v>
      </c>
      <c r="B177" t="s">
        <v>340</v>
      </c>
      <c r="C177" t="s">
        <v>919</v>
      </c>
      <c r="D177">
        <v>6</v>
      </c>
      <c r="E177">
        <v>7</v>
      </c>
    </row>
    <row r="178" spans="1:5" x14ac:dyDescent="0.25">
      <c r="A178" s="88" t="s">
        <v>938</v>
      </c>
      <c r="B178" t="s">
        <v>429</v>
      </c>
      <c r="C178" t="s">
        <v>913</v>
      </c>
      <c r="D178">
        <v>6</v>
      </c>
      <c r="E178">
        <v>7</v>
      </c>
    </row>
    <row r="179" spans="1:5" x14ac:dyDescent="0.25">
      <c r="A179" s="88">
        <v>313674</v>
      </c>
      <c r="B179" t="s">
        <v>403</v>
      </c>
      <c r="C179" t="s">
        <v>414</v>
      </c>
      <c r="D179">
        <v>7</v>
      </c>
      <c r="E179">
        <v>10</v>
      </c>
    </row>
    <row r="180" spans="1:5" x14ac:dyDescent="0.25">
      <c r="A180" s="88">
        <v>108037</v>
      </c>
      <c r="B180" t="s">
        <v>504</v>
      </c>
      <c r="C180" t="s">
        <v>414</v>
      </c>
      <c r="D180">
        <v>6</v>
      </c>
      <c r="E180">
        <v>8</v>
      </c>
    </row>
    <row r="181" spans="1:5" x14ac:dyDescent="0.25">
      <c r="A181" s="88">
        <v>122371</v>
      </c>
      <c r="B181" t="s">
        <v>340</v>
      </c>
      <c r="C181" t="s">
        <v>414</v>
      </c>
      <c r="D181">
        <v>6</v>
      </c>
      <c r="E181">
        <v>8</v>
      </c>
    </row>
    <row r="182" spans="1:5" x14ac:dyDescent="0.25">
      <c r="A182" s="88">
        <v>176037</v>
      </c>
      <c r="B182" t="s">
        <v>149</v>
      </c>
      <c r="C182" t="s">
        <v>414</v>
      </c>
      <c r="D182">
        <v>6</v>
      </c>
      <c r="E182">
        <v>8</v>
      </c>
    </row>
    <row r="183" spans="1:5" x14ac:dyDescent="0.25">
      <c r="A183" s="88" t="s">
        <v>958</v>
      </c>
      <c r="B183" t="s">
        <v>149</v>
      </c>
      <c r="C183" t="s">
        <v>414</v>
      </c>
      <c r="D183">
        <v>6</v>
      </c>
      <c r="E183">
        <v>8</v>
      </c>
    </row>
    <row r="184" spans="1:5" x14ac:dyDescent="0.25">
      <c r="A184" s="88" t="s">
        <v>940</v>
      </c>
      <c r="B184" t="s">
        <v>452</v>
      </c>
      <c r="C184" t="s">
        <v>913</v>
      </c>
      <c r="D184">
        <v>5</v>
      </c>
      <c r="E184">
        <v>6</v>
      </c>
    </row>
    <row r="185" spans="1:5" x14ac:dyDescent="0.25">
      <c r="A185" s="88">
        <v>272725</v>
      </c>
      <c r="B185" t="s">
        <v>158</v>
      </c>
      <c r="C185" t="s">
        <v>1169</v>
      </c>
      <c r="D185">
        <v>6</v>
      </c>
      <c r="E185">
        <v>9</v>
      </c>
    </row>
    <row r="186" spans="1:5" x14ac:dyDescent="0.25">
      <c r="A186" s="88">
        <v>416890</v>
      </c>
      <c r="B186" t="s">
        <v>452</v>
      </c>
      <c r="C186" t="s">
        <v>925</v>
      </c>
      <c r="D186">
        <v>6</v>
      </c>
      <c r="E186">
        <v>9</v>
      </c>
    </row>
    <row r="187" spans="1:5" x14ac:dyDescent="0.25">
      <c r="A187" t="s">
        <v>860</v>
      </c>
    </row>
    <row r="188" spans="1:5" x14ac:dyDescent="0.25">
      <c r="A188" t="s">
        <v>859</v>
      </c>
      <c r="B188" t="s">
        <v>861</v>
      </c>
    </row>
    <row r="189" spans="1:5" x14ac:dyDescent="0.25">
      <c r="A189" s="85" t="s">
        <v>861</v>
      </c>
      <c r="B189" t="s">
        <v>862</v>
      </c>
    </row>
    <row r="190" spans="1:5" x14ac:dyDescent="0.25">
      <c r="A190" s="85" t="s">
        <v>862</v>
      </c>
      <c r="B190" t="s">
        <v>863</v>
      </c>
    </row>
    <row r="191" spans="1:5" x14ac:dyDescent="0.25">
      <c r="A191" s="85" t="s">
        <v>863</v>
      </c>
      <c r="B191" t="s">
        <v>864</v>
      </c>
    </row>
    <row r="192" spans="1:5" x14ac:dyDescent="0.25">
      <c r="A192" s="85" t="s">
        <v>863</v>
      </c>
      <c r="B192" t="s">
        <v>865</v>
      </c>
    </row>
    <row r="193" spans="1:2" x14ac:dyDescent="0.25">
      <c r="A193" s="85" t="s">
        <v>862</v>
      </c>
      <c r="B193" t="s">
        <v>837</v>
      </c>
    </row>
    <row r="194" spans="1:2" x14ac:dyDescent="0.25">
      <c r="A194" s="85" t="s">
        <v>837</v>
      </c>
      <c r="B194" t="s">
        <v>866</v>
      </c>
    </row>
    <row r="195" spans="1:2" x14ac:dyDescent="0.25">
      <c r="A195" s="85" t="s">
        <v>866</v>
      </c>
      <c r="B195" t="s">
        <v>867</v>
      </c>
    </row>
    <row r="196" spans="1:2" x14ac:dyDescent="0.25">
      <c r="A196" s="85" t="s">
        <v>867</v>
      </c>
      <c r="B196" t="s">
        <v>868</v>
      </c>
    </row>
    <row r="197" spans="1:2" x14ac:dyDescent="0.25">
      <c r="A197" s="85" t="s">
        <v>837</v>
      </c>
      <c r="B197" t="s">
        <v>869</v>
      </c>
    </row>
    <row r="198" spans="1:2" x14ac:dyDescent="0.25">
      <c r="A198" s="85" t="s">
        <v>869</v>
      </c>
      <c r="B198" t="s">
        <v>870</v>
      </c>
    </row>
    <row r="199" spans="1:2" x14ac:dyDescent="0.25">
      <c r="A199" s="85" t="s">
        <v>870</v>
      </c>
      <c r="B199" t="s">
        <v>871</v>
      </c>
    </row>
    <row r="200" spans="1:2" x14ac:dyDescent="0.25">
      <c r="A200" s="85" t="s">
        <v>869</v>
      </c>
      <c r="B200" t="s">
        <v>872</v>
      </c>
    </row>
    <row r="201" spans="1:2" x14ac:dyDescent="0.25">
      <c r="A201" s="85" t="s">
        <v>869</v>
      </c>
      <c r="B201" t="s">
        <v>873</v>
      </c>
    </row>
    <row r="202" spans="1:2" x14ac:dyDescent="0.25">
      <c r="A202" s="85" t="s">
        <v>862</v>
      </c>
      <c r="B202" t="s">
        <v>874</v>
      </c>
    </row>
    <row r="203" spans="1:2" x14ac:dyDescent="0.25">
      <c r="A203" s="85" t="s">
        <v>874</v>
      </c>
      <c r="B203" t="s">
        <v>875</v>
      </c>
    </row>
    <row r="204" spans="1:2" x14ac:dyDescent="0.25">
      <c r="A204" s="85" t="s">
        <v>862</v>
      </c>
      <c r="B204" t="s">
        <v>876</v>
      </c>
    </row>
    <row r="205" spans="1:2" x14ac:dyDescent="0.25">
      <c r="A205" s="85" t="s">
        <v>859</v>
      </c>
      <c r="B205" t="s">
        <v>877</v>
      </c>
    </row>
    <row r="206" spans="1:2" x14ac:dyDescent="0.25">
      <c r="A206" s="85" t="s">
        <v>877</v>
      </c>
      <c r="B206" t="s">
        <v>878</v>
      </c>
    </row>
    <row r="207" spans="1:2" x14ac:dyDescent="0.25">
      <c r="A207" s="85" t="s">
        <v>878</v>
      </c>
      <c r="B207" t="s">
        <v>1163</v>
      </c>
    </row>
    <row r="208" spans="1:2" x14ac:dyDescent="0.25">
      <c r="A208" s="85" t="s">
        <v>877</v>
      </c>
      <c r="B208" t="s">
        <v>879</v>
      </c>
    </row>
    <row r="209" spans="1:2" x14ac:dyDescent="0.25">
      <c r="A209" s="85" t="s">
        <v>879</v>
      </c>
      <c r="B209" t="s">
        <v>1164</v>
      </c>
    </row>
    <row r="210" spans="1:2" x14ac:dyDescent="0.25">
      <c r="A210" s="85" t="s">
        <v>1164</v>
      </c>
      <c r="B210" t="s">
        <v>1165</v>
      </c>
    </row>
    <row r="211" spans="1:2" x14ac:dyDescent="0.25">
      <c r="A211" s="85" t="s">
        <v>1164</v>
      </c>
      <c r="B211" t="s">
        <v>1166</v>
      </c>
    </row>
    <row r="212" spans="1:2" x14ac:dyDescent="0.25">
      <c r="A212" s="85" t="s">
        <v>877</v>
      </c>
      <c r="B212" t="s">
        <v>880</v>
      </c>
    </row>
    <row r="213" spans="1:2" x14ac:dyDescent="0.25">
      <c r="A213" s="85" t="s">
        <v>880</v>
      </c>
      <c r="B213" t="s">
        <v>1167</v>
      </c>
    </row>
    <row r="214" spans="1:2" x14ac:dyDescent="0.25">
      <c r="A214" s="85" t="s">
        <v>877</v>
      </c>
      <c r="B214" t="s">
        <v>881</v>
      </c>
    </row>
    <row r="215" spans="1:2" x14ac:dyDescent="0.25">
      <c r="A215" s="85" t="s">
        <v>877</v>
      </c>
      <c r="B215" t="s">
        <v>882</v>
      </c>
    </row>
    <row r="216" spans="1:2" x14ac:dyDescent="0.25">
      <c r="A216" s="85" t="s">
        <v>882</v>
      </c>
      <c r="B216" t="s">
        <v>1168</v>
      </c>
    </row>
    <row r="217" spans="1:2" x14ac:dyDescent="0.25">
      <c r="A217" t="s">
        <v>903</v>
      </c>
    </row>
    <row r="218" spans="1:2" x14ac:dyDescent="0.25">
      <c r="A218" t="s">
        <v>904</v>
      </c>
    </row>
    <row r="219" spans="1:2" x14ac:dyDescent="0.25">
      <c r="A219" t="s">
        <v>905</v>
      </c>
    </row>
    <row r="220" spans="1:2" x14ac:dyDescent="0.25">
      <c r="A220" t="s">
        <v>906</v>
      </c>
    </row>
  </sheetData>
  <conditionalFormatting sqref="C125 A126:A136">
    <cfRule type="cellIs" dxfId="2" priority="3" stopIfTrue="1" operator="equal">
      <formula>"unk"</formula>
    </cfRule>
  </conditionalFormatting>
  <conditionalFormatting sqref="A41:A56">
    <cfRule type="cellIs" dxfId="1" priority="2" stopIfTrue="1" operator="equal">
      <formula>"unk"</formula>
    </cfRule>
  </conditionalFormatting>
  <conditionalFormatting sqref="A103:A118">
    <cfRule type="cellIs" dxfId="0" priority="1" stopIfTrue="1" operator="equal">
      <formula>"unk"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FGC6550</vt:lpstr>
      <vt:lpstr>AcaStat</vt:lpstr>
      <vt:lpstr>SAPP</vt:lpstr>
      <vt:lpstr>'FGC6550'!str_config_101_20160113A</vt:lpstr>
      <vt:lpstr>'FGC6550'!str_config_103_20160117A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Casey</dc:creator>
  <cp:lastModifiedBy>Robert Casey</cp:lastModifiedBy>
  <dcterms:created xsi:type="dcterms:W3CDTF">2016-01-18T05:05:36Z</dcterms:created>
  <dcterms:modified xsi:type="dcterms:W3CDTF">2020-05-20T18:42:59Z</dcterms:modified>
</cp:coreProperties>
</file>