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195" windowWidth="8970" windowHeight="11415" activeTab="0"/>
  </bookViews>
  <sheets>
    <sheet name="All Sources" sheetId="1" r:id="rId1"/>
    <sheet name="Legends" sheetId="2" r:id="rId2"/>
  </sheets>
  <externalReferences>
    <externalReference r:id="rId5"/>
  </externalReferences>
  <definedNames>
    <definedName name="Htr">'[1]AllHts'!$EV$7</definedName>
    <definedName name="nul">#REF!</definedName>
  </definedNames>
  <calcPr fullCalcOnLoad="1"/>
</workbook>
</file>

<file path=xl/sharedStrings.xml><?xml version="1.0" encoding="utf-8"?>
<sst xmlns="http://schemas.openxmlformats.org/spreadsheetml/2006/main" count="1622" uniqueCount="319">
  <si>
    <t>X96?-1121</t>
  </si>
  <si>
    <t>f176268</t>
  </si>
  <si>
    <t>Gontaut</t>
  </si>
  <si>
    <t>HZJRZ</t>
  </si>
  <si>
    <t>zzDF13unassigned</t>
  </si>
  <si>
    <t>f152421</t>
  </si>
  <si>
    <t>VP6SX</t>
  </si>
  <si>
    <t>f173880</t>
  </si>
  <si>
    <t>9WE7X</t>
  </si>
  <si>
    <t>m</t>
  </si>
  <si>
    <t>513-1113-FA</t>
  </si>
  <si>
    <t>f125313</t>
  </si>
  <si>
    <t>866C7</t>
  </si>
  <si>
    <t>513-1113-K</t>
  </si>
  <si>
    <t>f21834</t>
  </si>
  <si>
    <t>BNDW3</t>
  </si>
  <si>
    <t>643</t>
  </si>
  <si>
    <t>fN1851</t>
  </si>
  <si>
    <t>Orem</t>
  </si>
  <si>
    <t>GZ6XG</t>
  </si>
  <si>
    <t>744-STU</t>
  </si>
  <si>
    <t>9919*</t>
  </si>
  <si>
    <t>f65932</t>
  </si>
  <si>
    <t>Wigand</t>
  </si>
  <si>
    <t>PT892</t>
  </si>
  <si>
    <t>X13 -unassigned</t>
  </si>
  <si>
    <t>f25304</t>
  </si>
  <si>
    <t>Maddox</t>
  </si>
  <si>
    <t>X13-1011</t>
  </si>
  <si>
    <t>f191950</t>
  </si>
  <si>
    <t>Lowden</t>
  </si>
  <si>
    <t>8XW6J</t>
  </si>
  <si>
    <t>253-1711-C</t>
  </si>
  <si>
    <t>255-1830-IS-B1</t>
  </si>
  <si>
    <t>f3032</t>
  </si>
  <si>
    <t>T78VB</t>
  </si>
  <si>
    <t>371-1714-W1</t>
  </si>
  <si>
    <t>f181160</t>
  </si>
  <si>
    <t>Norris</t>
  </si>
  <si>
    <t>f170191</t>
  </si>
  <si>
    <t>Bond</t>
  </si>
  <si>
    <t>45510-A</t>
  </si>
  <si>
    <t>513-1113-A-1-N</t>
  </si>
  <si>
    <t>f159822</t>
  </si>
  <si>
    <t>2YAG7</t>
  </si>
  <si>
    <t>f46029</t>
  </si>
  <si>
    <t>4PA5G</t>
  </si>
  <si>
    <t>KADES</t>
  </si>
  <si>
    <t>253- unassigned</t>
  </si>
  <si>
    <t>fN85107</t>
  </si>
  <si>
    <t>Hockings</t>
  </si>
  <si>
    <t>A5R59</t>
  </si>
  <si>
    <t>253-1189-T3*</t>
  </si>
  <si>
    <t>f134367</t>
  </si>
  <si>
    <t>Q8ACJ</t>
  </si>
  <si>
    <t>yRMV3G</t>
  </si>
  <si>
    <t>Groves</t>
  </si>
  <si>
    <t>RMV3G</t>
  </si>
  <si>
    <t>f56031</t>
  </si>
  <si>
    <t>Casey(Munster)</t>
  </si>
  <si>
    <t>253-1189-T3-C2</t>
  </si>
  <si>
    <t>474NH</t>
  </si>
  <si>
    <t>f131349</t>
  </si>
  <si>
    <t>fN42374</t>
  </si>
  <si>
    <t>EXQ84</t>
  </si>
  <si>
    <t>f47302</t>
  </si>
  <si>
    <t>J6J7J</t>
  </si>
  <si>
    <t>f171176</t>
  </si>
  <si>
    <t>Reeves</t>
  </si>
  <si>
    <t>7VDC7</t>
  </si>
  <si>
    <t>Becker</t>
  </si>
  <si>
    <t>21-314-P13-A</t>
  </si>
  <si>
    <t>f80166</t>
  </si>
  <si>
    <t>HQCNC</t>
  </si>
  <si>
    <t>McLain</t>
  </si>
  <si>
    <t>f41311</t>
  </si>
  <si>
    <t>Eaton</t>
  </si>
  <si>
    <t>23-1222</t>
  </si>
  <si>
    <t>NW7PU</t>
  </si>
  <si>
    <t>f174499</t>
  </si>
  <si>
    <t>2MHFC</t>
  </si>
  <si>
    <t>Newton</t>
  </si>
  <si>
    <t>Meek</t>
  </si>
  <si>
    <t>23-NW- unassigned</t>
  </si>
  <si>
    <t>f64377</t>
  </si>
  <si>
    <t>Donaldson</t>
  </si>
  <si>
    <t>KC2J6</t>
  </si>
  <si>
    <t>f91704</t>
  </si>
  <si>
    <t>AVRN7</t>
  </si>
  <si>
    <t>f22277</t>
  </si>
  <si>
    <t>NAZGR</t>
  </si>
  <si>
    <t>McNeely</t>
  </si>
  <si>
    <t>f192014</t>
  </si>
  <si>
    <t>1030-A-Sc-24-743</t>
  </si>
  <si>
    <t>1111-EE</t>
  </si>
  <si>
    <t>Belarus</t>
  </si>
  <si>
    <t>f193834</t>
  </si>
  <si>
    <t>Yurzditsky</t>
  </si>
  <si>
    <t>9HPG7</t>
  </si>
  <si>
    <t>1114</t>
  </si>
  <si>
    <t>f173607</t>
  </si>
  <si>
    <t>Lurz</t>
  </si>
  <si>
    <t>Romania</t>
  </si>
  <si>
    <t>1122</t>
  </si>
  <si>
    <t>f64047</t>
  </si>
  <si>
    <t>6C3CZ</t>
  </si>
  <si>
    <t>f47105</t>
  </si>
  <si>
    <t>Newell</t>
  </si>
  <si>
    <t>5E9QU</t>
  </si>
  <si>
    <t>1130-A-1-A</t>
  </si>
  <si>
    <t>f148326</t>
  </si>
  <si>
    <t>zzzUnk(Ross)</t>
  </si>
  <si>
    <t>G47VV</t>
  </si>
  <si>
    <t>Harvey</t>
  </si>
  <si>
    <t>White</t>
  </si>
  <si>
    <t>Sullivan</t>
  </si>
  <si>
    <t>1511-A</t>
  </si>
  <si>
    <t>f10505</t>
  </si>
  <si>
    <t>Simmons</t>
  </si>
  <si>
    <t>CV74C</t>
  </si>
  <si>
    <t>1511-A-T2*</t>
  </si>
  <si>
    <t>Mahoney</t>
  </si>
  <si>
    <t>f115485</t>
  </si>
  <si>
    <t>8U233</t>
  </si>
  <si>
    <t>f25535</t>
  </si>
  <si>
    <t>McLaughlin</t>
  </si>
  <si>
    <t>Beatty</t>
  </si>
  <si>
    <t>1810-W2</t>
  </si>
  <si>
    <t>21- unassigned</t>
  </si>
  <si>
    <t>f26411</t>
  </si>
  <si>
    <t>P2CMV</t>
  </si>
  <si>
    <t>f53766</t>
  </si>
  <si>
    <t>Farris</t>
  </si>
  <si>
    <t>21-1014-Loc</t>
  </si>
  <si>
    <t>RVQYH</t>
  </si>
  <si>
    <t>21-246-119-A</t>
  </si>
  <si>
    <t>f120655</t>
  </si>
  <si>
    <t>Caine</t>
  </si>
  <si>
    <t>Thomas</t>
  </si>
  <si>
    <t>21-246-1216</t>
  </si>
  <si>
    <t>f20437</t>
  </si>
  <si>
    <t>S5Y63</t>
  </si>
  <si>
    <t>U38VD</t>
  </si>
  <si>
    <t>JEMDX</t>
  </si>
  <si>
    <t>PP38U</t>
  </si>
  <si>
    <t>RHFU8</t>
  </si>
  <si>
    <t>T</t>
  </si>
  <si>
    <t>E</t>
  </si>
  <si>
    <t>O</t>
  </si>
  <si>
    <t>U</t>
  </si>
  <si>
    <t>R</t>
  </si>
  <si>
    <t>B7MRW</t>
  </si>
  <si>
    <t>E6Q75</t>
  </si>
  <si>
    <t>MCQJ8</t>
  </si>
  <si>
    <t>XXGJZ</t>
  </si>
  <si>
    <t>fN26398</t>
  </si>
  <si>
    <t>f176148</t>
  </si>
  <si>
    <t>f120936</t>
  </si>
  <si>
    <t>Merry</t>
  </si>
  <si>
    <t>Canady</t>
  </si>
  <si>
    <t>f19706</t>
  </si>
  <si>
    <t>f37201</t>
  </si>
  <si>
    <t>Duffy</t>
  </si>
  <si>
    <t>Wilson</t>
  </si>
  <si>
    <t>Moore</t>
  </si>
  <si>
    <t>C</t>
  </si>
  <si>
    <t>A</t>
  </si>
  <si>
    <t>D</t>
  </si>
  <si>
    <t>S</t>
  </si>
  <si>
    <t>Surname</t>
  </si>
  <si>
    <t>ID</t>
  </si>
  <si>
    <t>FP</t>
  </si>
  <si>
    <t>GD</t>
  </si>
  <si>
    <t>FTDNA</t>
  </si>
  <si>
    <t>L21 MRCA</t>
  </si>
  <si>
    <t>NA</t>
  </si>
  <si>
    <t>L21 Off-Modal</t>
  </si>
  <si>
    <t>Off-Modal Direction</t>
  </si>
  <si>
    <t>Rarity of Off-Modal</t>
  </si>
  <si>
    <t>Ysearch</t>
  </si>
  <si>
    <t>Ireland</t>
  </si>
  <si>
    <t>England</t>
  </si>
  <si>
    <t>Wales</t>
  </si>
  <si>
    <t>Scotland</t>
  </si>
  <si>
    <t>Stewart</t>
  </si>
  <si>
    <t>f143035</t>
  </si>
  <si>
    <t>KQQDM</t>
  </si>
  <si>
    <t>zzCountry</t>
  </si>
  <si>
    <t>France</t>
  </si>
  <si>
    <t>Smith</t>
  </si>
  <si>
    <t>Germany</t>
  </si>
  <si>
    <t>Reynolds</t>
  </si>
  <si>
    <t>Bryant</t>
  </si>
  <si>
    <t>Kelly</t>
  </si>
  <si>
    <t>f153130</t>
  </si>
  <si>
    <t>Sanders</t>
  </si>
  <si>
    <t>Berry</t>
  </si>
  <si>
    <t>Templeton</t>
  </si>
  <si>
    <t>f63127</t>
  </si>
  <si>
    <t>fN55408</t>
  </si>
  <si>
    <t>Price</t>
  </si>
  <si>
    <t>Y-STR</t>
  </si>
  <si>
    <t>Y-SNP</t>
  </si>
  <si>
    <t xml:space="preserve">England </t>
  </si>
  <si>
    <t>f9875</t>
  </si>
  <si>
    <t>Daniel</t>
  </si>
  <si>
    <t>5ZDMH</t>
  </si>
  <si>
    <t>Edgcombe</t>
  </si>
  <si>
    <t>f186947</t>
  </si>
  <si>
    <t>MDCNA</t>
  </si>
  <si>
    <t>McDowell</t>
  </si>
  <si>
    <t>1030-A-Sc-24*</t>
  </si>
  <si>
    <t>Unknown Origin</t>
  </si>
  <si>
    <t>R1b1a2</t>
  </si>
  <si>
    <t>J9ZDP</t>
  </si>
  <si>
    <t>Y</t>
  </si>
  <si>
    <t>I</t>
  </si>
  <si>
    <t>H</t>
  </si>
  <si>
    <t>d</t>
  </si>
  <si>
    <t>a</t>
  </si>
  <si>
    <t>b</t>
  </si>
  <si>
    <t>|</t>
  </si>
  <si>
    <t>c</t>
  </si>
  <si>
    <t>&gt;</t>
  </si>
  <si>
    <t>&lt;</t>
  </si>
  <si>
    <t>Unk</t>
  </si>
  <si>
    <t>ZX = Not tested</t>
  </si>
  <si>
    <t>ZP = Positive Test</t>
  </si>
  <si>
    <t>ZN = Negative Test</t>
  </si>
  <si>
    <t>ZU = Unknown Test</t>
  </si>
  <si>
    <t>ZU</t>
  </si>
  <si>
    <t>SS</t>
  </si>
  <si>
    <t>X2 = Date (2/29/12)</t>
  </si>
  <si>
    <t>X7 = Date (7/2/12)</t>
  </si>
  <si>
    <t>X7</t>
  </si>
  <si>
    <t>X6 = Date (7/10/12)</t>
  </si>
  <si>
    <t>X3 = Date (3/26/12)</t>
  </si>
  <si>
    <t>Dates</t>
  </si>
  <si>
    <t>SNP Testing</t>
  </si>
  <si>
    <t>L21 Spreadsheet updates</t>
  </si>
  <si>
    <t>RE = Reese Project</t>
  </si>
  <si>
    <t>SS = L21 Plus spreadsheet</t>
  </si>
  <si>
    <t>L2 = L21 Plus Project</t>
  </si>
  <si>
    <t>PU = Pugh Project</t>
  </si>
  <si>
    <t>SC = Scottish Project</t>
  </si>
  <si>
    <t>IR = Ireland Project</t>
  </si>
  <si>
    <t>D2 = DF21 Project</t>
  </si>
  <si>
    <t>PE = Perry Project</t>
  </si>
  <si>
    <t>G1 = 17-14-10 Project</t>
  </si>
  <si>
    <t>NH = Nora Hopkins post</t>
  </si>
  <si>
    <t>HP = Hopkins Project</t>
  </si>
  <si>
    <t>BU = Burns Project</t>
  </si>
  <si>
    <t>BA = Ball Project</t>
  </si>
  <si>
    <t>KN = Kendall Project</t>
  </si>
  <si>
    <t>ST = Stewart Project</t>
  </si>
  <si>
    <t>BR = Braswell Project</t>
  </si>
  <si>
    <t>Source - Project Name (Surname)</t>
  </si>
  <si>
    <t>Source - Exceptions</t>
  </si>
  <si>
    <t>WT = L21 WTY - Finch2 (Reynolds)</t>
  </si>
  <si>
    <t>Source - Project Name (Non-Surname)</t>
  </si>
  <si>
    <t>CB = McCabe Project</t>
  </si>
  <si>
    <t>MR = Morgan Project</t>
  </si>
  <si>
    <t>RM = Ramsey Project</t>
  </si>
  <si>
    <t>WI = Williams Project (manual)</t>
  </si>
  <si>
    <t>MC = McCarthy Project</t>
  </si>
  <si>
    <t>YS = Y-Search</t>
  </si>
  <si>
    <t>X1 = Date (11/03/11)</t>
  </si>
  <si>
    <t>DN = Donnachaidh Project</t>
  </si>
  <si>
    <t>MA = Matheson Project</t>
  </si>
  <si>
    <t>MK = McKenzie Project</t>
  </si>
  <si>
    <t>ZN</t>
  </si>
  <si>
    <t>BN = Bryan Project</t>
  </si>
  <si>
    <t>HT = Hart Project</t>
  </si>
  <si>
    <t>CN = Cannon Project</t>
  </si>
  <si>
    <t>CH = Chisholm Project</t>
  </si>
  <si>
    <t>Bewley</t>
  </si>
  <si>
    <t>Dick</t>
  </si>
  <si>
    <t>f68471</t>
  </si>
  <si>
    <t>f48262</t>
  </si>
  <si>
    <t>f121525</t>
  </si>
  <si>
    <t>f82405</t>
  </si>
  <si>
    <t>FZ</t>
  </si>
  <si>
    <t>FZ = Clan Fraser Project</t>
  </si>
  <si>
    <t>James Oliver Vance, b.1849 Obion, Tenn. d.abt 1892</t>
  </si>
  <si>
    <t>f224656</t>
  </si>
  <si>
    <t>VN</t>
  </si>
  <si>
    <t>VN = Vance Project</t>
  </si>
  <si>
    <t>ML = McLain Project</t>
  </si>
  <si>
    <t>L526</t>
  </si>
  <si>
    <t>Modal</t>
  </si>
  <si>
    <t>aNA</t>
  </si>
  <si>
    <t>ZP</t>
  </si>
  <si>
    <t>TK</t>
  </si>
  <si>
    <t>L2</t>
  </si>
  <si>
    <t>X5</t>
  </si>
  <si>
    <t>WT</t>
  </si>
  <si>
    <t>TK - Thomas Krahn post</t>
  </si>
  <si>
    <t>X5 = Date (8/15/12)</t>
  </si>
  <si>
    <t>X4 = Date (7/16/12)</t>
  </si>
  <si>
    <t>CKS45</t>
  </si>
  <si>
    <t>fN44383</t>
  </si>
  <si>
    <t>Tate</t>
  </si>
  <si>
    <t xml:space="preserve">Unknown </t>
  </si>
  <si>
    <t xml:space="preserve"> </t>
  </si>
  <si>
    <t>YS</t>
  </si>
  <si>
    <t>X1</t>
  </si>
  <si>
    <t xml:space="preserve">Ireland </t>
  </si>
  <si>
    <t xml:space="preserve">Ohio, USA </t>
  </si>
  <si>
    <t>Morrison</t>
  </si>
  <si>
    <t>Parrott</t>
  </si>
  <si>
    <t>4S4HR</t>
  </si>
  <si>
    <t>Sandiford</t>
  </si>
  <si>
    <t>4XJ62</t>
  </si>
  <si>
    <t>Freeland</t>
  </si>
  <si>
    <t xml:space="preserve">Netherlands </t>
  </si>
  <si>
    <t>M632U</t>
  </si>
  <si>
    <t>34G5D</t>
  </si>
  <si>
    <t>P79MT</t>
  </si>
  <si>
    <t>McFadden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</si>
</sst>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 quotePrefix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 horizontal="right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 quotePrefix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 quotePrefix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 locked="0"/>
    </xf>
    <xf numFmtId="164" fontId="0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>
      <alignment horizontal="left"/>
    </xf>
    <xf numFmtId="0" fontId="0" fillId="0" borderId="10" xfId="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3">
    <dxf>
      <fill>
        <patternFill>
          <bgColor indexed="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4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4" tint="0.3999499976634979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ont>
        <strike val="0"/>
      </font>
      <fill>
        <patternFill>
          <bgColor rgb="FF00B050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strike val="0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indexed="44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C000"/>
        </patternFill>
      </fill>
    </dxf>
    <dxf>
      <font>
        <b val="0"/>
        <i val="0"/>
        <strike val="0"/>
        <color indexed="22"/>
      </font>
    </dxf>
    <dxf>
      <font>
        <b val="0"/>
        <i val="0"/>
        <strike val="0"/>
        <color indexed="22"/>
      </font>
    </dxf>
    <dxf>
      <font>
        <color indexed="22"/>
      </font>
    </dxf>
    <dxf>
      <fill>
        <patternFill>
          <bgColor indexed="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4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4" tint="0.3999499976634979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ont>
        <strike val="0"/>
      </font>
      <fill>
        <patternFill>
          <bgColor rgb="FF00B050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strike val="0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indexed="44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C000"/>
        </patternFill>
      </fill>
    </dxf>
    <dxf>
      <font>
        <b val="0"/>
        <i val="0"/>
        <strike val="0"/>
        <color indexed="22"/>
      </font>
    </dxf>
    <dxf>
      <font>
        <b val="0"/>
        <i val="0"/>
        <strike val="0"/>
        <color indexed="22"/>
      </font>
    </dxf>
    <dxf>
      <font>
        <color indexed="22"/>
      </font>
    </dxf>
    <dxf>
      <fill>
        <patternFill>
          <bgColor indexed="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4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4" tint="0.3999499976634979"/>
        </patternFill>
      </fill>
    </dxf>
    <dxf>
      <fill>
        <patternFill>
          <bgColor indexed="44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4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4" tint="0.3999499976634979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ont>
        <strike val="0"/>
      </font>
      <fill>
        <patternFill>
          <bgColor rgb="FF00B050"/>
        </patternFill>
      </fill>
    </dxf>
    <dxf>
      <fill>
        <patternFill>
          <bgColor indexed="44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casey\AppData\Local\Temp\Walsh_R21_2012070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Hts"/>
    </sheetNames>
    <sheetDataSet>
      <sheetData sheetId="0">
        <row r="7">
          <cell r="EV7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82"/>
  <sheetViews>
    <sheetView tabSelected="1" zoomScalePageLayoutView="0" workbookViewId="0" topLeftCell="A7">
      <selection activeCell="Q34" sqref="Q34"/>
    </sheetView>
  </sheetViews>
  <sheetFormatPr defaultColWidth="9.140625" defaultRowHeight="12.75"/>
  <cols>
    <col min="1" max="1" width="10.140625" style="0" customWidth="1"/>
    <col min="2" max="2" width="12.57421875" style="0" customWidth="1"/>
    <col min="3" max="3" width="10.8515625" style="0" customWidth="1"/>
    <col min="4" max="4" width="14.7109375" style="0" customWidth="1"/>
    <col min="5" max="11" width="3.7109375" style="0" customWidth="1"/>
    <col min="12" max="78" width="3.7109375" style="35" customWidth="1"/>
    <col min="79" max="79" width="16.7109375" style="30" customWidth="1"/>
    <col min="80" max="80" width="11.57421875" style="0" customWidth="1"/>
    <col min="81" max="172" width="3.7109375" style="0" customWidth="1"/>
  </cols>
  <sheetData>
    <row r="1" spans="12:79" ht="12.75"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</row>
    <row r="2" spans="5:79" ht="12.75">
      <c r="E2" s="54" t="s">
        <v>201</v>
      </c>
      <c r="F2" s="55"/>
      <c r="G2" s="54" t="s">
        <v>202</v>
      </c>
      <c r="H2" s="55"/>
      <c r="I2" s="55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</row>
    <row r="3" spans="12:79" ht="12.75"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5:131" ht="13.5" customHeight="1">
      <c r="E4" s="11" t="s">
        <v>168</v>
      </c>
      <c r="F4" s="11" t="s">
        <v>167</v>
      </c>
      <c r="G4" s="10" t="s">
        <v>146</v>
      </c>
      <c r="H4" s="11" t="s">
        <v>168</v>
      </c>
      <c r="I4" s="11" t="s">
        <v>167</v>
      </c>
      <c r="J4" s="12"/>
      <c r="K4" s="12"/>
      <c r="L4" s="48">
        <v>3</v>
      </c>
      <c r="M4" s="48">
        <v>3</v>
      </c>
      <c r="N4" s="48">
        <v>1</v>
      </c>
      <c r="O4" s="1">
        <v>3</v>
      </c>
      <c r="P4" s="48">
        <v>3</v>
      </c>
      <c r="Q4" s="48">
        <v>3</v>
      </c>
      <c r="R4" s="48">
        <v>4</v>
      </c>
      <c r="S4" s="48">
        <v>3</v>
      </c>
      <c r="T4" s="48">
        <v>4</v>
      </c>
      <c r="U4" s="48">
        <v>3</v>
      </c>
      <c r="V4" s="48">
        <v>3</v>
      </c>
      <c r="W4" s="48">
        <v>3</v>
      </c>
      <c r="X4" s="48">
        <v>4</v>
      </c>
      <c r="Y4" s="48">
        <v>4</v>
      </c>
      <c r="Z4" s="48">
        <v>4</v>
      </c>
      <c r="AA4" s="48">
        <v>4</v>
      </c>
      <c r="AB4" s="48">
        <v>4</v>
      </c>
      <c r="AC4" s="48">
        <v>4</v>
      </c>
      <c r="AD4" s="48">
        <v>4</v>
      </c>
      <c r="AE4" s="48">
        <v>4</v>
      </c>
      <c r="AF4" s="48">
        <v>4</v>
      </c>
      <c r="AG4" s="48">
        <v>4</v>
      </c>
      <c r="AH4" s="48">
        <v>4</v>
      </c>
      <c r="AI4" s="48">
        <v>4</v>
      </c>
      <c r="AJ4" s="48">
        <v>4</v>
      </c>
      <c r="AK4" s="48">
        <v>4</v>
      </c>
      <c r="AL4" s="48" t="s">
        <v>217</v>
      </c>
      <c r="AM4" s="48" t="s">
        <v>215</v>
      </c>
      <c r="AN4" s="48" t="s">
        <v>215</v>
      </c>
      <c r="AO4" s="48">
        <v>4</v>
      </c>
      <c r="AP4" s="48">
        <v>6</v>
      </c>
      <c r="AQ4" s="48">
        <v>5</v>
      </c>
      <c r="AR4" s="48">
        <v>5</v>
      </c>
      <c r="AS4" s="48" t="s">
        <v>165</v>
      </c>
      <c r="AT4" s="48" t="s">
        <v>165</v>
      </c>
      <c r="AU4" s="48">
        <v>4</v>
      </c>
      <c r="AV4" s="48">
        <v>4</v>
      </c>
      <c r="AW4" s="48">
        <v>5</v>
      </c>
      <c r="AX4" s="48">
        <v>5</v>
      </c>
      <c r="AY4" s="48">
        <v>3</v>
      </c>
      <c r="AZ4" s="48">
        <v>3</v>
      </c>
      <c r="BA4" s="48">
        <v>5</v>
      </c>
      <c r="BB4" s="48">
        <v>5</v>
      </c>
      <c r="BC4" s="48">
        <v>6</v>
      </c>
      <c r="BD4" s="48">
        <v>4</v>
      </c>
      <c r="BE4" s="48">
        <v>4</v>
      </c>
      <c r="BF4" s="48">
        <v>5</v>
      </c>
      <c r="BG4" s="48">
        <v>4</v>
      </c>
      <c r="BH4" s="48">
        <v>4</v>
      </c>
      <c r="BI4" s="48">
        <v>4</v>
      </c>
      <c r="BJ4" s="48">
        <v>5</v>
      </c>
      <c r="BK4" s="48">
        <v>5</v>
      </c>
      <c r="BL4" s="48">
        <v>4</v>
      </c>
      <c r="BM4" s="48">
        <v>4</v>
      </c>
      <c r="BN4" s="48">
        <v>5</v>
      </c>
      <c r="BO4" s="48">
        <v>4</v>
      </c>
      <c r="BP4" s="48">
        <v>4</v>
      </c>
      <c r="BQ4" s="48">
        <v>4</v>
      </c>
      <c r="BR4" s="48">
        <v>5</v>
      </c>
      <c r="BS4" s="48">
        <v>4</v>
      </c>
      <c r="BT4" s="48">
        <v>6</v>
      </c>
      <c r="BU4" s="48">
        <v>5</v>
      </c>
      <c r="BV4" s="48">
        <v>4</v>
      </c>
      <c r="BW4" s="48">
        <v>5</v>
      </c>
      <c r="BX4" s="48">
        <v>6</v>
      </c>
      <c r="BY4" s="48">
        <v>4</v>
      </c>
      <c r="BZ4" s="48">
        <v>5</v>
      </c>
      <c r="CA4"/>
      <c r="CB4" s="48"/>
      <c r="CC4" s="48"/>
      <c r="CE4" s="48"/>
      <c r="CF4" s="48"/>
      <c r="CG4" s="48"/>
      <c r="CH4" s="48"/>
      <c r="CI4" s="48"/>
      <c r="CJ4" s="48"/>
      <c r="CL4" s="48"/>
      <c r="CN4" s="48"/>
      <c r="CO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V4" s="2">
        <v>12</v>
      </c>
      <c r="DW4" s="2">
        <v>25</v>
      </c>
      <c r="DX4" s="2">
        <v>37</v>
      </c>
      <c r="DY4" s="3">
        <v>47</v>
      </c>
      <c r="DZ4" s="3">
        <v>60</v>
      </c>
      <c r="EA4" s="3">
        <v>67</v>
      </c>
    </row>
    <row r="5" spans="5:113" ht="12.75">
      <c r="E5" s="13" t="s">
        <v>148</v>
      </c>
      <c r="F5" s="13" t="s">
        <v>166</v>
      </c>
      <c r="G5" s="10" t="s">
        <v>147</v>
      </c>
      <c r="H5" s="13" t="s">
        <v>148</v>
      </c>
      <c r="I5" s="13" t="s">
        <v>166</v>
      </c>
      <c r="J5" s="14"/>
      <c r="K5" s="14"/>
      <c r="L5" s="5">
        <v>9</v>
      </c>
      <c r="M5" s="5">
        <v>9</v>
      </c>
      <c r="N5" s="5">
        <v>9</v>
      </c>
      <c r="O5" s="1">
        <v>9</v>
      </c>
      <c r="P5" s="5">
        <v>8</v>
      </c>
      <c r="Q5" s="5">
        <v>8</v>
      </c>
      <c r="R5" s="5">
        <v>2</v>
      </c>
      <c r="S5" s="5">
        <v>8</v>
      </c>
      <c r="T5" s="5">
        <v>3</v>
      </c>
      <c r="U5" s="5">
        <v>8</v>
      </c>
      <c r="V5" s="5">
        <v>9</v>
      </c>
      <c r="W5" s="5">
        <v>8</v>
      </c>
      <c r="X5" s="5">
        <v>5</v>
      </c>
      <c r="Y5" s="5">
        <v>5</v>
      </c>
      <c r="Z5" s="5">
        <v>5</v>
      </c>
      <c r="AA5" s="5">
        <v>5</v>
      </c>
      <c r="AB5" s="5">
        <v>5</v>
      </c>
      <c r="AC5" s="5">
        <v>4</v>
      </c>
      <c r="AD5" s="5">
        <v>3</v>
      </c>
      <c r="AE5" s="5">
        <v>4</v>
      </c>
      <c r="AF5" s="5">
        <v>4</v>
      </c>
      <c r="AG5" s="5">
        <v>6</v>
      </c>
      <c r="AH5" s="5">
        <v>6</v>
      </c>
      <c r="AI5" s="5">
        <v>6</v>
      </c>
      <c r="AJ5" s="5">
        <v>6</v>
      </c>
      <c r="AK5" s="5">
        <v>6</v>
      </c>
      <c r="AL5" s="5">
        <v>4</v>
      </c>
      <c r="AM5" s="5" t="s">
        <v>165</v>
      </c>
      <c r="AN5" s="5" t="s">
        <v>165</v>
      </c>
      <c r="AO5" s="5">
        <v>5</v>
      </c>
      <c r="AP5" s="5">
        <v>0</v>
      </c>
      <c r="AQ5" s="5">
        <v>7</v>
      </c>
      <c r="AR5" s="5">
        <v>7</v>
      </c>
      <c r="AS5" s="5" t="s">
        <v>167</v>
      </c>
      <c r="AT5" s="5" t="s">
        <v>167</v>
      </c>
      <c r="AU5" s="5">
        <v>4</v>
      </c>
      <c r="AV5" s="5">
        <v>3</v>
      </c>
      <c r="AW5" s="5">
        <v>3</v>
      </c>
      <c r="AX5" s="5">
        <v>7</v>
      </c>
      <c r="AY5" s="5">
        <v>9</v>
      </c>
      <c r="AZ5" s="5">
        <v>9</v>
      </c>
      <c r="BA5" s="5">
        <v>9</v>
      </c>
      <c r="BB5" s="5">
        <v>3</v>
      </c>
      <c r="BC5" s="5">
        <v>4</v>
      </c>
      <c r="BD5" s="5">
        <v>7</v>
      </c>
      <c r="BE5" s="5">
        <v>0</v>
      </c>
      <c r="BF5" s="5">
        <v>1</v>
      </c>
      <c r="BG5" s="5">
        <v>2</v>
      </c>
      <c r="BH5" s="5">
        <v>1</v>
      </c>
      <c r="BI5" s="5">
        <v>1</v>
      </c>
      <c r="BJ5" s="5">
        <v>5</v>
      </c>
      <c r="BK5" s="5">
        <v>9</v>
      </c>
      <c r="BL5" s="5">
        <v>3</v>
      </c>
      <c r="BM5" s="5">
        <v>9</v>
      </c>
      <c r="BN5" s="5">
        <v>3</v>
      </c>
      <c r="BO5" s="5">
        <v>5</v>
      </c>
      <c r="BP5" s="5">
        <v>4</v>
      </c>
      <c r="BQ5" s="5">
        <v>8</v>
      </c>
      <c r="BR5" s="5">
        <v>2</v>
      </c>
      <c r="BS5" s="5">
        <v>4</v>
      </c>
      <c r="BT5" s="5">
        <v>1</v>
      </c>
      <c r="BU5" s="5">
        <v>6</v>
      </c>
      <c r="BV5" s="5">
        <v>8</v>
      </c>
      <c r="BW5" s="5">
        <v>7</v>
      </c>
      <c r="BX5" s="5">
        <v>4</v>
      </c>
      <c r="BY5" s="5">
        <v>9</v>
      </c>
      <c r="BZ5" s="5">
        <v>6</v>
      </c>
      <c r="CA5"/>
      <c r="CB5" s="5"/>
      <c r="CC5" s="5"/>
      <c r="CE5" s="5"/>
      <c r="CF5" s="5"/>
      <c r="CG5" s="5"/>
      <c r="CH5" s="5"/>
      <c r="CI5" s="5"/>
      <c r="CJ5" s="5"/>
      <c r="CL5" s="5"/>
      <c r="CN5" s="5"/>
      <c r="CO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</row>
    <row r="6" spans="5:113" ht="12" customHeight="1">
      <c r="E6" s="13" t="s">
        <v>149</v>
      </c>
      <c r="F6" s="13" t="s">
        <v>146</v>
      </c>
      <c r="G6" s="10" t="s">
        <v>168</v>
      </c>
      <c r="H6" s="13" t="s">
        <v>149</v>
      </c>
      <c r="I6" s="13" t="s">
        <v>146</v>
      </c>
      <c r="J6" s="14" t="s">
        <v>171</v>
      </c>
      <c r="K6" s="14" t="s">
        <v>172</v>
      </c>
      <c r="L6" s="5">
        <v>3</v>
      </c>
      <c r="M6" s="5">
        <v>0</v>
      </c>
      <c r="N6" s="5"/>
      <c r="O6" s="48">
        <v>1</v>
      </c>
      <c r="P6" s="5">
        <v>5</v>
      </c>
      <c r="Q6" s="5">
        <v>5</v>
      </c>
      <c r="R6" s="5">
        <v>6</v>
      </c>
      <c r="S6" s="5">
        <v>8</v>
      </c>
      <c r="T6" s="5">
        <v>9</v>
      </c>
      <c r="U6" s="5">
        <v>9</v>
      </c>
      <c r="V6" s="5">
        <v>2</v>
      </c>
      <c r="W6" s="5">
        <v>9</v>
      </c>
      <c r="X6" s="5">
        <v>8</v>
      </c>
      <c r="Y6" s="5">
        <v>9</v>
      </c>
      <c r="Z6" s="5">
        <v>9</v>
      </c>
      <c r="AA6" s="5">
        <v>5</v>
      </c>
      <c r="AB6" s="5">
        <v>4</v>
      </c>
      <c r="AC6" s="5">
        <v>7</v>
      </c>
      <c r="AD6" s="5">
        <v>7</v>
      </c>
      <c r="AE6" s="5">
        <v>8</v>
      </c>
      <c r="AF6" s="5">
        <v>9</v>
      </c>
      <c r="AG6" s="5">
        <v>4</v>
      </c>
      <c r="AH6" s="5">
        <v>4</v>
      </c>
      <c r="AI6" s="5">
        <v>4</v>
      </c>
      <c r="AJ6" s="5">
        <v>4</v>
      </c>
      <c r="AK6" s="5">
        <v>0</v>
      </c>
      <c r="AL6" s="5"/>
      <c r="AM6" s="5" t="s">
        <v>166</v>
      </c>
      <c r="AN6" s="5" t="s">
        <v>166</v>
      </c>
      <c r="AO6" s="5">
        <v>6</v>
      </c>
      <c r="AP6" s="5">
        <v>7</v>
      </c>
      <c r="AQ6" s="5">
        <v>6</v>
      </c>
      <c r="AR6" s="5">
        <v>0</v>
      </c>
      <c r="AS6" s="5" t="s">
        <v>215</v>
      </c>
      <c r="AT6" s="5" t="s">
        <v>215</v>
      </c>
      <c r="AU6" s="5">
        <v>2</v>
      </c>
      <c r="AV6" s="5">
        <v>8</v>
      </c>
      <c r="AW6" s="5">
        <v>1</v>
      </c>
      <c r="AX6" s="5">
        <v>8</v>
      </c>
      <c r="AY6" s="5">
        <v>5</v>
      </c>
      <c r="AZ6" s="5">
        <v>5</v>
      </c>
      <c r="BA6" s="5">
        <v>0</v>
      </c>
      <c r="BB6" s="5">
        <v>7</v>
      </c>
      <c r="BC6" s="5">
        <v>1</v>
      </c>
      <c r="BD6" s="5">
        <v>2</v>
      </c>
      <c r="BE6" s="5">
        <v>6</v>
      </c>
      <c r="BF6" s="5">
        <v>1</v>
      </c>
      <c r="BG6" s="5">
        <v>5</v>
      </c>
      <c r="BH6" s="5">
        <v>3</v>
      </c>
      <c r="BI6" s="5">
        <v>3</v>
      </c>
      <c r="BJ6" s="5">
        <v>7</v>
      </c>
      <c r="BK6" s="5">
        <v>4</v>
      </c>
      <c r="BL6" s="5">
        <v>6</v>
      </c>
      <c r="BM6" s="5">
        <v>0</v>
      </c>
      <c r="BN6" s="5">
        <v>4</v>
      </c>
      <c r="BO6" s="5">
        <v>0</v>
      </c>
      <c r="BP6" s="5">
        <v>4</v>
      </c>
      <c r="BQ6" s="5">
        <v>1</v>
      </c>
      <c r="BR6" s="5">
        <v>0</v>
      </c>
      <c r="BS6" s="5">
        <v>6</v>
      </c>
      <c r="BT6" s="5">
        <v>7</v>
      </c>
      <c r="BU6" s="5">
        <v>8</v>
      </c>
      <c r="BV6" s="5">
        <v>7</v>
      </c>
      <c r="BW6" s="5">
        <v>2</v>
      </c>
      <c r="BX6" s="5">
        <v>0</v>
      </c>
      <c r="BY6" s="5">
        <v>2</v>
      </c>
      <c r="BZ6" s="5">
        <v>5</v>
      </c>
      <c r="CA6"/>
      <c r="CB6" s="5"/>
      <c r="CC6" s="5"/>
      <c r="CE6" s="5"/>
      <c r="CF6" s="5"/>
      <c r="CG6" s="5"/>
      <c r="CH6" s="5"/>
      <c r="CI6" s="5"/>
      <c r="CJ6" s="5"/>
      <c r="CL6" s="5"/>
      <c r="CN6" s="5"/>
      <c r="CO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</row>
    <row r="7" spans="5:139" ht="13.5" customHeight="1">
      <c r="E7" s="13" t="s">
        <v>150</v>
      </c>
      <c r="F7" s="13" t="s">
        <v>147</v>
      </c>
      <c r="G7" s="13" t="s">
        <v>146</v>
      </c>
      <c r="H7" s="13" t="s">
        <v>150</v>
      </c>
      <c r="I7" s="13" t="s">
        <v>147</v>
      </c>
      <c r="J7" s="14">
        <v>67</v>
      </c>
      <c r="K7" s="14">
        <v>67</v>
      </c>
      <c r="L7" s="5"/>
      <c r="M7" s="5"/>
      <c r="N7" s="5"/>
      <c r="O7"/>
      <c r="P7" s="5" t="s">
        <v>219</v>
      </c>
      <c r="Q7" s="5" t="s">
        <v>220</v>
      </c>
      <c r="R7" s="5"/>
      <c r="S7" s="5"/>
      <c r="T7" s="5"/>
      <c r="U7" s="5" t="s">
        <v>221</v>
      </c>
      <c r="V7" s="5"/>
      <c r="W7" s="5" t="s">
        <v>221</v>
      </c>
      <c r="X7" s="5"/>
      <c r="Y7" s="5" t="s">
        <v>219</v>
      </c>
      <c r="Z7" s="5" t="s">
        <v>220</v>
      </c>
      <c r="AA7" s="5"/>
      <c r="AB7" s="5"/>
      <c r="AC7" s="5"/>
      <c r="AD7" s="5"/>
      <c r="AE7" s="5"/>
      <c r="AF7" s="5"/>
      <c r="AG7" s="5" t="s">
        <v>219</v>
      </c>
      <c r="AH7" s="5" t="s">
        <v>220</v>
      </c>
      <c r="AI7" s="5" t="s">
        <v>222</v>
      </c>
      <c r="AJ7" s="5" t="s">
        <v>218</v>
      </c>
      <c r="AK7" s="5"/>
      <c r="AL7" s="5"/>
      <c r="AM7" s="5" t="s">
        <v>216</v>
      </c>
      <c r="AN7" s="5" t="s">
        <v>216</v>
      </c>
      <c r="AO7" s="5"/>
      <c r="AP7" s="5"/>
      <c r="AQ7" s="5"/>
      <c r="AR7" s="5"/>
      <c r="AS7" s="5" t="s">
        <v>219</v>
      </c>
      <c r="AT7" s="5" t="s">
        <v>220</v>
      </c>
      <c r="AU7" s="5"/>
      <c r="AV7" s="5"/>
      <c r="AW7" s="5"/>
      <c r="AX7" s="5"/>
      <c r="AY7" s="5" t="s">
        <v>168</v>
      </c>
      <c r="AZ7" s="5" t="s">
        <v>168</v>
      </c>
      <c r="BA7" s="5"/>
      <c r="BB7" s="5"/>
      <c r="BC7" s="5"/>
      <c r="BD7" s="5"/>
      <c r="BE7" s="5" t="s">
        <v>168</v>
      </c>
      <c r="BF7" s="5"/>
      <c r="BG7" s="5"/>
      <c r="BH7" s="5" t="s">
        <v>219</v>
      </c>
      <c r="BI7" s="5" t="s">
        <v>220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/>
      <c r="CB7" s="5"/>
      <c r="CC7" s="5"/>
      <c r="CE7" s="5"/>
      <c r="CF7" s="5"/>
      <c r="CG7" s="5"/>
      <c r="CH7" s="5"/>
      <c r="CI7" s="5"/>
      <c r="CJ7" s="5"/>
      <c r="CL7" s="5"/>
      <c r="CN7" s="5"/>
      <c r="CO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ED7" s="5"/>
      <c r="EE7" s="5"/>
      <c r="EF7" s="5"/>
      <c r="EG7" s="5"/>
      <c r="EH7" s="5"/>
      <c r="EI7" s="5"/>
    </row>
    <row r="8" spans="1:113" ht="13.5" customHeight="1">
      <c r="A8" s="17"/>
      <c r="C8" s="17"/>
      <c r="E8" s="15" t="s">
        <v>165</v>
      </c>
      <c r="F8" s="16"/>
      <c r="G8" s="10"/>
      <c r="H8" s="15" t="s">
        <v>165</v>
      </c>
      <c r="I8" s="16"/>
      <c r="J8" s="14"/>
      <c r="K8" s="14"/>
      <c r="L8" s="5"/>
      <c r="M8" s="5"/>
      <c r="N8" s="5"/>
      <c r="O8"/>
      <c r="P8" s="5"/>
      <c r="Q8" s="5"/>
      <c r="R8" s="5"/>
      <c r="S8" s="5"/>
      <c r="T8" s="5"/>
      <c r="U8" s="5">
        <v>1</v>
      </c>
      <c r="V8" s="5"/>
      <c r="W8" s="5">
        <v>2</v>
      </c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 t="s">
        <v>216</v>
      </c>
      <c r="AN8" s="5" t="s">
        <v>216</v>
      </c>
      <c r="AO8" s="5"/>
      <c r="AP8" s="5"/>
      <c r="AQ8" s="5"/>
      <c r="AR8" s="5"/>
      <c r="AS8" s="5"/>
      <c r="AT8" s="5"/>
      <c r="AU8" s="5"/>
      <c r="AV8" s="5"/>
      <c r="AW8" s="5"/>
      <c r="AX8" s="5"/>
      <c r="AY8" s="5">
        <v>1</v>
      </c>
      <c r="AZ8" s="5">
        <v>1</v>
      </c>
      <c r="BA8" s="5"/>
      <c r="BB8" s="5"/>
      <c r="BC8" s="5"/>
      <c r="BD8" s="5"/>
      <c r="BE8" s="5">
        <v>1</v>
      </c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/>
      <c r="CB8" s="5"/>
      <c r="CC8" s="5"/>
      <c r="CE8" s="5"/>
      <c r="CF8" s="5"/>
      <c r="CG8" s="5"/>
      <c r="CH8" s="5"/>
      <c r="CI8" s="5"/>
      <c r="CJ8" s="5"/>
      <c r="CL8" s="5"/>
      <c r="CN8" s="5"/>
      <c r="CO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</row>
    <row r="9" spans="5:113" ht="13.5" customHeight="1">
      <c r="E9" s="15" t="s">
        <v>147</v>
      </c>
      <c r="F9" s="16"/>
      <c r="G9" s="10"/>
      <c r="H9" s="15" t="s">
        <v>147</v>
      </c>
      <c r="I9" s="16"/>
      <c r="J9" s="17"/>
      <c r="K9" s="17"/>
      <c r="L9" s="49"/>
      <c r="M9" s="49"/>
      <c r="N9" s="49"/>
      <c r="O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 t="s">
        <v>219</v>
      </c>
      <c r="AN9" s="49" t="s">
        <v>220</v>
      </c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 t="s">
        <v>219</v>
      </c>
      <c r="AZ9" s="49" t="s">
        <v>220</v>
      </c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/>
      <c r="CB9" s="49"/>
      <c r="CC9" s="49"/>
      <c r="CE9" s="49"/>
      <c r="CF9" s="49"/>
      <c r="CG9" s="49"/>
      <c r="CH9" s="49"/>
      <c r="CI9" s="49"/>
      <c r="CJ9" s="49"/>
      <c r="CL9" s="49"/>
      <c r="CN9" s="49"/>
      <c r="CO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</row>
    <row r="10" spans="1:79" ht="12.75">
      <c r="A10" s="59"/>
      <c r="B10" s="60"/>
      <c r="C10" s="59"/>
      <c r="D10" s="60"/>
      <c r="E10" s="6"/>
      <c r="F10" s="6"/>
      <c r="G10" s="18"/>
      <c r="H10" s="19"/>
      <c r="I10" s="19"/>
      <c r="J10" s="17"/>
      <c r="K10" s="17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</row>
    <row r="11" spans="1:79" ht="12.75">
      <c r="A11" s="59"/>
      <c r="B11" s="60"/>
      <c r="C11" s="59"/>
      <c r="D11" s="60"/>
      <c r="E11" s="6"/>
      <c r="F11" s="6"/>
      <c r="G11" s="56" t="s">
        <v>174</v>
      </c>
      <c r="H11" s="57"/>
      <c r="I11" s="57"/>
      <c r="J11" s="57"/>
      <c r="K11" s="58"/>
      <c r="L11" s="5">
        <v>13</v>
      </c>
      <c r="M11" s="5">
        <v>24</v>
      </c>
      <c r="N11" s="5">
        <v>14</v>
      </c>
      <c r="O11" s="5">
        <v>11</v>
      </c>
      <c r="P11" s="5">
        <v>11</v>
      </c>
      <c r="Q11" s="5">
        <v>14</v>
      </c>
      <c r="R11" s="5">
        <v>12</v>
      </c>
      <c r="S11" s="5">
        <v>12</v>
      </c>
      <c r="T11" s="5">
        <v>12</v>
      </c>
      <c r="U11" s="5">
        <v>13</v>
      </c>
      <c r="V11" s="5">
        <v>13</v>
      </c>
      <c r="W11" s="5">
        <v>29</v>
      </c>
      <c r="X11" s="5">
        <v>17</v>
      </c>
      <c r="Y11" s="5">
        <v>9</v>
      </c>
      <c r="Z11" s="5">
        <v>10</v>
      </c>
      <c r="AA11" s="5">
        <v>11</v>
      </c>
      <c r="AB11" s="5">
        <v>11</v>
      </c>
      <c r="AC11" s="5">
        <v>25</v>
      </c>
      <c r="AD11" s="5">
        <v>15</v>
      </c>
      <c r="AE11" s="5">
        <v>19</v>
      </c>
      <c r="AF11" s="5">
        <v>30</v>
      </c>
      <c r="AG11" s="5">
        <v>15</v>
      </c>
      <c r="AH11" s="5">
        <v>15</v>
      </c>
      <c r="AI11" s="5">
        <v>17</v>
      </c>
      <c r="AJ11" s="5">
        <v>17</v>
      </c>
      <c r="AK11" s="5">
        <v>11</v>
      </c>
      <c r="AL11" s="5">
        <v>11</v>
      </c>
      <c r="AM11" s="5">
        <v>19</v>
      </c>
      <c r="AN11" s="5">
        <v>23</v>
      </c>
      <c r="AO11" s="5">
        <v>16</v>
      </c>
      <c r="AP11" s="5">
        <v>15</v>
      </c>
      <c r="AQ11" s="5">
        <v>18</v>
      </c>
      <c r="AR11" s="5">
        <v>17</v>
      </c>
      <c r="AS11" s="5">
        <v>36</v>
      </c>
      <c r="AT11" s="5">
        <v>38</v>
      </c>
      <c r="AU11" s="5">
        <v>12</v>
      </c>
      <c r="AV11" s="5">
        <v>12</v>
      </c>
      <c r="AW11" s="5">
        <v>11</v>
      </c>
      <c r="AX11" s="5">
        <v>9</v>
      </c>
      <c r="AY11" s="5">
        <v>15</v>
      </c>
      <c r="AZ11" s="5">
        <v>16</v>
      </c>
      <c r="BA11" s="5">
        <v>8</v>
      </c>
      <c r="BB11" s="5">
        <v>10</v>
      </c>
      <c r="BC11" s="5">
        <v>10</v>
      </c>
      <c r="BD11" s="5">
        <v>8</v>
      </c>
      <c r="BE11" s="5">
        <v>10</v>
      </c>
      <c r="BF11" s="5">
        <v>10</v>
      </c>
      <c r="BG11" s="5">
        <v>12</v>
      </c>
      <c r="BH11" s="5">
        <v>23</v>
      </c>
      <c r="BI11" s="5">
        <v>23</v>
      </c>
      <c r="BJ11" s="5">
        <v>16</v>
      </c>
      <c r="BK11" s="5">
        <v>10</v>
      </c>
      <c r="BL11" s="5">
        <v>12</v>
      </c>
      <c r="BM11" s="5">
        <v>12</v>
      </c>
      <c r="BN11" s="5">
        <v>15</v>
      </c>
      <c r="BO11" s="5">
        <v>8</v>
      </c>
      <c r="BP11" s="5">
        <v>12</v>
      </c>
      <c r="BQ11" s="5">
        <v>22</v>
      </c>
      <c r="BR11" s="5">
        <v>20</v>
      </c>
      <c r="BS11" s="5">
        <v>13</v>
      </c>
      <c r="BT11" s="5">
        <v>12</v>
      </c>
      <c r="BU11" s="5">
        <v>11</v>
      </c>
      <c r="BV11" s="5">
        <v>13</v>
      </c>
      <c r="BW11" s="5">
        <v>11</v>
      </c>
      <c r="BX11" s="5">
        <v>11</v>
      </c>
      <c r="BY11" s="5">
        <v>12</v>
      </c>
      <c r="BZ11" s="5">
        <v>12</v>
      </c>
      <c r="CA11"/>
    </row>
    <row r="12" spans="1:79" ht="14.25" customHeight="1">
      <c r="A12" s="59"/>
      <c r="B12" s="60"/>
      <c r="C12" s="59"/>
      <c r="D12" s="60"/>
      <c r="E12" s="6"/>
      <c r="F12" s="6"/>
      <c r="G12" s="56" t="s">
        <v>176</v>
      </c>
      <c r="H12" s="57"/>
      <c r="I12" s="57"/>
      <c r="J12" s="57"/>
      <c r="K12" s="58"/>
      <c r="L12" s="5"/>
      <c r="M12" s="5"/>
      <c r="N12" s="5"/>
      <c r="O12" s="5"/>
      <c r="P12" s="5"/>
      <c r="Q12" s="5"/>
      <c r="R12" s="5">
        <v>11</v>
      </c>
      <c r="S12" s="5"/>
      <c r="T12" s="5">
        <v>11</v>
      </c>
      <c r="U12" s="5"/>
      <c r="V12" s="5"/>
      <c r="W12" s="5"/>
      <c r="X12" s="5"/>
      <c r="Y12" s="5"/>
      <c r="Z12" s="5"/>
      <c r="AA12" s="5"/>
      <c r="AB12" s="5"/>
      <c r="AC12" s="5"/>
      <c r="AD12" s="5">
        <v>14</v>
      </c>
      <c r="AE12" s="5">
        <v>18</v>
      </c>
      <c r="AF12" s="5">
        <v>31</v>
      </c>
      <c r="AG12" s="5">
        <v>14</v>
      </c>
      <c r="AH12" s="5">
        <v>14</v>
      </c>
      <c r="AI12" s="5"/>
      <c r="AJ12" s="5"/>
      <c r="AK12" s="5"/>
      <c r="AL12" s="5"/>
      <c r="AM12" s="5"/>
      <c r="AN12" s="5">
        <v>22</v>
      </c>
      <c r="AO12" s="5">
        <v>15</v>
      </c>
      <c r="AP12" s="5"/>
      <c r="AQ12" s="5">
        <v>17</v>
      </c>
      <c r="AR12" s="5">
        <v>20</v>
      </c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>
        <v>11</v>
      </c>
      <c r="BD12" s="5"/>
      <c r="BE12" s="5"/>
      <c r="BF12" s="5"/>
      <c r="BG12" s="5"/>
      <c r="BH12" s="5">
        <v>21</v>
      </c>
      <c r="BI12" s="5"/>
      <c r="BJ12" s="5"/>
      <c r="BK12" s="5"/>
      <c r="BL12" s="5"/>
      <c r="BM12" s="5"/>
      <c r="BN12" s="5">
        <v>17</v>
      </c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/>
    </row>
    <row r="13" spans="1:79" ht="13.5" customHeight="1">
      <c r="A13" s="4" t="s">
        <v>179</v>
      </c>
      <c r="B13" s="4" t="s">
        <v>173</v>
      </c>
      <c r="C13" s="59"/>
      <c r="D13" s="60"/>
      <c r="E13" s="6"/>
      <c r="F13" s="6"/>
      <c r="G13" s="56" t="s">
        <v>177</v>
      </c>
      <c r="H13" s="57"/>
      <c r="I13" s="57"/>
      <c r="J13" s="57"/>
      <c r="K13" s="58"/>
      <c r="L13" s="5"/>
      <c r="M13" s="5"/>
      <c r="N13" s="5"/>
      <c r="O13" s="5"/>
      <c r="P13" s="5"/>
      <c r="Q13" s="5"/>
      <c r="R13" s="5" t="s">
        <v>224</v>
      </c>
      <c r="S13" s="5"/>
      <c r="T13" s="5" t="s">
        <v>224</v>
      </c>
      <c r="U13" s="5"/>
      <c r="V13" s="5"/>
      <c r="W13" s="5"/>
      <c r="X13" s="5"/>
      <c r="Y13" s="5"/>
      <c r="Z13" s="5"/>
      <c r="AA13" s="5"/>
      <c r="AB13" s="5"/>
      <c r="AC13" s="5"/>
      <c r="AD13" s="5" t="s">
        <v>224</v>
      </c>
      <c r="AE13" s="5" t="s">
        <v>224</v>
      </c>
      <c r="AF13" s="5" t="s">
        <v>223</v>
      </c>
      <c r="AG13" s="5" t="s">
        <v>224</v>
      </c>
      <c r="AH13" s="5" t="s">
        <v>224</v>
      </c>
      <c r="AI13" s="5"/>
      <c r="AJ13" s="5"/>
      <c r="AK13" s="5"/>
      <c r="AL13" s="5"/>
      <c r="AM13" s="5"/>
      <c r="AN13" s="5" t="s">
        <v>224</v>
      </c>
      <c r="AO13" s="5" t="s">
        <v>224</v>
      </c>
      <c r="AP13" s="5"/>
      <c r="AQ13" s="5" t="s">
        <v>224</v>
      </c>
      <c r="AR13" s="5" t="s">
        <v>223</v>
      </c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 t="s">
        <v>223</v>
      </c>
      <c r="BD13" s="5"/>
      <c r="BE13" s="5"/>
      <c r="BF13" s="5"/>
      <c r="BG13" s="5"/>
      <c r="BH13" s="5" t="s">
        <v>224</v>
      </c>
      <c r="BI13" s="5"/>
      <c r="BJ13" s="5"/>
      <c r="BK13" s="5"/>
      <c r="BL13" s="5"/>
      <c r="BM13" s="5"/>
      <c r="BN13" s="5" t="s">
        <v>223</v>
      </c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/>
    </row>
    <row r="14" spans="1:79" ht="13.5" customHeight="1">
      <c r="A14" s="4" t="s">
        <v>170</v>
      </c>
      <c r="B14" s="4" t="s">
        <v>170</v>
      </c>
      <c r="C14" s="1" t="s">
        <v>169</v>
      </c>
      <c r="D14" s="4"/>
      <c r="E14" s="20"/>
      <c r="F14" s="20"/>
      <c r="G14" s="56" t="s">
        <v>178</v>
      </c>
      <c r="H14" s="57"/>
      <c r="I14" s="57"/>
      <c r="J14" s="57"/>
      <c r="K14" s="58"/>
      <c r="L14" s="5"/>
      <c r="M14" s="5"/>
      <c r="N14" s="5"/>
      <c r="O14" s="5"/>
      <c r="P14" s="5"/>
      <c r="Q14" s="5"/>
      <c r="R14" s="53">
        <f>COUNTIF($R16:$R18,"&lt;=11")</f>
        <v>3</v>
      </c>
      <c r="S14" s="5"/>
      <c r="T14" s="1">
        <f>COUNTIF($T16:$T18,"&lt;=11")</f>
        <v>3</v>
      </c>
      <c r="U14" s="5"/>
      <c r="V14" s="5"/>
      <c r="W14" s="5"/>
      <c r="X14" s="5"/>
      <c r="Y14" s="5"/>
      <c r="Z14" s="5"/>
      <c r="AA14" s="5"/>
      <c r="AB14" s="5"/>
      <c r="AC14" s="5"/>
      <c r="AD14" s="5">
        <f>COUNTIF($AD16:$AD18,"&lt;=14")</f>
        <v>3</v>
      </c>
      <c r="AE14" s="53">
        <f>COUNTIF($AE16:$AE18,"&lt;=18")</f>
        <v>3</v>
      </c>
      <c r="AF14" s="5">
        <f>COUNTIF($AF16:$AF18,"&gt;=31")</f>
        <v>3</v>
      </c>
      <c r="AG14" s="5">
        <f>COUNTIF($AG16:$AG18,"&lt;=14")</f>
        <v>3</v>
      </c>
      <c r="AH14" s="53">
        <f>COUNTIF($AH16:$AH18,"&lt;=14")</f>
        <v>3</v>
      </c>
      <c r="AI14" s="5"/>
      <c r="AJ14" s="1"/>
      <c r="AK14" s="5"/>
      <c r="AL14" s="5"/>
      <c r="AM14" s="5"/>
      <c r="AN14" s="5">
        <f>COUNTIF($AN16:$AN18,"&lt;=22")</f>
        <v>3</v>
      </c>
      <c r="AO14" s="1">
        <f>COUNTIF($AO16:$AO18,"&lt;=15")</f>
        <v>3</v>
      </c>
      <c r="AP14" s="5"/>
      <c r="AQ14" s="5">
        <f>COUNTIF($AQ16:$AQ18,"&lt;=17")</f>
        <v>3</v>
      </c>
      <c r="AR14" s="53">
        <f>COUNTIF($AR16:$AR18,"&gt;=20")</f>
        <v>3</v>
      </c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3">
        <f>COUNTIF($BC16:$BC18,"&gt;=11")</f>
        <v>3</v>
      </c>
      <c r="BD14" s="5"/>
      <c r="BE14" s="5"/>
      <c r="BF14" s="5"/>
      <c r="BG14" s="5"/>
      <c r="BH14" s="53">
        <f>COUNTIF($BH16:$BH18,"&lt;=21")</f>
        <v>3</v>
      </c>
      <c r="BI14" s="5"/>
      <c r="BJ14" s="5"/>
      <c r="BK14" s="52"/>
      <c r="BL14" s="5"/>
      <c r="BM14" s="5"/>
      <c r="BN14" s="53">
        <f>COUNTIF($BN16:$BN18,"&gt;=17")</f>
        <v>3</v>
      </c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/>
    </row>
    <row r="15" spans="1:79" ht="12.75">
      <c r="A15" s="9"/>
      <c r="B15" s="23"/>
      <c r="C15" s="7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1:131" ht="12.75">
      <c r="A16" s="17" t="s">
        <v>290</v>
      </c>
      <c r="B16" s="10" t="s">
        <v>290</v>
      </c>
      <c r="C16" s="7" t="s">
        <v>288</v>
      </c>
      <c r="D16" s="9" t="s">
        <v>289</v>
      </c>
      <c r="E16" s="9" t="s">
        <v>175</v>
      </c>
      <c r="F16" s="9" t="s">
        <v>175</v>
      </c>
      <c r="G16" s="9" t="s">
        <v>175</v>
      </c>
      <c r="H16" s="9" t="s">
        <v>175</v>
      </c>
      <c r="I16" s="9" t="s">
        <v>175</v>
      </c>
      <c r="J16" s="50">
        <f>+COUNTIF($R16,"&lt;=11")+COUNTIF($T16,"&lt;=11")+COUNTIF($AD16,"&lt;=14")+COUNTIF($AE16,"&lt;=18")+COUNTIF($AF16,"&gt;=31")+COUNTIF($AG16,"&lt;=14")+COUNTIF($AH16,"&lt;=14")+COUNTIF($AN16,"&lt;=22")+COUNTIF($AO16,"&lt;=15")+COUNTIF($AQ16,"&lt;=17")+COUNTIF($AR16,"&gt;=20")+COUNTIF($BC16,"&gt;=11")+COUNTIF($BH16,"&lt;=21")+COUNTIF($BN16,"&gt;=17")</f>
        <v>14</v>
      </c>
      <c r="K16" s="51">
        <f>67-(+DV16+DW16+DX16+DY16+DZ16+EA16)</f>
        <v>0</v>
      </c>
      <c r="L16" s="24">
        <v>13</v>
      </c>
      <c r="M16" s="24">
        <v>24</v>
      </c>
      <c r="N16" s="24">
        <v>14</v>
      </c>
      <c r="O16" s="24">
        <v>11</v>
      </c>
      <c r="P16" s="24">
        <v>11</v>
      </c>
      <c r="Q16" s="24">
        <v>14</v>
      </c>
      <c r="R16" s="24">
        <v>11</v>
      </c>
      <c r="S16" s="24">
        <v>12</v>
      </c>
      <c r="T16" s="24">
        <v>11</v>
      </c>
      <c r="U16" s="24">
        <v>13</v>
      </c>
      <c r="V16" s="24">
        <v>13</v>
      </c>
      <c r="W16" s="24">
        <v>29</v>
      </c>
      <c r="X16" s="24">
        <v>17</v>
      </c>
      <c r="Y16" s="24">
        <v>9</v>
      </c>
      <c r="Z16" s="24">
        <v>10</v>
      </c>
      <c r="AA16" s="24">
        <v>11</v>
      </c>
      <c r="AB16" s="24">
        <v>11</v>
      </c>
      <c r="AC16" s="24">
        <v>25</v>
      </c>
      <c r="AD16" s="24">
        <v>14</v>
      </c>
      <c r="AE16" s="24">
        <v>18</v>
      </c>
      <c r="AF16" s="24">
        <v>31</v>
      </c>
      <c r="AG16" s="24">
        <v>14</v>
      </c>
      <c r="AH16" s="24">
        <v>14</v>
      </c>
      <c r="AI16" s="24">
        <v>17</v>
      </c>
      <c r="AJ16" s="24">
        <v>17</v>
      </c>
      <c r="AK16" s="24">
        <v>11</v>
      </c>
      <c r="AL16" s="24">
        <v>11</v>
      </c>
      <c r="AM16" s="24">
        <v>19</v>
      </c>
      <c r="AN16" s="24">
        <v>22</v>
      </c>
      <c r="AO16" s="24">
        <v>15</v>
      </c>
      <c r="AP16" s="24">
        <v>15</v>
      </c>
      <c r="AQ16" s="24">
        <v>17</v>
      </c>
      <c r="AR16" s="24">
        <v>20</v>
      </c>
      <c r="AS16" s="24">
        <v>36</v>
      </c>
      <c r="AT16" s="24">
        <v>38</v>
      </c>
      <c r="AU16" s="24">
        <v>12</v>
      </c>
      <c r="AV16" s="24">
        <v>12</v>
      </c>
      <c r="AW16" s="24">
        <v>11</v>
      </c>
      <c r="AX16" s="24">
        <v>9</v>
      </c>
      <c r="AY16" s="24">
        <v>15</v>
      </c>
      <c r="AZ16" s="24">
        <v>16</v>
      </c>
      <c r="BA16" s="24">
        <v>8</v>
      </c>
      <c r="BB16" s="24">
        <v>10</v>
      </c>
      <c r="BC16" s="24">
        <v>11</v>
      </c>
      <c r="BD16" s="24">
        <v>8</v>
      </c>
      <c r="BE16" s="24">
        <v>10</v>
      </c>
      <c r="BF16" s="24">
        <v>10</v>
      </c>
      <c r="BG16" s="24">
        <v>12</v>
      </c>
      <c r="BH16" s="24">
        <v>21</v>
      </c>
      <c r="BI16" s="24">
        <v>23</v>
      </c>
      <c r="BJ16" s="24">
        <v>16</v>
      </c>
      <c r="BK16" s="24">
        <v>10</v>
      </c>
      <c r="BL16" s="24">
        <v>12</v>
      </c>
      <c r="BM16" s="24">
        <v>12</v>
      </c>
      <c r="BN16" s="24">
        <v>17</v>
      </c>
      <c r="BO16" s="24">
        <v>8</v>
      </c>
      <c r="BP16" s="24">
        <v>12</v>
      </c>
      <c r="BQ16" s="24">
        <v>22</v>
      </c>
      <c r="BR16" s="24">
        <v>20</v>
      </c>
      <c r="BS16" s="24">
        <v>13</v>
      </c>
      <c r="BT16" s="24">
        <v>12</v>
      </c>
      <c r="BU16" s="24">
        <v>11</v>
      </c>
      <c r="BV16" s="24">
        <v>13</v>
      </c>
      <c r="BW16" s="24">
        <v>11</v>
      </c>
      <c r="BX16" s="24">
        <v>11</v>
      </c>
      <c r="BY16" s="24">
        <v>12</v>
      </c>
      <c r="BZ16" s="24">
        <v>12</v>
      </c>
      <c r="CA16"/>
      <c r="DV16" s="8">
        <f>COUNTIF($L16,"=13")+COUNTIF($M16,"=24")+COUNTIF($N16,"=14")+COUNTIF($O16,"=11")+COUNTIF($P16,"=11")+COUNTIF($Q16,"=14")+COUNTIF($R16,"=11")+COUNTIF($S16,"=12")+COUNTIF($T16,"=11")+COUNTIF($U16,"=13")+COUNTIF($V16,"=13")+COUNTIF($W16,"=29")</f>
        <v>12</v>
      </c>
      <c r="DW16" s="8">
        <f>COUNTIF($X16,"=17")+COUNTIF($Y16,"=9")+COUNTIF($Z16,"=10")+COUNTIF($AA16,"=11")+COUNTIF($AB16,"=11")+COUNTIF($AC16,"=25")+COUNTIF($AD16,"=14")+COUNTIF($AE16,"=18")+COUNTIF($AF16,"=31")+COUNTIF($AG16,"=14")+COUNTIF($AH16,"=14")+COUNTIF($AI16,"=17")+COUNTIF($AJ16,"=17")</f>
        <v>13</v>
      </c>
      <c r="DX16" s="8">
        <f>COUNTIF($AK16,"=11")+COUNTIF($AL16,"=11")+COUNTIF($AM16,"=19")+COUNTIF($AN16,"=22")+COUNTIF($AO16,"=15")+COUNTIF($AP16,"=15")+COUNTIF($AQ16,"=17")+COUNTIF($AR16,"=20")+COUNTIF($AS16,"=36")+COUNTIF($AT16,"=38")+COUNTIF($AU16,"=12")+COUNTIF($AV16,"=12")</f>
        <v>12</v>
      </c>
      <c r="DY16" s="8">
        <f>COUNTIF($AW16,"=11")+COUNTIF($AX16,"=9")+COUNTIF($AY16,"=15")+COUNTIF($AZ16,"=16")+COUNTIF($BA16,"=8")+COUNTIF($BB16,"=10")+COUNTIF($BC16,"=11")+COUNTIF($BD16,"=8")+COUNTIF($BE16,"=10")+COUNTIF($BF16,"=10")</f>
        <v>10</v>
      </c>
      <c r="DZ16" s="8">
        <f>COUNTIF($BG16,"=12")+COUNTIF($BH16,"=21")+COUNTIF($BI16,"=23")+COUNTIF($BJ16,"=16")+COUNTIF($BK16,"=10")+COUNTIF($BL16,"=12")+COUNTIF($BM16,"=12")+COUNTIF($BN16,"=17")+COUNTIF($BO16,"=8")+COUNTIF($BP16,"=12")+COUNTIF($BQ16,"=22")+COUNTIF($BR16,"=20")+COUNTIF($BS16,"=13")</f>
        <v>13</v>
      </c>
      <c r="EA16" s="8">
        <f>COUNTIF($BT16,"=12")+COUNTIF($BU16,"=11")+COUNTIF($BV16,"=13")+COUNTIF($BW16,"=11")+COUNTIF($BX16,"=11")+COUNTIF($BY16,"=12")+COUNTIF($BZ16,"=12")</f>
        <v>7</v>
      </c>
    </row>
    <row r="17" spans="1:131" ht="13.5">
      <c r="A17" s="25" t="s">
        <v>175</v>
      </c>
      <c r="B17" s="26" t="s">
        <v>100</v>
      </c>
      <c r="C17" s="29" t="s">
        <v>101</v>
      </c>
      <c r="D17" s="29" t="s">
        <v>102</v>
      </c>
      <c r="E17" s="43" t="s">
        <v>231</v>
      </c>
      <c r="F17" s="18" t="s">
        <v>234</v>
      </c>
      <c r="G17" s="42" t="s">
        <v>291</v>
      </c>
      <c r="H17" s="31" t="s">
        <v>292</v>
      </c>
      <c r="I17" s="42" t="s">
        <v>294</v>
      </c>
      <c r="J17" s="50">
        <f>+COUNTIF($R17,"&lt;=11")+COUNTIF($T17,"&lt;=11")+COUNTIF($AD17,"&lt;=14")+COUNTIF($AE17,"&lt;=18")+COUNTIF($AF17,"&gt;=31")+COUNTIF($AG17,"&lt;=14")+COUNTIF($AH17,"&lt;=14")+COUNTIF($AN17,"&lt;=22")+COUNTIF($AO17,"&lt;=15")+COUNTIF($AQ17,"&lt;=17")+COUNTIF($AR17,"&gt;=20")+COUNTIF($BC17,"&gt;=11")+COUNTIF($BH17,"&lt;=21")+COUNTIF($BN17,"&gt;=17")</f>
        <v>14</v>
      </c>
      <c r="K17" s="51">
        <f>67-(+DV17+DW17+DX17+DY17+DZ17+EA17)</f>
        <v>0</v>
      </c>
      <c r="L17" s="39">
        <v>13</v>
      </c>
      <c r="M17" s="39">
        <v>24</v>
      </c>
      <c r="N17" s="39">
        <v>14</v>
      </c>
      <c r="O17" s="39">
        <v>11</v>
      </c>
      <c r="P17" s="39">
        <v>11</v>
      </c>
      <c r="Q17" s="39">
        <v>14</v>
      </c>
      <c r="R17" s="39">
        <v>11</v>
      </c>
      <c r="S17" s="39">
        <v>12</v>
      </c>
      <c r="T17" s="39">
        <v>11</v>
      </c>
      <c r="U17" s="39">
        <v>13</v>
      </c>
      <c r="V17" s="39">
        <v>13</v>
      </c>
      <c r="W17" s="39">
        <v>29</v>
      </c>
      <c r="X17" s="39">
        <v>17</v>
      </c>
      <c r="Y17" s="39">
        <v>9</v>
      </c>
      <c r="Z17" s="39">
        <v>10</v>
      </c>
      <c r="AA17" s="39">
        <v>11</v>
      </c>
      <c r="AB17" s="39">
        <v>11</v>
      </c>
      <c r="AC17" s="39">
        <v>25</v>
      </c>
      <c r="AD17" s="39">
        <v>14</v>
      </c>
      <c r="AE17" s="39">
        <v>18</v>
      </c>
      <c r="AF17" s="39">
        <v>31</v>
      </c>
      <c r="AG17" s="39">
        <v>14</v>
      </c>
      <c r="AH17" s="39">
        <v>14</v>
      </c>
      <c r="AI17" s="39">
        <v>17</v>
      </c>
      <c r="AJ17" s="39">
        <v>17</v>
      </c>
      <c r="AK17" s="39">
        <v>11</v>
      </c>
      <c r="AL17" s="39">
        <v>11</v>
      </c>
      <c r="AM17" s="39">
        <v>19</v>
      </c>
      <c r="AN17" s="39">
        <v>22</v>
      </c>
      <c r="AO17" s="39">
        <v>15</v>
      </c>
      <c r="AP17" s="39">
        <v>15</v>
      </c>
      <c r="AQ17" s="39">
        <v>17</v>
      </c>
      <c r="AR17" s="39">
        <v>20</v>
      </c>
      <c r="AS17" s="39">
        <v>36</v>
      </c>
      <c r="AT17" s="39">
        <v>38</v>
      </c>
      <c r="AU17" s="39">
        <v>12</v>
      </c>
      <c r="AV17" s="39">
        <v>12</v>
      </c>
      <c r="AW17" s="39">
        <v>11</v>
      </c>
      <c r="AX17" s="39">
        <v>9</v>
      </c>
      <c r="AY17" s="39">
        <v>15</v>
      </c>
      <c r="AZ17" s="39">
        <v>16</v>
      </c>
      <c r="BA17" s="39">
        <v>8</v>
      </c>
      <c r="BB17" s="39">
        <v>10</v>
      </c>
      <c r="BC17" s="39">
        <v>11</v>
      </c>
      <c r="BD17" s="39">
        <v>8</v>
      </c>
      <c r="BE17" s="39">
        <v>10</v>
      </c>
      <c r="BF17" s="39">
        <v>10</v>
      </c>
      <c r="BG17" s="39">
        <v>12</v>
      </c>
      <c r="BH17" s="39">
        <v>21</v>
      </c>
      <c r="BI17" s="39">
        <v>23</v>
      </c>
      <c r="BJ17" s="39">
        <v>16</v>
      </c>
      <c r="BK17" s="39">
        <v>10</v>
      </c>
      <c r="BL17" s="39">
        <v>12</v>
      </c>
      <c r="BM17" s="39">
        <v>12</v>
      </c>
      <c r="BN17" s="39">
        <v>17</v>
      </c>
      <c r="BO17" s="39">
        <v>8</v>
      </c>
      <c r="BP17" s="39">
        <v>12</v>
      </c>
      <c r="BQ17" s="39">
        <v>22</v>
      </c>
      <c r="BR17" s="39">
        <v>20</v>
      </c>
      <c r="BS17" s="39">
        <v>13</v>
      </c>
      <c r="BT17" s="39">
        <v>12</v>
      </c>
      <c r="BU17" s="39">
        <v>11</v>
      </c>
      <c r="BV17" s="39">
        <v>13</v>
      </c>
      <c r="BW17" s="39">
        <v>11</v>
      </c>
      <c r="BX17" s="39">
        <v>11</v>
      </c>
      <c r="BY17" s="39">
        <v>12</v>
      </c>
      <c r="BZ17" s="39">
        <v>12</v>
      </c>
      <c r="CA17" s="40" t="s">
        <v>103</v>
      </c>
      <c r="CC17" s="22"/>
      <c r="CE17" s="21"/>
      <c r="DV17" s="8">
        <f aca="true" t="shared" si="0" ref="DV17:DV47">COUNTIF($L17,"=13")+COUNTIF($M17,"=24")+COUNTIF($N17,"=14")+COUNTIF($O17,"=11")+COUNTIF($P17,"=11")+COUNTIF($Q17,"=14")+COUNTIF($R17,"=11")+COUNTIF($S17,"=12")+COUNTIF($T17,"=11")+COUNTIF($U17,"=13")+COUNTIF($V17,"=13")+COUNTIF($W17,"=29")</f>
        <v>12</v>
      </c>
      <c r="DW17" s="8">
        <f aca="true" t="shared" si="1" ref="DW17:DW47">COUNTIF($X17,"=17")+COUNTIF($Y17,"=9")+COUNTIF($Z17,"=10")+COUNTIF($AA17,"=11")+COUNTIF($AB17,"=11")+COUNTIF($AC17,"=25")+COUNTIF($AD17,"=14")+COUNTIF($AE17,"=18")+COUNTIF($AF17,"=31")+COUNTIF($AG17,"=14")+COUNTIF($AH17,"=14")+COUNTIF($AI17,"=17")+COUNTIF($AJ17,"=17")</f>
        <v>13</v>
      </c>
      <c r="DX17" s="8">
        <f aca="true" t="shared" si="2" ref="DX17:DX47">COUNTIF($AK17,"=11")+COUNTIF($AL17,"=11")+COUNTIF($AM17,"=19")+COUNTIF($AN17,"=22")+COUNTIF($AO17,"=15")+COUNTIF($AP17,"=15")+COUNTIF($AQ17,"=17")+COUNTIF($AR17,"=20")+COUNTIF($AS17,"=36")+COUNTIF($AT17,"=38")+COUNTIF($AU17,"=12")+COUNTIF($AV17,"=12")</f>
        <v>12</v>
      </c>
      <c r="DY17" s="8">
        <f aca="true" t="shared" si="3" ref="DY17:DY47">COUNTIF($AW17,"=11")+COUNTIF($AX17,"=9")+COUNTIF($AY17,"=15")+COUNTIF($AZ17,"=16")+COUNTIF($BA17,"=8")+COUNTIF($BB17,"=10")+COUNTIF($BC17,"=11")+COUNTIF($BD17,"=8")+COUNTIF($BE17,"=10")+COUNTIF($BF17,"=10")</f>
        <v>10</v>
      </c>
      <c r="DZ17" s="8">
        <f aca="true" t="shared" si="4" ref="DZ17:DZ47">COUNTIF($BG17,"=12")+COUNTIF($BH17,"=21")+COUNTIF($BI17,"=23")+COUNTIF($BJ17,"=16")+COUNTIF($BK17,"=10")+COUNTIF($BL17,"=12")+COUNTIF($BM17,"=12")+COUNTIF($BN17,"=17")+COUNTIF($BO17,"=8")+COUNTIF($BP17,"=12")+COUNTIF($BQ17,"=22")+COUNTIF($BR17,"=20")+COUNTIF($BS17,"=13")</f>
        <v>13</v>
      </c>
      <c r="EA17" s="8">
        <f aca="true" t="shared" si="5" ref="EA17:EA47">COUNTIF($BT17,"=12")+COUNTIF($BU17,"=11")+COUNTIF($BV17,"=13")+COUNTIF($BW17,"=11")+COUNTIF($BX17,"=11")+COUNTIF($BY17,"=12")+COUNTIF($BZ17,"=12")</f>
        <v>7</v>
      </c>
    </row>
    <row r="18" spans="1:131" ht="13.5">
      <c r="A18" s="25" t="s">
        <v>105</v>
      </c>
      <c r="B18" s="26" t="s">
        <v>104</v>
      </c>
      <c r="C18" s="29" t="s">
        <v>101</v>
      </c>
      <c r="D18" s="29" t="s">
        <v>102</v>
      </c>
      <c r="E18" s="43" t="s">
        <v>231</v>
      </c>
      <c r="F18" s="18" t="s">
        <v>234</v>
      </c>
      <c r="G18" s="42" t="s">
        <v>291</v>
      </c>
      <c r="H18" s="31" t="s">
        <v>293</v>
      </c>
      <c r="I18" s="42" t="s">
        <v>294</v>
      </c>
      <c r="J18" s="50">
        <f>+COUNTIF($R18,"&lt;=11")+COUNTIF($T18,"&lt;=11")+COUNTIF($AD18,"&lt;=14")+COUNTIF($AE18,"&lt;=18")+COUNTIF($AF18,"&gt;=31")+COUNTIF($AG18,"&lt;=14")+COUNTIF($AH18,"&lt;=14")+COUNTIF($AN18,"&lt;=22")+COUNTIF($AO18,"&lt;=15")+COUNTIF($AQ18,"&lt;=17")+COUNTIF($AR18,"&gt;=20")+COUNTIF($BC18,"&gt;=11")+COUNTIF($BH18,"&lt;=21")+COUNTIF($BN18,"&gt;=17")</f>
        <v>14</v>
      </c>
      <c r="K18" s="51">
        <f>67-(+DV18+DW18+DX18+DY18+DZ18+EA18)</f>
        <v>0</v>
      </c>
      <c r="L18" s="47">
        <v>13</v>
      </c>
      <c r="M18" s="47">
        <v>24</v>
      </c>
      <c r="N18" s="47">
        <v>14</v>
      </c>
      <c r="O18" s="47">
        <v>11</v>
      </c>
      <c r="P18" s="47">
        <v>11</v>
      </c>
      <c r="Q18" s="47">
        <v>14</v>
      </c>
      <c r="R18" s="47">
        <v>11</v>
      </c>
      <c r="S18" s="47">
        <v>12</v>
      </c>
      <c r="T18" s="47">
        <v>11</v>
      </c>
      <c r="U18" s="47">
        <v>13</v>
      </c>
      <c r="V18" s="47">
        <v>13</v>
      </c>
      <c r="W18" s="47">
        <v>29</v>
      </c>
      <c r="X18" s="47">
        <v>17</v>
      </c>
      <c r="Y18" s="47">
        <v>9</v>
      </c>
      <c r="Z18" s="47">
        <v>10</v>
      </c>
      <c r="AA18" s="47">
        <v>11</v>
      </c>
      <c r="AB18" s="47">
        <v>11</v>
      </c>
      <c r="AC18" s="47">
        <v>25</v>
      </c>
      <c r="AD18" s="47">
        <v>14</v>
      </c>
      <c r="AE18" s="47">
        <v>18</v>
      </c>
      <c r="AF18" s="47">
        <v>31</v>
      </c>
      <c r="AG18" s="47">
        <v>14</v>
      </c>
      <c r="AH18" s="47">
        <v>14</v>
      </c>
      <c r="AI18" s="47">
        <v>17</v>
      </c>
      <c r="AJ18" s="47">
        <v>17</v>
      </c>
      <c r="AK18" s="47">
        <v>11</v>
      </c>
      <c r="AL18" s="47">
        <v>11</v>
      </c>
      <c r="AM18" s="47">
        <v>19</v>
      </c>
      <c r="AN18" s="47">
        <v>22</v>
      </c>
      <c r="AO18" s="47">
        <v>15</v>
      </c>
      <c r="AP18" s="47">
        <v>15</v>
      </c>
      <c r="AQ18" s="47">
        <v>17</v>
      </c>
      <c r="AR18" s="47">
        <v>20</v>
      </c>
      <c r="AS18" s="47">
        <v>36</v>
      </c>
      <c r="AT18" s="47">
        <v>38</v>
      </c>
      <c r="AU18" s="47">
        <v>12</v>
      </c>
      <c r="AV18" s="47">
        <v>12</v>
      </c>
      <c r="AW18" s="47">
        <v>11</v>
      </c>
      <c r="AX18" s="47">
        <v>9</v>
      </c>
      <c r="AY18" s="47">
        <v>15</v>
      </c>
      <c r="AZ18" s="47">
        <v>16</v>
      </c>
      <c r="BA18" s="47">
        <v>8</v>
      </c>
      <c r="BB18" s="47">
        <v>10</v>
      </c>
      <c r="BC18" s="47">
        <v>11</v>
      </c>
      <c r="BD18" s="47">
        <v>8</v>
      </c>
      <c r="BE18" s="47">
        <v>10</v>
      </c>
      <c r="BF18" s="47">
        <v>10</v>
      </c>
      <c r="BG18" s="47">
        <v>12</v>
      </c>
      <c r="BH18" s="47">
        <v>21</v>
      </c>
      <c r="BI18" s="47">
        <v>23</v>
      </c>
      <c r="BJ18" s="47">
        <v>16</v>
      </c>
      <c r="BK18" s="47">
        <v>10</v>
      </c>
      <c r="BL18" s="47">
        <v>12</v>
      </c>
      <c r="BM18" s="47">
        <v>12</v>
      </c>
      <c r="BN18" s="47">
        <v>17</v>
      </c>
      <c r="BO18" s="47">
        <v>8</v>
      </c>
      <c r="BP18" s="47">
        <v>12</v>
      </c>
      <c r="BQ18" s="47">
        <v>22</v>
      </c>
      <c r="BR18" s="47">
        <v>20</v>
      </c>
      <c r="BS18" s="47">
        <v>13</v>
      </c>
      <c r="BT18" s="47">
        <v>12</v>
      </c>
      <c r="BU18" s="47">
        <v>11</v>
      </c>
      <c r="BV18" s="47">
        <v>13</v>
      </c>
      <c r="BW18" s="47">
        <v>11</v>
      </c>
      <c r="BX18" s="47">
        <v>11</v>
      </c>
      <c r="BY18" s="47">
        <v>12</v>
      </c>
      <c r="BZ18" s="47">
        <v>12</v>
      </c>
      <c r="CA18" s="40" t="s">
        <v>103</v>
      </c>
      <c r="CC18" s="22"/>
      <c r="CE18" s="21"/>
      <c r="DS18" s="8"/>
      <c r="DT18" s="8"/>
      <c r="DU18" s="8"/>
      <c r="DV18" s="8">
        <f t="shared" si="0"/>
        <v>12</v>
      </c>
      <c r="DW18" s="8">
        <f t="shared" si="1"/>
        <v>13</v>
      </c>
      <c r="DX18" s="8">
        <f t="shared" si="2"/>
        <v>12</v>
      </c>
      <c r="DY18" s="8">
        <f t="shared" si="3"/>
        <v>10</v>
      </c>
      <c r="DZ18" s="8">
        <f t="shared" si="4"/>
        <v>13</v>
      </c>
      <c r="EA18" s="8">
        <f t="shared" si="5"/>
        <v>7</v>
      </c>
    </row>
    <row r="19" spans="1:131" ht="13.5">
      <c r="A19" s="25" t="s">
        <v>90</v>
      </c>
      <c r="B19" s="26" t="s">
        <v>89</v>
      </c>
      <c r="C19" s="29" t="s">
        <v>210</v>
      </c>
      <c r="D19" s="29" t="s">
        <v>183</v>
      </c>
      <c r="E19" s="43" t="s">
        <v>231</v>
      </c>
      <c r="F19" s="18" t="s">
        <v>234</v>
      </c>
      <c r="G19" s="37" t="s">
        <v>230</v>
      </c>
      <c r="H19" s="31" t="s">
        <v>175</v>
      </c>
      <c r="I19" s="42" t="s">
        <v>175</v>
      </c>
      <c r="J19" s="50">
        <f>+COUNTIF($R19,"&lt;=11")+COUNTIF($T19,"&lt;=11")+COUNTIF($AD19,"&lt;=14")+COUNTIF($AE19,"&lt;=18")+COUNTIF($AF19,"&gt;=31")+COUNTIF($AG19,"&lt;=14")+COUNTIF($AH19,"&lt;=14")+COUNTIF($AN19,"&lt;=22")+COUNTIF($AO19,"&lt;=15")+COUNTIF($AQ19,"&lt;=17")+COUNTIF($AR19,"&gt;=20")+COUNTIF($BC19,"&gt;=11")+COUNTIF($BH19,"&lt;=21")+COUNTIF($BN19,"&gt;=17")</f>
        <v>7</v>
      </c>
      <c r="K19" s="51">
        <f>67-(+DV19+DW19+DX19+DY19+DZ19+EA19)</f>
        <v>15</v>
      </c>
      <c r="L19" s="39">
        <v>13</v>
      </c>
      <c r="M19" s="39">
        <v>25</v>
      </c>
      <c r="N19" s="39">
        <v>14</v>
      </c>
      <c r="O19" s="39">
        <v>11</v>
      </c>
      <c r="P19" s="39">
        <v>11</v>
      </c>
      <c r="Q19" s="39">
        <v>13</v>
      </c>
      <c r="R19" s="39">
        <v>12</v>
      </c>
      <c r="S19" s="39">
        <v>12</v>
      </c>
      <c r="T19" s="39">
        <v>11</v>
      </c>
      <c r="U19" s="39">
        <v>13</v>
      </c>
      <c r="V19" s="39">
        <v>14</v>
      </c>
      <c r="W19" s="39">
        <v>29</v>
      </c>
      <c r="X19" s="39">
        <v>16</v>
      </c>
      <c r="Y19" s="39">
        <v>9</v>
      </c>
      <c r="Z19" s="39">
        <v>10</v>
      </c>
      <c r="AA19" s="39">
        <v>11</v>
      </c>
      <c r="AB19" s="39">
        <v>11</v>
      </c>
      <c r="AC19" s="39">
        <v>25</v>
      </c>
      <c r="AD19" s="39">
        <v>15</v>
      </c>
      <c r="AE19" s="39">
        <v>18</v>
      </c>
      <c r="AF19" s="39">
        <v>31</v>
      </c>
      <c r="AG19" s="39">
        <v>14</v>
      </c>
      <c r="AH19" s="39">
        <v>16</v>
      </c>
      <c r="AI19" s="39">
        <v>16</v>
      </c>
      <c r="AJ19" s="39">
        <v>17</v>
      </c>
      <c r="AK19" s="39">
        <v>11</v>
      </c>
      <c r="AL19" s="39">
        <v>11</v>
      </c>
      <c r="AM19" s="39">
        <v>19</v>
      </c>
      <c r="AN19" s="39">
        <v>23</v>
      </c>
      <c r="AO19" s="39">
        <v>17</v>
      </c>
      <c r="AP19" s="39">
        <v>15</v>
      </c>
      <c r="AQ19" s="39">
        <v>17</v>
      </c>
      <c r="AR19" s="39">
        <v>17</v>
      </c>
      <c r="AS19" s="39">
        <v>37</v>
      </c>
      <c r="AT19" s="39">
        <v>37</v>
      </c>
      <c r="AU19" s="39">
        <v>12</v>
      </c>
      <c r="AV19" s="39">
        <v>12</v>
      </c>
      <c r="AW19" s="39">
        <v>11</v>
      </c>
      <c r="AX19" s="39">
        <v>9</v>
      </c>
      <c r="AY19" s="39">
        <v>15</v>
      </c>
      <c r="AZ19" s="39">
        <v>16</v>
      </c>
      <c r="BA19" s="39">
        <v>8</v>
      </c>
      <c r="BB19" s="39">
        <v>10</v>
      </c>
      <c r="BC19" s="39">
        <v>10</v>
      </c>
      <c r="BD19" s="39">
        <v>8</v>
      </c>
      <c r="BE19" s="39">
        <v>10</v>
      </c>
      <c r="BF19" s="39">
        <v>10</v>
      </c>
      <c r="BG19" s="39">
        <v>12</v>
      </c>
      <c r="BH19" s="39">
        <v>21</v>
      </c>
      <c r="BI19" s="39">
        <v>23</v>
      </c>
      <c r="BJ19" s="39">
        <v>16</v>
      </c>
      <c r="BK19" s="39">
        <v>10</v>
      </c>
      <c r="BL19" s="39">
        <v>12</v>
      </c>
      <c r="BM19" s="39">
        <v>12</v>
      </c>
      <c r="BN19" s="39">
        <v>17</v>
      </c>
      <c r="BO19" s="39">
        <v>8</v>
      </c>
      <c r="BP19" s="39">
        <v>12</v>
      </c>
      <c r="BQ19" s="39">
        <v>25</v>
      </c>
      <c r="BR19" s="39">
        <v>20</v>
      </c>
      <c r="BS19" s="39">
        <v>13</v>
      </c>
      <c r="BT19" s="39">
        <v>12</v>
      </c>
      <c r="BU19" s="39">
        <v>11</v>
      </c>
      <c r="BV19" s="39">
        <v>13</v>
      </c>
      <c r="BW19" s="39">
        <v>11</v>
      </c>
      <c r="BX19" s="39">
        <v>11</v>
      </c>
      <c r="BY19" s="39">
        <v>12</v>
      </c>
      <c r="BZ19" s="39">
        <v>12</v>
      </c>
      <c r="CA19" s="40" t="s">
        <v>83</v>
      </c>
      <c r="CC19" s="22"/>
      <c r="CE19" s="21"/>
      <c r="DV19" s="8">
        <f aca="true" t="shared" si="6" ref="DV19:DV37">COUNTIF($L19,"=13")+COUNTIF($M19,"=24")+COUNTIF($N19,"=14")+COUNTIF($O19,"=11")+COUNTIF($P19,"=11")+COUNTIF($Q19,"=14")+COUNTIF($R19,"=11")+COUNTIF($S19,"=12")+COUNTIF($T19,"=11")+COUNTIF($U19,"=13")+COUNTIF($V19,"=13")+COUNTIF($W19,"=29")</f>
        <v>8</v>
      </c>
      <c r="DW19" s="8">
        <f aca="true" t="shared" si="7" ref="DW19:DW37">COUNTIF($X19,"=17")+COUNTIF($Y19,"=9")+COUNTIF($Z19,"=10")+COUNTIF($AA19,"=11")+COUNTIF($AB19,"=11")+COUNTIF($AC19,"=25")+COUNTIF($AD19,"=14")+COUNTIF($AE19,"=18")+COUNTIF($AF19,"=31")+COUNTIF($AG19,"=14")+COUNTIF($AH19,"=14")+COUNTIF($AI19,"=17")+COUNTIF($AJ19,"=17")</f>
        <v>9</v>
      </c>
      <c r="DX19" s="8">
        <f aca="true" t="shared" si="8" ref="DX19:DX37">COUNTIF($AK19,"=11")+COUNTIF($AL19,"=11")+COUNTIF($AM19,"=19")+COUNTIF($AN19,"=22")+COUNTIF($AO19,"=15")+COUNTIF($AP19,"=15")+COUNTIF($AQ19,"=17")+COUNTIF($AR19,"=20")+COUNTIF($AS19,"=36")+COUNTIF($AT19,"=38")+COUNTIF($AU19,"=12")+COUNTIF($AV19,"=12")</f>
        <v>7</v>
      </c>
      <c r="DY19" s="8">
        <f aca="true" t="shared" si="9" ref="DY19:DY37">COUNTIF($AW19,"=11")+COUNTIF($AX19,"=9")+COUNTIF($AY19,"=15")+COUNTIF($AZ19,"=16")+COUNTIF($BA19,"=8")+COUNTIF($BB19,"=10")+COUNTIF($BC19,"=11")+COUNTIF($BD19,"=8")+COUNTIF($BE19,"=10")+COUNTIF($BF19,"=10")</f>
        <v>9</v>
      </c>
      <c r="DZ19" s="8">
        <f aca="true" t="shared" si="10" ref="DZ19:DZ37">COUNTIF($BG19,"=12")+COUNTIF($BH19,"=21")+COUNTIF($BI19,"=23")+COUNTIF($BJ19,"=16")+COUNTIF($BK19,"=10")+COUNTIF($BL19,"=12")+COUNTIF($BM19,"=12")+COUNTIF($BN19,"=17")+COUNTIF($BO19,"=8")+COUNTIF($BP19,"=12")+COUNTIF($BQ19,"=22")+COUNTIF($BR19,"=20")+COUNTIF($BS19,"=13")</f>
        <v>12</v>
      </c>
      <c r="EA19" s="8">
        <f aca="true" t="shared" si="11" ref="EA19:EA37">COUNTIF($BT19,"=12")+COUNTIF($BU19,"=11")+COUNTIF($BV19,"=13")+COUNTIF($BW19,"=11")+COUNTIF($BX19,"=11")+COUNTIF($BY19,"=12")+COUNTIF($BZ19,"=12")</f>
        <v>7</v>
      </c>
    </row>
    <row r="20" spans="1:131" ht="12.75">
      <c r="A20" t="s">
        <v>310</v>
      </c>
      <c r="B20" s="23" t="s">
        <v>225</v>
      </c>
      <c r="C20" t="s">
        <v>311</v>
      </c>
      <c r="D20" s="17" t="s">
        <v>203</v>
      </c>
      <c r="E20" s="43" t="s">
        <v>231</v>
      </c>
      <c r="F20" s="18" t="s">
        <v>234</v>
      </c>
      <c r="G20" s="42" t="s">
        <v>230</v>
      </c>
      <c r="H20" s="31" t="s">
        <v>304</v>
      </c>
      <c r="I20" s="42" t="s">
        <v>305</v>
      </c>
      <c r="J20" s="50">
        <f>+COUNTIF($R20,"&lt;=11")+COUNTIF($T20,"&lt;=11")+COUNTIF($AD20,"&lt;=14")+COUNTIF($AE20,"&lt;=18")+COUNTIF($AF20,"&gt;=31")+COUNTIF($AG20,"&lt;=14")+COUNTIF($AH20,"&lt;=14")+COUNTIF($AN20,"&lt;=22")+COUNTIF($AO20,"&lt;=15")+COUNTIF($AQ20,"&lt;=17")+COUNTIF($AR20,"&gt;=20")+COUNTIF($BC20,"&gt;=11")+COUNTIF($BH20,"&lt;=21")+COUNTIF($BN20,"&gt;=17")</f>
        <v>7</v>
      </c>
      <c r="K20" s="51">
        <f>67-(+DV20+DW20+DX20+DY20+DZ20+EA20)</f>
        <v>19</v>
      </c>
      <c r="L20" s="24">
        <v>13</v>
      </c>
      <c r="M20" s="24">
        <v>24</v>
      </c>
      <c r="N20" s="24">
        <v>14</v>
      </c>
      <c r="O20" s="24">
        <v>10</v>
      </c>
      <c r="P20" s="24">
        <v>11</v>
      </c>
      <c r="Q20" s="24">
        <v>15</v>
      </c>
      <c r="R20" s="24">
        <v>12</v>
      </c>
      <c r="S20" s="24">
        <v>12</v>
      </c>
      <c r="T20" s="24">
        <v>12</v>
      </c>
      <c r="U20" s="24">
        <v>13</v>
      </c>
      <c r="V20" s="24">
        <v>13</v>
      </c>
      <c r="W20" s="24">
        <v>30</v>
      </c>
      <c r="X20" s="24">
        <v>17</v>
      </c>
      <c r="Y20" s="24">
        <v>8</v>
      </c>
      <c r="Z20" s="24">
        <v>10</v>
      </c>
      <c r="AA20" s="24">
        <v>11</v>
      </c>
      <c r="AB20" s="24">
        <v>11</v>
      </c>
      <c r="AC20" s="24">
        <v>24</v>
      </c>
      <c r="AD20" s="24">
        <v>15</v>
      </c>
      <c r="AE20" s="24">
        <v>19</v>
      </c>
      <c r="AF20" s="24">
        <v>31</v>
      </c>
      <c r="AG20" s="24">
        <v>14</v>
      </c>
      <c r="AH20" s="24">
        <v>14</v>
      </c>
      <c r="AI20" s="24">
        <v>17</v>
      </c>
      <c r="AJ20" s="24">
        <v>17</v>
      </c>
      <c r="AK20" s="24">
        <v>11</v>
      </c>
      <c r="AL20" s="24">
        <v>11</v>
      </c>
      <c r="AM20" s="24">
        <v>19</v>
      </c>
      <c r="AN20" s="24">
        <v>22</v>
      </c>
      <c r="AO20" s="24">
        <v>15</v>
      </c>
      <c r="AP20" s="24">
        <v>14</v>
      </c>
      <c r="AQ20" s="24">
        <v>16</v>
      </c>
      <c r="AR20" s="24">
        <v>19</v>
      </c>
      <c r="AS20" s="24">
        <v>36</v>
      </c>
      <c r="AT20" s="24">
        <v>39</v>
      </c>
      <c r="AU20" s="24">
        <v>12</v>
      </c>
      <c r="AV20" s="24">
        <v>12</v>
      </c>
      <c r="AW20" s="24">
        <v>11</v>
      </c>
      <c r="AX20" s="24">
        <v>9</v>
      </c>
      <c r="AY20" s="24">
        <v>15</v>
      </c>
      <c r="AZ20" s="24">
        <v>16</v>
      </c>
      <c r="BA20" s="24">
        <v>8</v>
      </c>
      <c r="BB20" s="24">
        <v>10</v>
      </c>
      <c r="BC20" s="24">
        <v>10</v>
      </c>
      <c r="BD20" s="24">
        <v>8</v>
      </c>
      <c r="BE20" s="24">
        <v>10</v>
      </c>
      <c r="BF20" s="24">
        <v>10</v>
      </c>
      <c r="BG20" s="24">
        <v>12</v>
      </c>
      <c r="BH20" s="24">
        <v>21</v>
      </c>
      <c r="BI20" s="24">
        <v>23</v>
      </c>
      <c r="BJ20" s="24">
        <v>16</v>
      </c>
      <c r="BK20" s="24">
        <v>10</v>
      </c>
      <c r="BL20" s="24">
        <v>13</v>
      </c>
      <c r="BM20" s="24">
        <v>12</v>
      </c>
      <c r="BN20" s="24">
        <v>16</v>
      </c>
      <c r="BO20" s="24">
        <v>8</v>
      </c>
      <c r="BP20" s="24">
        <v>13</v>
      </c>
      <c r="BQ20" s="24">
        <v>23</v>
      </c>
      <c r="BR20" s="24">
        <v>20</v>
      </c>
      <c r="BS20" s="24">
        <v>13</v>
      </c>
      <c r="BT20" s="24">
        <v>12</v>
      </c>
      <c r="BU20" s="24">
        <v>11</v>
      </c>
      <c r="BV20" s="24">
        <v>13</v>
      </c>
      <c r="BW20" s="24">
        <v>11</v>
      </c>
      <c r="BX20" s="24">
        <v>11</v>
      </c>
      <c r="BY20" s="24">
        <v>13</v>
      </c>
      <c r="BZ20" s="24">
        <v>12</v>
      </c>
      <c r="CA20" t="s">
        <v>303</v>
      </c>
      <c r="CB20" t="s">
        <v>303</v>
      </c>
      <c r="CC20" t="s">
        <v>303</v>
      </c>
      <c r="CD20" t="s">
        <v>303</v>
      </c>
      <c r="CE20" t="s">
        <v>303</v>
      </c>
      <c r="CF20" s="23"/>
      <c r="DV20" s="8">
        <f t="shared" si="6"/>
        <v>7</v>
      </c>
      <c r="DW20" s="8">
        <f t="shared" si="7"/>
        <v>9</v>
      </c>
      <c r="DX20" s="8">
        <f t="shared" si="8"/>
        <v>8</v>
      </c>
      <c r="DY20" s="8">
        <f t="shared" si="9"/>
        <v>9</v>
      </c>
      <c r="DZ20" s="8">
        <f t="shared" si="10"/>
        <v>9</v>
      </c>
      <c r="EA20" s="8">
        <f t="shared" si="11"/>
        <v>6</v>
      </c>
    </row>
    <row r="21" spans="2:131" ht="12.75">
      <c r="B21" s="23"/>
      <c r="D21" s="17"/>
      <c r="E21" s="43"/>
      <c r="F21" s="18"/>
      <c r="G21" s="42"/>
      <c r="H21" s="31"/>
      <c r="I21" s="42"/>
      <c r="J21" s="50"/>
      <c r="K21" s="51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/>
      <c r="CF21" s="23"/>
      <c r="DV21" s="8"/>
      <c r="DW21" s="8"/>
      <c r="DX21" s="8"/>
      <c r="DY21" s="8"/>
      <c r="DZ21" s="8"/>
      <c r="EA21" s="8"/>
    </row>
    <row r="22" spans="1:131" ht="12.75">
      <c r="A22" s="18" t="s">
        <v>80</v>
      </c>
      <c r="B22" s="26" t="s">
        <v>79</v>
      </c>
      <c r="C22" s="29" t="s">
        <v>113</v>
      </c>
      <c r="D22" s="29" t="s">
        <v>181</v>
      </c>
      <c r="E22" s="43" t="s">
        <v>231</v>
      </c>
      <c r="F22" s="18" t="s">
        <v>234</v>
      </c>
      <c r="G22" s="37" t="s">
        <v>230</v>
      </c>
      <c r="H22" s="31" t="s">
        <v>175</v>
      </c>
      <c r="I22" s="42" t="s">
        <v>175</v>
      </c>
      <c r="J22" s="50">
        <f>+COUNTIF($R22,"&lt;=11")+COUNTIF($T22,"&lt;=11")+COUNTIF($AD22,"&lt;=14")+COUNTIF($AE22,"&lt;=18")+COUNTIF($AF22,"&gt;=31")+COUNTIF($AG22,"&lt;=14")+COUNTIF($AH22,"&lt;=14")+COUNTIF($AN22,"&lt;=22")+COUNTIF($AO22,"&lt;=15")+COUNTIF($AQ22,"&lt;=17")+COUNTIF($AR22,"&gt;=20")+COUNTIF($BC22,"&gt;=11")+COUNTIF($BH22,"&lt;=21")+COUNTIF($BN22,"&gt;=17")</f>
        <v>6</v>
      </c>
      <c r="K22" s="51">
        <f>67-(+DV22+DW22+DX22+DY22+DZ22+EA22)</f>
        <v>15</v>
      </c>
      <c r="L22" s="39">
        <v>12</v>
      </c>
      <c r="M22" s="39">
        <v>24</v>
      </c>
      <c r="N22" s="39">
        <v>14</v>
      </c>
      <c r="O22" s="39">
        <v>11</v>
      </c>
      <c r="P22" s="39">
        <v>11</v>
      </c>
      <c r="Q22" s="39">
        <v>14</v>
      </c>
      <c r="R22" s="39">
        <v>12</v>
      </c>
      <c r="S22" s="39">
        <v>12</v>
      </c>
      <c r="T22" s="39">
        <v>11</v>
      </c>
      <c r="U22" s="39">
        <v>13</v>
      </c>
      <c r="V22" s="39">
        <v>13</v>
      </c>
      <c r="W22" s="39">
        <v>29</v>
      </c>
      <c r="X22" s="39">
        <v>17</v>
      </c>
      <c r="Y22" s="39">
        <v>9</v>
      </c>
      <c r="Z22" s="39">
        <v>10</v>
      </c>
      <c r="AA22" s="39">
        <v>11</v>
      </c>
      <c r="AB22" s="39">
        <v>11</v>
      </c>
      <c r="AC22" s="39">
        <v>25</v>
      </c>
      <c r="AD22" s="39">
        <v>15</v>
      </c>
      <c r="AE22" s="39">
        <v>19</v>
      </c>
      <c r="AF22" s="39">
        <v>31</v>
      </c>
      <c r="AG22" s="39">
        <v>15</v>
      </c>
      <c r="AH22" s="39">
        <v>15</v>
      </c>
      <c r="AI22" s="39">
        <v>17</v>
      </c>
      <c r="AJ22" s="39">
        <v>17</v>
      </c>
      <c r="AK22" s="39">
        <v>11</v>
      </c>
      <c r="AL22" s="39">
        <v>11</v>
      </c>
      <c r="AM22" s="39">
        <v>19</v>
      </c>
      <c r="AN22" s="39">
        <v>22</v>
      </c>
      <c r="AO22" s="39">
        <v>17</v>
      </c>
      <c r="AP22" s="39">
        <v>14</v>
      </c>
      <c r="AQ22" s="39">
        <v>15</v>
      </c>
      <c r="AR22" s="39">
        <v>17</v>
      </c>
      <c r="AS22" s="39">
        <v>36</v>
      </c>
      <c r="AT22" s="39">
        <v>37</v>
      </c>
      <c r="AU22" s="39">
        <v>12</v>
      </c>
      <c r="AV22" s="39">
        <v>12</v>
      </c>
      <c r="AW22" s="39">
        <v>11</v>
      </c>
      <c r="AX22" s="39">
        <v>9</v>
      </c>
      <c r="AY22" s="39">
        <v>15</v>
      </c>
      <c r="AZ22" s="39">
        <v>16</v>
      </c>
      <c r="BA22" s="39">
        <v>8</v>
      </c>
      <c r="BB22" s="39">
        <v>10</v>
      </c>
      <c r="BC22" s="39">
        <v>10</v>
      </c>
      <c r="BD22" s="39">
        <v>8</v>
      </c>
      <c r="BE22" s="39">
        <v>10</v>
      </c>
      <c r="BF22" s="39">
        <v>10</v>
      </c>
      <c r="BG22" s="39">
        <v>12</v>
      </c>
      <c r="BH22" s="39">
        <v>21</v>
      </c>
      <c r="BI22" s="39">
        <v>21</v>
      </c>
      <c r="BJ22" s="39">
        <v>16</v>
      </c>
      <c r="BK22" s="39">
        <v>10</v>
      </c>
      <c r="BL22" s="39">
        <v>12</v>
      </c>
      <c r="BM22" s="39">
        <v>12</v>
      </c>
      <c r="BN22" s="39">
        <v>17</v>
      </c>
      <c r="BO22" s="39">
        <v>8</v>
      </c>
      <c r="BP22" s="39">
        <v>12</v>
      </c>
      <c r="BQ22" s="39">
        <v>24</v>
      </c>
      <c r="BR22" s="39">
        <v>20</v>
      </c>
      <c r="BS22" s="39">
        <v>12</v>
      </c>
      <c r="BT22" s="39">
        <v>12</v>
      </c>
      <c r="BU22" s="39">
        <v>11</v>
      </c>
      <c r="BV22" s="39">
        <v>13</v>
      </c>
      <c r="BW22" s="39">
        <v>11</v>
      </c>
      <c r="BX22" s="39">
        <v>11</v>
      </c>
      <c r="BY22" s="39">
        <v>12</v>
      </c>
      <c r="BZ22" s="39">
        <v>12</v>
      </c>
      <c r="CA22" s="40" t="s">
        <v>77</v>
      </c>
      <c r="DV22" s="8">
        <f t="shared" si="6"/>
        <v>10</v>
      </c>
      <c r="DW22" s="8">
        <f t="shared" si="7"/>
        <v>9</v>
      </c>
      <c r="DX22" s="8">
        <f t="shared" si="8"/>
        <v>7</v>
      </c>
      <c r="DY22" s="8">
        <f t="shared" si="9"/>
        <v>9</v>
      </c>
      <c r="DZ22" s="8">
        <f t="shared" si="10"/>
        <v>10</v>
      </c>
      <c r="EA22" s="8">
        <f t="shared" si="11"/>
        <v>7</v>
      </c>
    </row>
    <row r="23" spans="1:131" ht="13.5">
      <c r="A23" s="25" t="s">
        <v>64</v>
      </c>
      <c r="B23" s="26" t="s">
        <v>63</v>
      </c>
      <c r="C23" s="29" t="s">
        <v>59</v>
      </c>
      <c r="D23" s="46" t="s">
        <v>180</v>
      </c>
      <c r="E23" s="43" t="s">
        <v>231</v>
      </c>
      <c r="F23" s="18" t="s">
        <v>234</v>
      </c>
      <c r="G23" s="37" t="s">
        <v>230</v>
      </c>
      <c r="H23" s="31" t="s">
        <v>175</v>
      </c>
      <c r="I23" s="42" t="s">
        <v>175</v>
      </c>
      <c r="J23" s="50">
        <f>+COUNTIF($R23,"&lt;=11")+COUNTIF($T23,"&lt;=11")+COUNTIF($AD23,"&lt;=14")+COUNTIF($AE23,"&lt;=18")+COUNTIF($AF23,"&gt;=31")+COUNTIF($AG23,"&lt;=14")+COUNTIF($AH23,"&lt;=14")+COUNTIF($AN23,"&lt;=22")+COUNTIF($AO23,"&lt;=15")+COUNTIF($AQ23,"&lt;=17")+COUNTIF($AR23,"&gt;=20")+COUNTIF($BC23,"&gt;=11")+COUNTIF($BH23,"&lt;=21")+COUNTIF($BN23,"&gt;=17")</f>
        <v>6</v>
      </c>
      <c r="K23" s="51">
        <f>67-(+DV23+DW23+DX23+DY23+DZ23+EA23)</f>
        <v>15</v>
      </c>
      <c r="L23" s="39">
        <v>13</v>
      </c>
      <c r="M23" s="39">
        <v>24</v>
      </c>
      <c r="N23" s="39">
        <v>14</v>
      </c>
      <c r="O23" s="39">
        <v>11</v>
      </c>
      <c r="P23" s="39">
        <v>11</v>
      </c>
      <c r="Q23" s="39">
        <v>14</v>
      </c>
      <c r="R23" s="39">
        <v>12</v>
      </c>
      <c r="S23" s="39">
        <v>12</v>
      </c>
      <c r="T23" s="39">
        <v>11</v>
      </c>
      <c r="U23" s="39">
        <v>13</v>
      </c>
      <c r="V23" s="39">
        <v>13</v>
      </c>
      <c r="W23" s="39">
        <v>29</v>
      </c>
      <c r="X23" s="39">
        <v>17</v>
      </c>
      <c r="Y23" s="39">
        <v>8</v>
      </c>
      <c r="Z23" s="39">
        <v>9</v>
      </c>
      <c r="AA23" s="39">
        <v>11</v>
      </c>
      <c r="AB23" s="39">
        <v>11</v>
      </c>
      <c r="AC23" s="39">
        <v>25</v>
      </c>
      <c r="AD23" s="39">
        <v>15</v>
      </c>
      <c r="AE23" s="39">
        <v>19</v>
      </c>
      <c r="AF23" s="39">
        <v>29</v>
      </c>
      <c r="AG23" s="39">
        <v>13</v>
      </c>
      <c r="AH23" s="39">
        <v>13</v>
      </c>
      <c r="AI23" s="39">
        <v>15</v>
      </c>
      <c r="AJ23" s="39">
        <v>17</v>
      </c>
      <c r="AK23" s="39">
        <v>11</v>
      </c>
      <c r="AL23" s="39">
        <v>11</v>
      </c>
      <c r="AM23" s="39">
        <v>19</v>
      </c>
      <c r="AN23" s="39">
        <v>23</v>
      </c>
      <c r="AO23" s="39">
        <v>15</v>
      </c>
      <c r="AP23" s="39">
        <v>15</v>
      </c>
      <c r="AQ23" s="39">
        <v>17</v>
      </c>
      <c r="AR23" s="39">
        <v>17</v>
      </c>
      <c r="AS23" s="39">
        <v>36</v>
      </c>
      <c r="AT23" s="39">
        <v>38</v>
      </c>
      <c r="AU23" s="39">
        <v>12</v>
      </c>
      <c r="AV23" s="39">
        <v>12</v>
      </c>
      <c r="AW23" s="39">
        <v>11</v>
      </c>
      <c r="AX23" s="39">
        <v>9</v>
      </c>
      <c r="AY23" s="39">
        <v>15</v>
      </c>
      <c r="AZ23" s="39">
        <v>16</v>
      </c>
      <c r="BA23" s="39">
        <v>8</v>
      </c>
      <c r="BB23" s="39">
        <v>10</v>
      </c>
      <c r="BC23" s="39">
        <v>10</v>
      </c>
      <c r="BD23" s="39">
        <v>8</v>
      </c>
      <c r="BE23" s="39">
        <v>10</v>
      </c>
      <c r="BF23" s="39">
        <v>10</v>
      </c>
      <c r="BG23" s="39">
        <v>12</v>
      </c>
      <c r="BH23" s="39">
        <v>21</v>
      </c>
      <c r="BI23" s="39">
        <v>23</v>
      </c>
      <c r="BJ23" s="39">
        <v>15</v>
      </c>
      <c r="BK23" s="39">
        <v>10</v>
      </c>
      <c r="BL23" s="39">
        <v>12</v>
      </c>
      <c r="BM23" s="39">
        <v>12</v>
      </c>
      <c r="BN23" s="39">
        <v>14</v>
      </c>
      <c r="BO23" s="39">
        <v>8</v>
      </c>
      <c r="BP23" s="39">
        <v>12</v>
      </c>
      <c r="BQ23" s="39">
        <v>22</v>
      </c>
      <c r="BR23" s="39">
        <v>20</v>
      </c>
      <c r="BS23" s="39">
        <v>13</v>
      </c>
      <c r="BT23" s="39">
        <v>12</v>
      </c>
      <c r="BU23" s="39">
        <v>11</v>
      </c>
      <c r="BV23" s="39">
        <v>13</v>
      </c>
      <c r="BW23" s="39">
        <v>11</v>
      </c>
      <c r="BX23" s="39">
        <v>11</v>
      </c>
      <c r="BY23" s="39">
        <v>13</v>
      </c>
      <c r="BZ23" s="39">
        <v>12</v>
      </c>
      <c r="CA23" s="40" t="s">
        <v>60</v>
      </c>
      <c r="CC23" s="44"/>
      <c r="CE23" s="21"/>
      <c r="CF23" s="23"/>
      <c r="DV23" s="8">
        <f t="shared" si="6"/>
        <v>11</v>
      </c>
      <c r="DW23" s="8">
        <f t="shared" si="7"/>
        <v>5</v>
      </c>
      <c r="DX23" s="8">
        <f t="shared" si="8"/>
        <v>10</v>
      </c>
      <c r="DY23" s="8">
        <f t="shared" si="9"/>
        <v>9</v>
      </c>
      <c r="DZ23" s="8">
        <f t="shared" si="10"/>
        <v>11</v>
      </c>
      <c r="EA23" s="8">
        <f t="shared" si="11"/>
        <v>6</v>
      </c>
    </row>
    <row r="24" spans="1:131" ht="12.75">
      <c r="A24" s="18" t="s">
        <v>78</v>
      </c>
      <c r="B24" s="26" t="s">
        <v>75</v>
      </c>
      <c r="C24" s="29" t="s">
        <v>76</v>
      </c>
      <c r="D24" s="29" t="s">
        <v>181</v>
      </c>
      <c r="E24" s="43" t="s">
        <v>231</v>
      </c>
      <c r="F24" s="18" t="s">
        <v>234</v>
      </c>
      <c r="G24" s="37" t="s">
        <v>230</v>
      </c>
      <c r="H24" s="31" t="s">
        <v>175</v>
      </c>
      <c r="I24" s="42" t="s">
        <v>175</v>
      </c>
      <c r="J24" s="50">
        <f>+COUNTIF($R24,"&lt;=11")+COUNTIF($T24,"&lt;=11")+COUNTIF($AD24,"&lt;=14")+COUNTIF($AE24,"&lt;=18")+COUNTIF($AF24,"&gt;=31")+COUNTIF($AG24,"&lt;=14")+COUNTIF($AH24,"&lt;=14")+COUNTIF($AN24,"&lt;=22")+COUNTIF($AO24,"&lt;=15")+COUNTIF($AQ24,"&lt;=17")+COUNTIF($AR24,"&gt;=20")+COUNTIF($BC24,"&gt;=11")+COUNTIF($BH24,"&lt;=21")+COUNTIF($BN24,"&gt;=17")</f>
        <v>6</v>
      </c>
      <c r="K24" s="51">
        <f>67-(+DV24+DW24+DX24+DY24+DZ24+EA24)</f>
        <v>16</v>
      </c>
      <c r="L24" s="39">
        <v>12</v>
      </c>
      <c r="M24" s="39">
        <v>24</v>
      </c>
      <c r="N24" s="39">
        <v>14</v>
      </c>
      <c r="O24" s="39">
        <v>11</v>
      </c>
      <c r="P24" s="39">
        <v>11</v>
      </c>
      <c r="Q24" s="39">
        <v>14</v>
      </c>
      <c r="R24" s="39">
        <v>12</v>
      </c>
      <c r="S24" s="39">
        <v>12</v>
      </c>
      <c r="T24" s="39">
        <v>11</v>
      </c>
      <c r="U24" s="39">
        <v>13</v>
      </c>
      <c r="V24" s="39">
        <v>13</v>
      </c>
      <c r="W24" s="39">
        <v>29</v>
      </c>
      <c r="X24" s="39">
        <v>17</v>
      </c>
      <c r="Y24" s="39">
        <v>9</v>
      </c>
      <c r="Z24" s="39">
        <v>10</v>
      </c>
      <c r="AA24" s="39">
        <v>11</v>
      </c>
      <c r="AB24" s="39">
        <v>11</v>
      </c>
      <c r="AC24" s="39">
        <v>25</v>
      </c>
      <c r="AD24" s="39">
        <v>15</v>
      </c>
      <c r="AE24" s="39">
        <v>19</v>
      </c>
      <c r="AF24" s="39">
        <v>31</v>
      </c>
      <c r="AG24" s="39">
        <v>15</v>
      </c>
      <c r="AH24" s="39">
        <v>15</v>
      </c>
      <c r="AI24" s="39">
        <v>17</v>
      </c>
      <c r="AJ24" s="39">
        <v>17</v>
      </c>
      <c r="AK24" s="39">
        <v>11</v>
      </c>
      <c r="AL24" s="39">
        <v>11</v>
      </c>
      <c r="AM24" s="39">
        <v>19</v>
      </c>
      <c r="AN24" s="39">
        <v>22</v>
      </c>
      <c r="AO24" s="39">
        <v>17</v>
      </c>
      <c r="AP24" s="39">
        <v>14</v>
      </c>
      <c r="AQ24" s="39">
        <v>15</v>
      </c>
      <c r="AR24" s="39">
        <v>17</v>
      </c>
      <c r="AS24" s="39">
        <v>36</v>
      </c>
      <c r="AT24" s="39">
        <v>37</v>
      </c>
      <c r="AU24" s="39">
        <v>12</v>
      </c>
      <c r="AV24" s="39">
        <v>12</v>
      </c>
      <c r="AW24" s="39">
        <v>11</v>
      </c>
      <c r="AX24" s="39">
        <v>9</v>
      </c>
      <c r="AY24" s="39">
        <v>15</v>
      </c>
      <c r="AZ24" s="39">
        <v>16</v>
      </c>
      <c r="BA24" s="39">
        <v>8</v>
      </c>
      <c r="BB24" s="39">
        <v>10</v>
      </c>
      <c r="BC24" s="39">
        <v>10</v>
      </c>
      <c r="BD24" s="39">
        <v>8</v>
      </c>
      <c r="BE24" s="39">
        <v>10</v>
      </c>
      <c r="BF24" s="39">
        <v>10</v>
      </c>
      <c r="BG24" s="39">
        <v>12</v>
      </c>
      <c r="BH24" s="39">
        <v>21</v>
      </c>
      <c r="BI24" s="39">
        <v>21</v>
      </c>
      <c r="BJ24" s="39">
        <v>16</v>
      </c>
      <c r="BK24" s="39">
        <v>10</v>
      </c>
      <c r="BL24" s="39">
        <v>12</v>
      </c>
      <c r="BM24" s="39">
        <v>12</v>
      </c>
      <c r="BN24" s="39">
        <v>17</v>
      </c>
      <c r="BO24" s="39">
        <v>8</v>
      </c>
      <c r="BP24" s="39">
        <v>12</v>
      </c>
      <c r="BQ24" s="39">
        <v>24</v>
      </c>
      <c r="BR24" s="39">
        <v>20</v>
      </c>
      <c r="BS24" s="39">
        <v>12</v>
      </c>
      <c r="BT24" s="39">
        <v>12</v>
      </c>
      <c r="BU24" s="39">
        <v>11</v>
      </c>
      <c r="BV24" s="39">
        <v>10</v>
      </c>
      <c r="BW24" s="39">
        <v>11</v>
      </c>
      <c r="BX24" s="39">
        <v>11</v>
      </c>
      <c r="BY24" s="39">
        <v>12</v>
      </c>
      <c r="BZ24" s="39">
        <v>12</v>
      </c>
      <c r="CA24" s="40" t="s">
        <v>77</v>
      </c>
      <c r="CC24" s="35"/>
      <c r="CD24" s="35"/>
      <c r="CE24" s="35"/>
      <c r="DV24" s="8">
        <f t="shared" si="6"/>
        <v>10</v>
      </c>
      <c r="DW24" s="8">
        <f t="shared" si="7"/>
        <v>9</v>
      </c>
      <c r="DX24" s="8">
        <f t="shared" si="8"/>
        <v>7</v>
      </c>
      <c r="DY24" s="8">
        <f t="shared" si="9"/>
        <v>9</v>
      </c>
      <c r="DZ24" s="8">
        <f t="shared" si="10"/>
        <v>10</v>
      </c>
      <c r="EA24" s="8">
        <f t="shared" si="11"/>
        <v>6</v>
      </c>
    </row>
    <row r="25" spans="1:131" ht="13.5">
      <c r="A25" s="25" t="s">
        <v>66</v>
      </c>
      <c r="B25" s="26" t="s">
        <v>65</v>
      </c>
      <c r="C25" s="29" t="s">
        <v>74</v>
      </c>
      <c r="D25" s="29" t="s">
        <v>187</v>
      </c>
      <c r="E25" s="43" t="s">
        <v>231</v>
      </c>
      <c r="F25" s="18" t="s">
        <v>234</v>
      </c>
      <c r="G25" s="37" t="s">
        <v>230</v>
      </c>
      <c r="H25" s="31" t="s">
        <v>175</v>
      </c>
      <c r="I25" s="42" t="s">
        <v>175</v>
      </c>
      <c r="J25" s="50">
        <f>+COUNTIF($R25,"&lt;=11")+COUNTIF($T25,"&lt;=11")+COUNTIF($AD25,"&lt;=14")+COUNTIF($AE25,"&lt;=18")+COUNTIF($AF25,"&gt;=31")+COUNTIF($AG25,"&lt;=14")+COUNTIF($AH25,"&lt;=14")+COUNTIF($AN25,"&lt;=22")+COUNTIF($AO25,"&lt;=15")+COUNTIF($AQ25,"&lt;=17")+COUNTIF($AR25,"&gt;=20")+COUNTIF($BC25,"&gt;=11")+COUNTIF($BH25,"&lt;=21")+COUNTIF($BN25,"&gt;=17")</f>
        <v>6</v>
      </c>
      <c r="K25" s="51">
        <f>67-(+DV25+DW25+DX25+DY25+DZ25+EA25)</f>
        <v>16</v>
      </c>
      <c r="L25" s="39">
        <v>13</v>
      </c>
      <c r="M25" s="39">
        <v>24</v>
      </c>
      <c r="N25" s="39">
        <v>14</v>
      </c>
      <c r="O25" s="39">
        <v>11</v>
      </c>
      <c r="P25" s="39">
        <v>11</v>
      </c>
      <c r="Q25" s="39">
        <v>14</v>
      </c>
      <c r="R25" s="39">
        <v>12</v>
      </c>
      <c r="S25" s="39">
        <v>12</v>
      </c>
      <c r="T25" s="39">
        <v>11</v>
      </c>
      <c r="U25" s="39">
        <v>13</v>
      </c>
      <c r="V25" s="39">
        <v>13</v>
      </c>
      <c r="W25" s="39">
        <v>29</v>
      </c>
      <c r="X25" s="39">
        <v>17</v>
      </c>
      <c r="Y25" s="39">
        <v>8</v>
      </c>
      <c r="Z25" s="39">
        <v>9</v>
      </c>
      <c r="AA25" s="39">
        <v>11</v>
      </c>
      <c r="AB25" s="39">
        <v>11</v>
      </c>
      <c r="AC25" s="39">
        <v>25</v>
      </c>
      <c r="AD25" s="39">
        <v>15</v>
      </c>
      <c r="AE25" s="39">
        <v>19</v>
      </c>
      <c r="AF25" s="39">
        <v>29</v>
      </c>
      <c r="AG25" s="39">
        <v>13</v>
      </c>
      <c r="AH25" s="39">
        <v>13</v>
      </c>
      <c r="AI25" s="39">
        <v>15</v>
      </c>
      <c r="AJ25" s="39">
        <v>16</v>
      </c>
      <c r="AK25" s="39">
        <v>11</v>
      </c>
      <c r="AL25" s="39">
        <v>11</v>
      </c>
      <c r="AM25" s="39">
        <v>19</v>
      </c>
      <c r="AN25" s="39">
        <v>23</v>
      </c>
      <c r="AO25" s="39">
        <v>15</v>
      </c>
      <c r="AP25" s="39">
        <v>15</v>
      </c>
      <c r="AQ25" s="39">
        <v>17</v>
      </c>
      <c r="AR25" s="39">
        <v>17</v>
      </c>
      <c r="AS25" s="39">
        <v>36</v>
      </c>
      <c r="AT25" s="39">
        <v>38</v>
      </c>
      <c r="AU25" s="39">
        <v>12</v>
      </c>
      <c r="AV25" s="39">
        <v>12</v>
      </c>
      <c r="AW25" s="39">
        <v>11</v>
      </c>
      <c r="AX25" s="39">
        <v>9</v>
      </c>
      <c r="AY25" s="39">
        <v>15</v>
      </c>
      <c r="AZ25" s="39">
        <v>16</v>
      </c>
      <c r="BA25" s="39">
        <v>8</v>
      </c>
      <c r="BB25" s="39">
        <v>10</v>
      </c>
      <c r="BC25" s="39">
        <v>10</v>
      </c>
      <c r="BD25" s="39">
        <v>8</v>
      </c>
      <c r="BE25" s="39">
        <v>10</v>
      </c>
      <c r="BF25" s="39">
        <v>10</v>
      </c>
      <c r="BG25" s="39">
        <v>12</v>
      </c>
      <c r="BH25" s="39">
        <v>21</v>
      </c>
      <c r="BI25" s="39">
        <v>23</v>
      </c>
      <c r="BJ25" s="39">
        <v>15</v>
      </c>
      <c r="BK25" s="39">
        <v>10</v>
      </c>
      <c r="BL25" s="39">
        <v>12</v>
      </c>
      <c r="BM25" s="39">
        <v>12</v>
      </c>
      <c r="BN25" s="39">
        <v>14</v>
      </c>
      <c r="BO25" s="39">
        <v>8</v>
      </c>
      <c r="BP25" s="39">
        <v>12</v>
      </c>
      <c r="BQ25" s="39">
        <v>22</v>
      </c>
      <c r="BR25" s="39">
        <v>20</v>
      </c>
      <c r="BS25" s="39">
        <v>13</v>
      </c>
      <c r="BT25" s="39">
        <v>12</v>
      </c>
      <c r="BU25" s="39">
        <v>11</v>
      </c>
      <c r="BV25" s="39">
        <v>13</v>
      </c>
      <c r="BW25" s="39">
        <v>11</v>
      </c>
      <c r="BX25" s="39">
        <v>11</v>
      </c>
      <c r="BY25" s="39">
        <v>13</v>
      </c>
      <c r="BZ25" s="39">
        <v>12</v>
      </c>
      <c r="CA25" s="40" t="s">
        <v>60</v>
      </c>
      <c r="CC25" s="22"/>
      <c r="CE25" s="21"/>
      <c r="DV25" s="8">
        <f t="shared" si="6"/>
        <v>11</v>
      </c>
      <c r="DW25" s="8">
        <f t="shared" si="7"/>
        <v>4</v>
      </c>
      <c r="DX25" s="8">
        <f t="shared" si="8"/>
        <v>10</v>
      </c>
      <c r="DY25" s="8">
        <f t="shared" si="9"/>
        <v>9</v>
      </c>
      <c r="DZ25" s="8">
        <f t="shared" si="10"/>
        <v>11</v>
      </c>
      <c r="EA25" s="8">
        <f t="shared" si="11"/>
        <v>6</v>
      </c>
    </row>
    <row r="26" spans="1:131" ht="12.75">
      <c r="A26" t="s">
        <v>312</v>
      </c>
      <c r="B26" s="23" t="s">
        <v>225</v>
      </c>
      <c r="C26" t="s">
        <v>313</v>
      </c>
      <c r="D26" t="s">
        <v>314</v>
      </c>
      <c r="E26" s="43" t="s">
        <v>231</v>
      </c>
      <c r="F26" s="18" t="s">
        <v>234</v>
      </c>
      <c r="G26" s="42" t="s">
        <v>230</v>
      </c>
      <c r="H26" s="31" t="s">
        <v>304</v>
      </c>
      <c r="I26" s="42" t="s">
        <v>305</v>
      </c>
      <c r="J26" s="50">
        <f>+COUNTIF($R26,"&lt;=11")+COUNTIF($T26,"&lt;=11")+COUNTIF($AD26,"&lt;=14")+COUNTIF($AE26,"&lt;=18")+COUNTIF($AF26,"&gt;=31")+COUNTIF($AG26,"&lt;=14")+COUNTIF($AH26,"&lt;=14")+COUNTIF($AN26,"&lt;=22")+COUNTIF($AO26,"&lt;=15")+COUNTIF($AQ26,"&lt;=17")+COUNTIF($AR26,"&gt;=20")+COUNTIF($BC26,"&gt;=11")+COUNTIF($BH26,"&lt;=21")+COUNTIF($BN26,"&gt;=17")</f>
        <v>6</v>
      </c>
      <c r="K26" s="51">
        <f>67-(+DV26+DW26+DX26+DY26+DZ26+EA26)</f>
        <v>16</v>
      </c>
      <c r="L26" s="24">
        <v>13</v>
      </c>
      <c r="M26" s="24">
        <v>24</v>
      </c>
      <c r="N26" s="24">
        <v>15</v>
      </c>
      <c r="O26" s="24">
        <v>10</v>
      </c>
      <c r="P26" s="24">
        <v>11</v>
      </c>
      <c r="Q26" s="24">
        <v>15</v>
      </c>
      <c r="R26" s="24">
        <v>12</v>
      </c>
      <c r="S26" s="24">
        <v>12</v>
      </c>
      <c r="T26" s="24">
        <v>11</v>
      </c>
      <c r="U26" s="24">
        <v>13</v>
      </c>
      <c r="V26" s="24">
        <v>13</v>
      </c>
      <c r="W26" s="24">
        <v>29</v>
      </c>
      <c r="X26" s="24">
        <v>17</v>
      </c>
      <c r="Y26" s="24">
        <v>9</v>
      </c>
      <c r="Z26" s="24">
        <v>10</v>
      </c>
      <c r="AA26" s="24">
        <v>11</v>
      </c>
      <c r="AB26" s="24">
        <v>11</v>
      </c>
      <c r="AC26" s="24">
        <v>25</v>
      </c>
      <c r="AD26" s="24">
        <v>15</v>
      </c>
      <c r="AE26" s="24">
        <v>19</v>
      </c>
      <c r="AF26" s="24">
        <v>31</v>
      </c>
      <c r="AG26" s="24">
        <v>14</v>
      </c>
      <c r="AH26" s="24">
        <v>15</v>
      </c>
      <c r="AI26" s="24">
        <v>17</v>
      </c>
      <c r="AJ26" s="24">
        <v>18</v>
      </c>
      <c r="AK26" s="24">
        <v>12</v>
      </c>
      <c r="AL26" s="24">
        <v>11</v>
      </c>
      <c r="AM26" s="24">
        <v>19</v>
      </c>
      <c r="AN26" s="24">
        <v>23</v>
      </c>
      <c r="AO26" s="24">
        <v>15</v>
      </c>
      <c r="AP26" s="24">
        <v>14</v>
      </c>
      <c r="AQ26" s="24">
        <v>17</v>
      </c>
      <c r="AR26" s="24">
        <v>17</v>
      </c>
      <c r="AS26" s="24">
        <v>36</v>
      </c>
      <c r="AT26" s="24">
        <v>39</v>
      </c>
      <c r="AU26" s="24">
        <v>12</v>
      </c>
      <c r="AV26" s="24">
        <v>12</v>
      </c>
      <c r="AW26" s="24">
        <v>11</v>
      </c>
      <c r="AX26" s="24">
        <v>9</v>
      </c>
      <c r="AY26" s="24">
        <v>15</v>
      </c>
      <c r="AZ26" s="24">
        <v>16</v>
      </c>
      <c r="BA26" s="24">
        <v>8</v>
      </c>
      <c r="BB26" s="24">
        <v>10</v>
      </c>
      <c r="BC26" s="24">
        <v>10</v>
      </c>
      <c r="BD26" s="24">
        <v>8</v>
      </c>
      <c r="BE26" s="24">
        <v>10</v>
      </c>
      <c r="BF26" s="24">
        <v>10</v>
      </c>
      <c r="BG26" s="24">
        <v>12</v>
      </c>
      <c r="BH26" s="24">
        <v>23</v>
      </c>
      <c r="BI26" s="24">
        <v>23</v>
      </c>
      <c r="BJ26" s="24">
        <v>16</v>
      </c>
      <c r="BK26" s="24">
        <v>10</v>
      </c>
      <c r="BL26" s="24">
        <v>12</v>
      </c>
      <c r="BM26" s="24">
        <v>12</v>
      </c>
      <c r="BN26" s="24">
        <v>17</v>
      </c>
      <c r="BO26" s="24">
        <v>8</v>
      </c>
      <c r="BP26" s="24">
        <v>12</v>
      </c>
      <c r="BQ26" s="24">
        <v>22</v>
      </c>
      <c r="BR26" s="24">
        <v>20</v>
      </c>
      <c r="BS26" s="24">
        <v>13</v>
      </c>
      <c r="BT26" s="24">
        <v>12</v>
      </c>
      <c r="BU26" s="24">
        <v>11</v>
      </c>
      <c r="BV26" s="24">
        <v>13</v>
      </c>
      <c r="BW26" s="24">
        <v>11</v>
      </c>
      <c r="BX26" s="24">
        <v>11</v>
      </c>
      <c r="BY26" s="24">
        <v>13</v>
      </c>
      <c r="BZ26" s="24">
        <v>12</v>
      </c>
      <c r="CA26" t="s">
        <v>303</v>
      </c>
      <c r="CB26" t="s">
        <v>303</v>
      </c>
      <c r="CC26" t="s">
        <v>303</v>
      </c>
      <c r="CD26" t="s">
        <v>303</v>
      </c>
      <c r="CE26" t="s">
        <v>303</v>
      </c>
      <c r="DV26" s="8">
        <f t="shared" si="6"/>
        <v>8</v>
      </c>
      <c r="DW26" s="8">
        <f t="shared" si="7"/>
        <v>9</v>
      </c>
      <c r="DX26" s="8">
        <f t="shared" si="8"/>
        <v>7</v>
      </c>
      <c r="DY26" s="8">
        <f t="shared" si="9"/>
        <v>9</v>
      </c>
      <c r="DZ26" s="8">
        <f t="shared" si="10"/>
        <v>12</v>
      </c>
      <c r="EA26" s="8">
        <f t="shared" si="11"/>
        <v>6</v>
      </c>
    </row>
    <row r="27" spans="1:131" ht="13.5">
      <c r="A27" s="25" t="s">
        <v>57</v>
      </c>
      <c r="B27" s="26" t="s">
        <v>55</v>
      </c>
      <c r="C27" s="29" t="s">
        <v>56</v>
      </c>
      <c r="D27" s="29" t="s">
        <v>187</v>
      </c>
      <c r="E27" s="43" t="s">
        <v>231</v>
      </c>
      <c r="F27" s="18" t="s">
        <v>234</v>
      </c>
      <c r="G27" s="37" t="s">
        <v>230</v>
      </c>
      <c r="H27" s="31" t="s">
        <v>175</v>
      </c>
      <c r="I27" s="42" t="s">
        <v>175</v>
      </c>
      <c r="J27" s="50">
        <f>+COUNTIF($R27,"&lt;=11")+COUNTIF($T27,"&lt;=11")+COUNTIF($AD27,"&lt;=14")+COUNTIF($AE27,"&lt;=18")+COUNTIF($AF27,"&gt;=31")+COUNTIF($AG27,"&lt;=14")+COUNTIF($AH27,"&lt;=14")+COUNTIF($AN27,"&lt;=22")+COUNTIF($AO27,"&lt;=15")+COUNTIF($AQ27,"&lt;=17")+COUNTIF($AR27,"&gt;=20")+COUNTIF($BC27,"&gt;=11")+COUNTIF($BH27,"&lt;=21")+COUNTIF($BN27,"&gt;=17")</f>
        <v>6</v>
      </c>
      <c r="K27" s="51">
        <f>67-(+DV27+DW27+DX27+DY27+DZ27+EA27)</f>
        <v>16</v>
      </c>
      <c r="L27" s="39">
        <v>13</v>
      </c>
      <c r="M27" s="39">
        <v>24</v>
      </c>
      <c r="N27" s="39">
        <v>14</v>
      </c>
      <c r="O27" s="39">
        <v>11</v>
      </c>
      <c r="P27" s="39">
        <v>11</v>
      </c>
      <c r="Q27" s="39">
        <v>14</v>
      </c>
      <c r="R27" s="39">
        <v>12</v>
      </c>
      <c r="S27" s="39">
        <v>12</v>
      </c>
      <c r="T27" s="39">
        <v>11</v>
      </c>
      <c r="U27" s="39">
        <v>13</v>
      </c>
      <c r="V27" s="39">
        <v>13</v>
      </c>
      <c r="W27" s="39">
        <v>29</v>
      </c>
      <c r="X27" s="39">
        <v>17</v>
      </c>
      <c r="Y27" s="39">
        <v>8</v>
      </c>
      <c r="Z27" s="39">
        <v>9</v>
      </c>
      <c r="AA27" s="39">
        <v>11</v>
      </c>
      <c r="AB27" s="39">
        <v>11</v>
      </c>
      <c r="AC27" s="39">
        <v>25</v>
      </c>
      <c r="AD27" s="39">
        <v>15</v>
      </c>
      <c r="AE27" s="39">
        <v>19</v>
      </c>
      <c r="AF27" s="39">
        <v>31</v>
      </c>
      <c r="AG27" s="39">
        <v>13</v>
      </c>
      <c r="AH27" s="39">
        <v>13</v>
      </c>
      <c r="AI27" s="39">
        <v>15</v>
      </c>
      <c r="AJ27" s="39">
        <v>17</v>
      </c>
      <c r="AK27" s="39">
        <v>11</v>
      </c>
      <c r="AL27" s="39">
        <v>11</v>
      </c>
      <c r="AM27" s="39">
        <v>19</v>
      </c>
      <c r="AN27" s="39">
        <v>23</v>
      </c>
      <c r="AO27" s="39">
        <v>15</v>
      </c>
      <c r="AP27" s="39">
        <v>15</v>
      </c>
      <c r="AQ27" s="39">
        <v>17</v>
      </c>
      <c r="AR27" s="39">
        <v>17</v>
      </c>
      <c r="AS27" s="39">
        <v>36</v>
      </c>
      <c r="AT27" s="39">
        <v>39</v>
      </c>
      <c r="AU27" s="39">
        <v>12</v>
      </c>
      <c r="AV27" s="39">
        <v>12</v>
      </c>
      <c r="AW27" s="39">
        <v>11</v>
      </c>
      <c r="AX27" s="39">
        <v>9</v>
      </c>
      <c r="AY27" s="39">
        <v>15</v>
      </c>
      <c r="AZ27" s="39">
        <v>16</v>
      </c>
      <c r="BA27" s="39">
        <v>8</v>
      </c>
      <c r="BB27" s="39">
        <v>10</v>
      </c>
      <c r="BC27" s="39">
        <v>10</v>
      </c>
      <c r="BD27" s="39">
        <v>8</v>
      </c>
      <c r="BE27" s="39">
        <v>10</v>
      </c>
      <c r="BF27" s="39">
        <v>10</v>
      </c>
      <c r="BG27" s="39">
        <v>12</v>
      </c>
      <c r="BH27" s="39">
        <v>23</v>
      </c>
      <c r="BI27" s="39">
        <v>23</v>
      </c>
      <c r="BJ27" s="39">
        <v>15</v>
      </c>
      <c r="BK27" s="39">
        <v>10</v>
      </c>
      <c r="BL27" s="39">
        <v>12</v>
      </c>
      <c r="BM27" s="39">
        <v>12</v>
      </c>
      <c r="BN27" s="39">
        <v>16</v>
      </c>
      <c r="BO27" s="39">
        <v>8</v>
      </c>
      <c r="BP27" s="39">
        <v>12</v>
      </c>
      <c r="BQ27" s="39">
        <v>22</v>
      </c>
      <c r="BR27" s="39">
        <v>20</v>
      </c>
      <c r="BS27" s="39">
        <v>12</v>
      </c>
      <c r="BT27" s="39">
        <v>12</v>
      </c>
      <c r="BU27" s="39">
        <v>11</v>
      </c>
      <c r="BV27" s="39">
        <v>13</v>
      </c>
      <c r="BW27" s="39">
        <v>11</v>
      </c>
      <c r="BX27" s="39">
        <v>11</v>
      </c>
      <c r="BY27" s="39">
        <v>12</v>
      </c>
      <c r="BZ27" s="39">
        <v>12</v>
      </c>
      <c r="CA27" s="40" t="s">
        <v>52</v>
      </c>
      <c r="CC27" s="44"/>
      <c r="CE27" s="21"/>
      <c r="DV27" s="8">
        <f t="shared" si="6"/>
        <v>11</v>
      </c>
      <c r="DW27" s="8">
        <f t="shared" si="7"/>
        <v>6</v>
      </c>
      <c r="DX27" s="8">
        <f t="shared" si="8"/>
        <v>9</v>
      </c>
      <c r="DY27" s="8">
        <f t="shared" si="9"/>
        <v>9</v>
      </c>
      <c r="DZ27" s="8">
        <f t="shared" si="10"/>
        <v>9</v>
      </c>
      <c r="EA27" s="8">
        <f t="shared" si="11"/>
        <v>7</v>
      </c>
    </row>
    <row r="28" spans="1:131" ht="13.5">
      <c r="A28" s="25" t="s">
        <v>54</v>
      </c>
      <c r="B28" s="26" t="s">
        <v>53</v>
      </c>
      <c r="C28" s="29" t="s">
        <v>192</v>
      </c>
      <c r="D28" s="29" t="s">
        <v>187</v>
      </c>
      <c r="E28" s="43" t="s">
        <v>231</v>
      </c>
      <c r="F28" s="18" t="s">
        <v>234</v>
      </c>
      <c r="G28" s="37" t="s">
        <v>230</v>
      </c>
      <c r="H28" s="31" t="s">
        <v>175</v>
      </c>
      <c r="I28" s="42" t="s">
        <v>175</v>
      </c>
      <c r="J28" s="50">
        <f>+COUNTIF($R28,"&lt;=11")+COUNTIF($T28,"&lt;=11")+COUNTIF($AD28,"&lt;=14")+COUNTIF($AE28,"&lt;=18")+COUNTIF($AF28,"&gt;=31")+COUNTIF($AG28,"&lt;=14")+COUNTIF($AH28,"&lt;=14")+COUNTIF($AN28,"&lt;=22")+COUNTIF($AO28,"&lt;=15")+COUNTIF($AQ28,"&lt;=17")+COUNTIF($AR28,"&gt;=20")+COUNTIF($BC28,"&gt;=11")+COUNTIF($BH28,"&lt;=21")+COUNTIF($BN28,"&gt;=17")</f>
        <v>6</v>
      </c>
      <c r="K28" s="51">
        <f>67-(+DV28+DW28+DX28+DY28+DZ28+EA28)</f>
        <v>17</v>
      </c>
      <c r="L28" s="39">
        <v>13</v>
      </c>
      <c r="M28" s="39">
        <v>24</v>
      </c>
      <c r="N28" s="39">
        <v>14</v>
      </c>
      <c r="O28" s="39">
        <v>11</v>
      </c>
      <c r="P28" s="39">
        <v>11</v>
      </c>
      <c r="Q28" s="39">
        <v>14</v>
      </c>
      <c r="R28" s="39">
        <v>12</v>
      </c>
      <c r="S28" s="39">
        <v>12</v>
      </c>
      <c r="T28" s="39">
        <v>11</v>
      </c>
      <c r="U28" s="39">
        <v>13</v>
      </c>
      <c r="V28" s="39">
        <v>13</v>
      </c>
      <c r="W28" s="39">
        <v>29</v>
      </c>
      <c r="X28" s="39">
        <v>16</v>
      </c>
      <c r="Y28" s="39">
        <v>8</v>
      </c>
      <c r="Z28" s="39">
        <v>9</v>
      </c>
      <c r="AA28" s="39">
        <v>11</v>
      </c>
      <c r="AB28" s="39">
        <v>11</v>
      </c>
      <c r="AC28" s="39">
        <v>25</v>
      </c>
      <c r="AD28" s="39">
        <v>14</v>
      </c>
      <c r="AE28" s="39">
        <v>19</v>
      </c>
      <c r="AF28" s="39">
        <v>29</v>
      </c>
      <c r="AG28" s="39">
        <v>12</v>
      </c>
      <c r="AH28" s="39">
        <v>13</v>
      </c>
      <c r="AI28" s="39">
        <v>15</v>
      </c>
      <c r="AJ28" s="39">
        <v>17</v>
      </c>
      <c r="AK28" s="39">
        <v>11</v>
      </c>
      <c r="AL28" s="39">
        <v>11</v>
      </c>
      <c r="AM28" s="39">
        <v>19</v>
      </c>
      <c r="AN28" s="39">
        <v>23</v>
      </c>
      <c r="AO28" s="39">
        <v>15</v>
      </c>
      <c r="AP28" s="39">
        <v>15</v>
      </c>
      <c r="AQ28" s="39">
        <v>17</v>
      </c>
      <c r="AR28" s="39">
        <v>17</v>
      </c>
      <c r="AS28" s="39">
        <v>36</v>
      </c>
      <c r="AT28" s="39">
        <v>39</v>
      </c>
      <c r="AU28" s="39">
        <v>12</v>
      </c>
      <c r="AV28" s="39">
        <v>12</v>
      </c>
      <c r="AW28" s="39">
        <v>12</v>
      </c>
      <c r="AX28" s="39">
        <v>9</v>
      </c>
      <c r="AY28" s="39">
        <v>15</v>
      </c>
      <c r="AZ28" s="39">
        <v>16</v>
      </c>
      <c r="BA28" s="39">
        <v>8</v>
      </c>
      <c r="BB28" s="39">
        <v>10</v>
      </c>
      <c r="BC28" s="39">
        <v>10</v>
      </c>
      <c r="BD28" s="39">
        <v>8</v>
      </c>
      <c r="BE28" s="39">
        <v>10</v>
      </c>
      <c r="BF28" s="39">
        <v>10</v>
      </c>
      <c r="BG28" s="39">
        <v>12</v>
      </c>
      <c r="BH28" s="39">
        <v>23</v>
      </c>
      <c r="BI28" s="39">
        <v>23</v>
      </c>
      <c r="BJ28" s="39">
        <v>15</v>
      </c>
      <c r="BK28" s="39">
        <v>10</v>
      </c>
      <c r="BL28" s="39">
        <v>12</v>
      </c>
      <c r="BM28" s="39">
        <v>12</v>
      </c>
      <c r="BN28" s="39">
        <v>15</v>
      </c>
      <c r="BO28" s="39">
        <v>8</v>
      </c>
      <c r="BP28" s="39">
        <v>12</v>
      </c>
      <c r="BQ28" s="39">
        <v>22</v>
      </c>
      <c r="BR28" s="39">
        <v>20</v>
      </c>
      <c r="BS28" s="39">
        <v>13</v>
      </c>
      <c r="BT28" s="39">
        <v>12</v>
      </c>
      <c r="BU28" s="39">
        <v>11</v>
      </c>
      <c r="BV28" s="39">
        <v>13</v>
      </c>
      <c r="BW28" s="39">
        <v>11</v>
      </c>
      <c r="BX28" s="39">
        <v>11</v>
      </c>
      <c r="BY28" s="39">
        <v>12</v>
      </c>
      <c r="BZ28" s="39">
        <v>12</v>
      </c>
      <c r="CA28" s="40" t="s">
        <v>52</v>
      </c>
      <c r="CC28" s="22"/>
      <c r="CE28" s="21"/>
      <c r="DV28" s="8">
        <f t="shared" si="6"/>
        <v>11</v>
      </c>
      <c r="DW28" s="8">
        <f t="shared" si="7"/>
        <v>5</v>
      </c>
      <c r="DX28" s="8">
        <f t="shared" si="8"/>
        <v>9</v>
      </c>
      <c r="DY28" s="8">
        <f t="shared" si="9"/>
        <v>8</v>
      </c>
      <c r="DZ28" s="8">
        <f t="shared" si="10"/>
        <v>10</v>
      </c>
      <c r="EA28" s="8">
        <f t="shared" si="11"/>
        <v>7</v>
      </c>
    </row>
    <row r="29" spans="1:131" ht="13.5">
      <c r="A29" s="25" t="s">
        <v>69</v>
      </c>
      <c r="B29" s="26" t="s">
        <v>67</v>
      </c>
      <c r="C29" s="29" t="s">
        <v>68</v>
      </c>
      <c r="D29" s="29" t="s">
        <v>187</v>
      </c>
      <c r="E29" s="43" t="s">
        <v>231</v>
      </c>
      <c r="F29" s="18" t="s">
        <v>234</v>
      </c>
      <c r="G29" s="37" t="s">
        <v>230</v>
      </c>
      <c r="H29" s="31" t="s">
        <v>175</v>
      </c>
      <c r="I29" s="42" t="s">
        <v>175</v>
      </c>
      <c r="J29" s="50">
        <f>+COUNTIF($R29,"&lt;=11")+COUNTIF($T29,"&lt;=11")+COUNTIF($AD29,"&lt;=14")+COUNTIF($AE29,"&lt;=18")+COUNTIF($AF29,"&gt;=31")+COUNTIF($AG29,"&lt;=14")+COUNTIF($AH29,"&lt;=14")+COUNTIF($AN29,"&lt;=22")+COUNTIF($AO29,"&lt;=15")+COUNTIF($AQ29,"&lt;=17")+COUNTIF($AR29,"&gt;=20")+COUNTIF($BC29,"&gt;=11")+COUNTIF($BH29,"&lt;=21")+COUNTIF($BN29,"&gt;=17")</f>
        <v>6</v>
      </c>
      <c r="K29" s="51">
        <f>67-(+DV29+DW29+DX29+DY29+DZ29+EA29)</f>
        <v>17</v>
      </c>
      <c r="L29" s="39">
        <v>13</v>
      </c>
      <c r="M29" s="39">
        <v>24</v>
      </c>
      <c r="N29" s="39">
        <v>14</v>
      </c>
      <c r="O29" s="39">
        <v>11</v>
      </c>
      <c r="P29" s="39">
        <v>11</v>
      </c>
      <c r="Q29" s="39">
        <v>14</v>
      </c>
      <c r="R29" s="39">
        <v>12</v>
      </c>
      <c r="S29" s="39">
        <v>12</v>
      </c>
      <c r="T29" s="39">
        <v>11</v>
      </c>
      <c r="U29" s="39">
        <v>13</v>
      </c>
      <c r="V29" s="39">
        <v>13</v>
      </c>
      <c r="W29" s="39">
        <v>29</v>
      </c>
      <c r="X29" s="39">
        <v>17</v>
      </c>
      <c r="Y29" s="39">
        <v>8</v>
      </c>
      <c r="Z29" s="39">
        <v>9</v>
      </c>
      <c r="AA29" s="39">
        <v>11</v>
      </c>
      <c r="AB29" s="39">
        <v>11</v>
      </c>
      <c r="AC29" s="39">
        <v>25</v>
      </c>
      <c r="AD29" s="39">
        <v>15</v>
      </c>
      <c r="AE29" s="39">
        <v>19</v>
      </c>
      <c r="AF29" s="39">
        <v>28</v>
      </c>
      <c r="AG29" s="39">
        <v>13</v>
      </c>
      <c r="AH29" s="39">
        <v>13</v>
      </c>
      <c r="AI29" s="39">
        <v>14</v>
      </c>
      <c r="AJ29" s="39">
        <v>17</v>
      </c>
      <c r="AK29" s="39">
        <v>11</v>
      </c>
      <c r="AL29" s="39">
        <v>11</v>
      </c>
      <c r="AM29" s="39">
        <v>19</v>
      </c>
      <c r="AN29" s="39">
        <v>23</v>
      </c>
      <c r="AO29" s="39">
        <v>15</v>
      </c>
      <c r="AP29" s="39">
        <v>15</v>
      </c>
      <c r="AQ29" s="39">
        <v>17</v>
      </c>
      <c r="AR29" s="39">
        <v>17</v>
      </c>
      <c r="AS29" s="39">
        <v>35</v>
      </c>
      <c r="AT29" s="39">
        <v>36</v>
      </c>
      <c r="AU29" s="39">
        <v>12</v>
      </c>
      <c r="AV29" s="39">
        <v>12</v>
      </c>
      <c r="AW29" s="39">
        <v>11</v>
      </c>
      <c r="AX29" s="39">
        <v>9</v>
      </c>
      <c r="AY29" s="39">
        <v>15</v>
      </c>
      <c r="AZ29" s="39">
        <v>16</v>
      </c>
      <c r="BA29" s="39">
        <v>8</v>
      </c>
      <c r="BB29" s="39">
        <v>10</v>
      </c>
      <c r="BC29" s="39">
        <v>10</v>
      </c>
      <c r="BD29" s="39">
        <v>8</v>
      </c>
      <c r="BE29" s="39">
        <v>10</v>
      </c>
      <c r="BF29" s="39">
        <v>10</v>
      </c>
      <c r="BG29" s="39">
        <v>12</v>
      </c>
      <c r="BH29" s="39">
        <v>19</v>
      </c>
      <c r="BI29" s="39">
        <v>23</v>
      </c>
      <c r="BJ29" s="39">
        <v>15</v>
      </c>
      <c r="BK29" s="39">
        <v>10</v>
      </c>
      <c r="BL29" s="39">
        <v>12</v>
      </c>
      <c r="BM29" s="39">
        <v>12</v>
      </c>
      <c r="BN29" s="39">
        <v>14</v>
      </c>
      <c r="BO29" s="39">
        <v>8</v>
      </c>
      <c r="BP29" s="39">
        <v>12</v>
      </c>
      <c r="BQ29" s="39">
        <v>22</v>
      </c>
      <c r="BR29" s="39">
        <v>20</v>
      </c>
      <c r="BS29" s="39">
        <v>13</v>
      </c>
      <c r="BT29" s="39">
        <v>12</v>
      </c>
      <c r="BU29" s="39">
        <v>11</v>
      </c>
      <c r="BV29" s="39">
        <v>13</v>
      </c>
      <c r="BW29" s="39">
        <v>11</v>
      </c>
      <c r="BX29" s="39">
        <v>11</v>
      </c>
      <c r="BY29" s="39">
        <v>12</v>
      </c>
      <c r="BZ29" s="39">
        <v>12</v>
      </c>
      <c r="CA29" s="40" t="s">
        <v>60</v>
      </c>
      <c r="CC29" s="22"/>
      <c r="CE29" s="21"/>
      <c r="DV29" s="8">
        <f t="shared" si="6"/>
        <v>11</v>
      </c>
      <c r="DW29" s="8">
        <f t="shared" si="7"/>
        <v>5</v>
      </c>
      <c r="DX29" s="8">
        <f t="shared" si="8"/>
        <v>8</v>
      </c>
      <c r="DY29" s="8">
        <f t="shared" si="9"/>
        <v>9</v>
      </c>
      <c r="DZ29" s="8">
        <f t="shared" si="10"/>
        <v>10</v>
      </c>
      <c r="EA29" s="8">
        <f t="shared" si="11"/>
        <v>7</v>
      </c>
    </row>
    <row r="30" spans="1:131" ht="13.5">
      <c r="A30" s="25" t="s">
        <v>175</v>
      </c>
      <c r="B30" s="26" t="s">
        <v>26</v>
      </c>
      <c r="C30" s="29" t="s">
        <v>27</v>
      </c>
      <c r="D30" s="29" t="s">
        <v>188</v>
      </c>
      <c r="E30" s="43" t="s">
        <v>231</v>
      </c>
      <c r="F30" s="18" t="s">
        <v>234</v>
      </c>
      <c r="G30" s="37" t="s">
        <v>230</v>
      </c>
      <c r="H30" s="31" t="s">
        <v>175</v>
      </c>
      <c r="I30" s="42" t="s">
        <v>175</v>
      </c>
      <c r="J30" s="50">
        <f>+COUNTIF($R30,"&lt;=11")+COUNTIF($T30,"&lt;=11")+COUNTIF($AD30,"&lt;=14")+COUNTIF($AE30,"&lt;=18")+COUNTIF($AF30,"&gt;=31")+COUNTIF($AG30,"&lt;=14")+COUNTIF($AH30,"&lt;=14")+COUNTIF($AN30,"&lt;=22")+COUNTIF($AO30,"&lt;=15")+COUNTIF($AQ30,"&lt;=17")+COUNTIF($AR30,"&gt;=20")+COUNTIF($BC30,"&gt;=11")+COUNTIF($BH30,"&lt;=21")+COUNTIF($BN30,"&gt;=17")</f>
        <v>6</v>
      </c>
      <c r="K30" s="51">
        <f>67-(+DV30+DW30+DX30+DY30+DZ30+EA30)</f>
        <v>17</v>
      </c>
      <c r="L30" s="39">
        <v>13</v>
      </c>
      <c r="M30" s="39">
        <v>24</v>
      </c>
      <c r="N30" s="39">
        <v>14</v>
      </c>
      <c r="O30" s="39">
        <v>11</v>
      </c>
      <c r="P30" s="39">
        <v>13</v>
      </c>
      <c r="Q30" s="39">
        <v>14</v>
      </c>
      <c r="R30" s="39">
        <v>11</v>
      </c>
      <c r="S30" s="39">
        <v>12</v>
      </c>
      <c r="T30" s="39">
        <v>11</v>
      </c>
      <c r="U30" s="39">
        <v>13</v>
      </c>
      <c r="V30" s="39">
        <v>13</v>
      </c>
      <c r="W30" s="39">
        <v>30</v>
      </c>
      <c r="X30" s="39">
        <v>18</v>
      </c>
      <c r="Y30" s="39">
        <v>9</v>
      </c>
      <c r="Z30" s="39">
        <v>10</v>
      </c>
      <c r="AA30" s="39">
        <v>11</v>
      </c>
      <c r="AB30" s="39">
        <v>11</v>
      </c>
      <c r="AC30" s="39">
        <v>25</v>
      </c>
      <c r="AD30" s="39">
        <v>15</v>
      </c>
      <c r="AE30" s="39">
        <v>18</v>
      </c>
      <c r="AF30" s="39">
        <v>29</v>
      </c>
      <c r="AG30" s="39">
        <v>14</v>
      </c>
      <c r="AH30" s="39">
        <v>14</v>
      </c>
      <c r="AI30" s="39">
        <v>15</v>
      </c>
      <c r="AJ30" s="39">
        <v>17</v>
      </c>
      <c r="AK30" s="39">
        <v>11</v>
      </c>
      <c r="AL30" s="39">
        <v>11</v>
      </c>
      <c r="AM30" s="39">
        <v>19</v>
      </c>
      <c r="AN30" s="39">
        <v>23</v>
      </c>
      <c r="AO30" s="39">
        <v>16</v>
      </c>
      <c r="AP30" s="39">
        <v>15</v>
      </c>
      <c r="AQ30" s="39">
        <v>17</v>
      </c>
      <c r="AR30" s="39">
        <v>17</v>
      </c>
      <c r="AS30" s="39">
        <v>37</v>
      </c>
      <c r="AT30" s="39">
        <v>38</v>
      </c>
      <c r="AU30" s="39">
        <v>12</v>
      </c>
      <c r="AV30" s="39">
        <v>12</v>
      </c>
      <c r="AW30" s="39">
        <v>11</v>
      </c>
      <c r="AX30" s="39">
        <v>9</v>
      </c>
      <c r="AY30" s="39">
        <v>15</v>
      </c>
      <c r="AZ30" s="39">
        <v>16</v>
      </c>
      <c r="BA30" s="39">
        <v>8</v>
      </c>
      <c r="BB30" s="39">
        <v>10</v>
      </c>
      <c r="BC30" s="39">
        <v>10</v>
      </c>
      <c r="BD30" s="39">
        <v>8</v>
      </c>
      <c r="BE30" s="39">
        <v>10</v>
      </c>
      <c r="BF30" s="39">
        <v>11</v>
      </c>
      <c r="BG30" s="39">
        <v>12</v>
      </c>
      <c r="BH30" s="39">
        <v>23</v>
      </c>
      <c r="BI30" s="39">
        <v>23</v>
      </c>
      <c r="BJ30" s="39">
        <v>15</v>
      </c>
      <c r="BK30" s="39">
        <v>10</v>
      </c>
      <c r="BL30" s="39">
        <v>12</v>
      </c>
      <c r="BM30" s="39">
        <v>12</v>
      </c>
      <c r="BN30" s="39">
        <v>15</v>
      </c>
      <c r="BO30" s="39">
        <v>8</v>
      </c>
      <c r="BP30" s="39">
        <v>12</v>
      </c>
      <c r="BQ30" s="39">
        <v>22</v>
      </c>
      <c r="BR30" s="39">
        <v>21</v>
      </c>
      <c r="BS30" s="39">
        <v>13</v>
      </c>
      <c r="BT30" s="39">
        <v>12</v>
      </c>
      <c r="BU30" s="39">
        <v>11</v>
      </c>
      <c r="BV30" s="39">
        <v>13</v>
      </c>
      <c r="BW30" s="39">
        <v>10</v>
      </c>
      <c r="BX30" s="39">
        <v>11</v>
      </c>
      <c r="BY30" s="39">
        <v>12</v>
      </c>
      <c r="BZ30" s="39">
        <v>12</v>
      </c>
      <c r="CA30" s="40" t="s">
        <v>25</v>
      </c>
      <c r="CC30" s="22"/>
      <c r="CE30" s="21"/>
      <c r="DV30" s="8">
        <f t="shared" si="6"/>
        <v>10</v>
      </c>
      <c r="DW30" s="8">
        <f t="shared" si="7"/>
        <v>9</v>
      </c>
      <c r="DX30" s="8">
        <f t="shared" si="8"/>
        <v>8</v>
      </c>
      <c r="DY30" s="8">
        <f t="shared" si="9"/>
        <v>8</v>
      </c>
      <c r="DZ30" s="8">
        <f t="shared" si="10"/>
        <v>9</v>
      </c>
      <c r="EA30" s="8">
        <f t="shared" si="11"/>
        <v>6</v>
      </c>
    </row>
    <row r="31" spans="1:131" ht="13.5">
      <c r="A31" s="25" t="s">
        <v>61</v>
      </c>
      <c r="B31" s="26" t="s">
        <v>58</v>
      </c>
      <c r="C31" s="29" t="s">
        <v>59</v>
      </c>
      <c r="D31" s="29" t="s">
        <v>180</v>
      </c>
      <c r="E31" s="43" t="s">
        <v>231</v>
      </c>
      <c r="F31" s="18" t="s">
        <v>234</v>
      </c>
      <c r="G31" s="37" t="s">
        <v>230</v>
      </c>
      <c r="H31" s="31" t="s">
        <v>175</v>
      </c>
      <c r="I31" s="42" t="s">
        <v>175</v>
      </c>
      <c r="J31" s="50">
        <f>+COUNTIF($R31,"&lt;=11")+COUNTIF($T31,"&lt;=11")+COUNTIF($AD31,"&lt;=14")+COUNTIF($AE31,"&lt;=18")+COUNTIF($AF31,"&gt;=31")+COUNTIF($AG31,"&lt;=14")+COUNTIF($AH31,"&lt;=14")+COUNTIF($AN31,"&lt;=22")+COUNTIF($AO31,"&lt;=15")+COUNTIF($AQ31,"&lt;=17")+COUNTIF($AR31,"&gt;=20")+COUNTIF($BC31,"&gt;=11")+COUNTIF($BH31,"&lt;=21")+COUNTIF($BN31,"&gt;=17")</f>
        <v>6</v>
      </c>
      <c r="K31" s="51">
        <f>67-(+DV31+DW31+DX31+DY31+DZ31+EA31)</f>
        <v>17</v>
      </c>
      <c r="L31" s="39">
        <v>13</v>
      </c>
      <c r="M31" s="39">
        <v>24</v>
      </c>
      <c r="N31" s="39">
        <v>14</v>
      </c>
      <c r="O31" s="39">
        <v>11</v>
      </c>
      <c r="P31" s="39">
        <v>11</v>
      </c>
      <c r="Q31" s="39">
        <v>14</v>
      </c>
      <c r="R31" s="39">
        <v>12</v>
      </c>
      <c r="S31" s="39">
        <v>12</v>
      </c>
      <c r="T31" s="39">
        <v>11</v>
      </c>
      <c r="U31" s="39">
        <v>13</v>
      </c>
      <c r="V31" s="39">
        <v>13</v>
      </c>
      <c r="W31" s="39">
        <v>29</v>
      </c>
      <c r="X31" s="39">
        <v>17</v>
      </c>
      <c r="Y31" s="39">
        <v>8</v>
      </c>
      <c r="Z31" s="39">
        <v>9</v>
      </c>
      <c r="AA31" s="39">
        <v>11</v>
      </c>
      <c r="AB31" s="39">
        <v>11</v>
      </c>
      <c r="AC31" s="39">
        <v>25</v>
      </c>
      <c r="AD31" s="39">
        <v>15</v>
      </c>
      <c r="AE31" s="39">
        <v>19</v>
      </c>
      <c r="AF31" s="39">
        <v>28</v>
      </c>
      <c r="AG31" s="39">
        <v>13</v>
      </c>
      <c r="AH31" s="39">
        <v>13</v>
      </c>
      <c r="AI31" s="39">
        <v>15</v>
      </c>
      <c r="AJ31" s="39">
        <v>17</v>
      </c>
      <c r="AK31" s="39">
        <v>11</v>
      </c>
      <c r="AL31" s="39">
        <v>11</v>
      </c>
      <c r="AM31" s="39">
        <v>19</v>
      </c>
      <c r="AN31" s="39">
        <v>21</v>
      </c>
      <c r="AO31" s="39">
        <v>15</v>
      </c>
      <c r="AP31" s="39">
        <v>15</v>
      </c>
      <c r="AQ31" s="39">
        <v>18</v>
      </c>
      <c r="AR31" s="39">
        <v>17</v>
      </c>
      <c r="AS31" s="39">
        <v>33</v>
      </c>
      <c r="AT31" s="39">
        <v>37</v>
      </c>
      <c r="AU31" s="39">
        <v>12</v>
      </c>
      <c r="AV31" s="39">
        <v>12</v>
      </c>
      <c r="AW31" s="39">
        <v>11</v>
      </c>
      <c r="AX31" s="39">
        <v>9</v>
      </c>
      <c r="AY31" s="39">
        <v>15</v>
      </c>
      <c r="AZ31" s="39">
        <v>16</v>
      </c>
      <c r="BA31" s="39">
        <v>8</v>
      </c>
      <c r="BB31" s="39">
        <v>10</v>
      </c>
      <c r="BC31" s="39">
        <v>10</v>
      </c>
      <c r="BD31" s="39">
        <v>8</v>
      </c>
      <c r="BE31" s="39">
        <v>10</v>
      </c>
      <c r="BF31" s="39">
        <v>10</v>
      </c>
      <c r="BG31" s="39">
        <v>12</v>
      </c>
      <c r="BH31" s="39">
        <v>21</v>
      </c>
      <c r="BI31" s="39">
        <v>23</v>
      </c>
      <c r="BJ31" s="39">
        <v>15</v>
      </c>
      <c r="BK31" s="39">
        <v>10</v>
      </c>
      <c r="BL31" s="39">
        <v>12</v>
      </c>
      <c r="BM31" s="39">
        <v>12</v>
      </c>
      <c r="BN31" s="39">
        <v>14</v>
      </c>
      <c r="BO31" s="39">
        <v>8</v>
      </c>
      <c r="BP31" s="39">
        <v>12</v>
      </c>
      <c r="BQ31" s="39">
        <v>22</v>
      </c>
      <c r="BR31" s="39">
        <v>20</v>
      </c>
      <c r="BS31" s="39">
        <v>13</v>
      </c>
      <c r="BT31" s="39">
        <v>12</v>
      </c>
      <c r="BU31" s="39">
        <v>11</v>
      </c>
      <c r="BV31" s="39">
        <v>13</v>
      </c>
      <c r="BW31" s="39">
        <v>11</v>
      </c>
      <c r="BX31" s="39">
        <v>11</v>
      </c>
      <c r="BY31" s="39">
        <v>12</v>
      </c>
      <c r="BZ31" s="39">
        <v>12</v>
      </c>
      <c r="CA31" s="40" t="s">
        <v>60</v>
      </c>
      <c r="CC31" s="22"/>
      <c r="CE31" s="21"/>
      <c r="CF31" s="30"/>
      <c r="DV31" s="8">
        <f t="shared" si="6"/>
        <v>11</v>
      </c>
      <c r="DW31" s="8">
        <f t="shared" si="7"/>
        <v>5</v>
      </c>
      <c r="DX31" s="8">
        <f t="shared" si="8"/>
        <v>7</v>
      </c>
      <c r="DY31" s="8">
        <f t="shared" si="9"/>
        <v>9</v>
      </c>
      <c r="DZ31" s="8">
        <f t="shared" si="10"/>
        <v>11</v>
      </c>
      <c r="EA31" s="8">
        <f t="shared" si="11"/>
        <v>7</v>
      </c>
    </row>
    <row r="32" spans="1:131" ht="12.75">
      <c r="A32" t="s">
        <v>315</v>
      </c>
      <c r="B32" s="23" t="s">
        <v>225</v>
      </c>
      <c r="C32" t="s">
        <v>309</v>
      </c>
      <c r="D32" t="s">
        <v>307</v>
      </c>
      <c r="E32" s="43" t="s">
        <v>231</v>
      </c>
      <c r="F32" s="18" t="s">
        <v>234</v>
      </c>
      <c r="G32" s="42" t="s">
        <v>230</v>
      </c>
      <c r="H32" s="31" t="s">
        <v>304</v>
      </c>
      <c r="I32" s="42" t="s">
        <v>305</v>
      </c>
      <c r="J32" s="50">
        <f>+COUNTIF($R32,"&lt;=11")+COUNTIF($T32,"&lt;=11")+COUNTIF($AD32,"&lt;=14")+COUNTIF($AE32,"&lt;=18")+COUNTIF($AF32,"&gt;=31")+COUNTIF($AG32,"&lt;=14")+COUNTIF($AH32,"&lt;=14")+COUNTIF($AN32,"&lt;=22")+COUNTIF($AO32,"&lt;=15")+COUNTIF($AQ32,"&lt;=17")+COUNTIF($AR32,"&gt;=20")+COUNTIF($BC32,"&gt;=11")+COUNTIF($BH32,"&lt;=21")+COUNTIF($BN32,"&gt;=17")</f>
        <v>6</v>
      </c>
      <c r="K32" s="51">
        <f>67-(+DV32+DW32+DX32+DY32+DZ32+EA32)</f>
        <v>17</v>
      </c>
      <c r="L32" s="24">
        <v>13</v>
      </c>
      <c r="M32" s="24">
        <v>24</v>
      </c>
      <c r="N32" s="24">
        <v>14</v>
      </c>
      <c r="O32" s="24">
        <v>11</v>
      </c>
      <c r="P32" s="24">
        <v>11</v>
      </c>
      <c r="Q32" s="24">
        <v>14</v>
      </c>
      <c r="R32" s="24">
        <v>12</v>
      </c>
      <c r="S32" s="24">
        <v>12</v>
      </c>
      <c r="T32" s="24">
        <v>12</v>
      </c>
      <c r="U32" s="24">
        <v>13</v>
      </c>
      <c r="V32" s="24">
        <v>13</v>
      </c>
      <c r="W32" s="24">
        <v>29</v>
      </c>
      <c r="X32" s="24">
        <v>17</v>
      </c>
      <c r="Y32" s="24">
        <v>9</v>
      </c>
      <c r="Z32" s="24">
        <v>9</v>
      </c>
      <c r="AA32" s="24">
        <v>11</v>
      </c>
      <c r="AB32" s="24">
        <v>11</v>
      </c>
      <c r="AC32" s="24">
        <v>25</v>
      </c>
      <c r="AD32" s="24">
        <v>15</v>
      </c>
      <c r="AE32" s="24">
        <v>19</v>
      </c>
      <c r="AF32" s="24">
        <v>32</v>
      </c>
      <c r="AG32" s="24">
        <v>14</v>
      </c>
      <c r="AH32" s="24">
        <v>15</v>
      </c>
      <c r="AI32" s="24">
        <v>17</v>
      </c>
      <c r="AJ32" s="24">
        <v>19</v>
      </c>
      <c r="AK32" s="24">
        <v>10</v>
      </c>
      <c r="AL32" s="24">
        <v>10</v>
      </c>
      <c r="AM32" s="24">
        <v>19</v>
      </c>
      <c r="AN32" s="24">
        <v>23</v>
      </c>
      <c r="AO32" s="24">
        <v>15</v>
      </c>
      <c r="AP32" s="24">
        <v>16</v>
      </c>
      <c r="AQ32" s="24">
        <v>16</v>
      </c>
      <c r="AR32" s="24">
        <v>18</v>
      </c>
      <c r="AS32" s="24">
        <v>34</v>
      </c>
      <c r="AT32" s="24">
        <v>36</v>
      </c>
      <c r="AU32" s="24">
        <v>12</v>
      </c>
      <c r="AV32" s="24">
        <v>12</v>
      </c>
      <c r="AW32" s="24">
        <v>11</v>
      </c>
      <c r="AX32" s="24">
        <v>9</v>
      </c>
      <c r="AY32" s="24">
        <v>15</v>
      </c>
      <c r="AZ32" s="24">
        <v>16</v>
      </c>
      <c r="BA32" s="24">
        <v>8</v>
      </c>
      <c r="BB32" s="24">
        <v>10</v>
      </c>
      <c r="BC32" s="24">
        <v>11</v>
      </c>
      <c r="BD32" s="24">
        <v>8</v>
      </c>
      <c r="BE32" s="24">
        <v>10</v>
      </c>
      <c r="BF32" s="24">
        <v>10</v>
      </c>
      <c r="BG32" s="24">
        <v>12</v>
      </c>
      <c r="BH32" s="24">
        <v>21</v>
      </c>
      <c r="BI32" s="24">
        <v>23</v>
      </c>
      <c r="BJ32" s="24">
        <v>16</v>
      </c>
      <c r="BK32" s="24">
        <v>10</v>
      </c>
      <c r="BL32" s="24">
        <v>12</v>
      </c>
      <c r="BM32" s="24">
        <v>12</v>
      </c>
      <c r="BN32" s="24">
        <v>15</v>
      </c>
      <c r="BO32" s="24">
        <v>8</v>
      </c>
      <c r="BP32" s="24">
        <v>12</v>
      </c>
      <c r="BQ32" s="24">
        <v>22</v>
      </c>
      <c r="BR32" s="24">
        <v>20</v>
      </c>
      <c r="BS32" s="24">
        <v>13</v>
      </c>
      <c r="BT32" s="24">
        <v>12</v>
      </c>
      <c r="BU32" s="24">
        <v>11</v>
      </c>
      <c r="BV32" s="24">
        <v>13</v>
      </c>
      <c r="BW32" s="24">
        <v>11</v>
      </c>
      <c r="BX32" s="24">
        <v>11</v>
      </c>
      <c r="BY32" s="24">
        <v>12</v>
      </c>
      <c r="BZ32" s="24">
        <v>12</v>
      </c>
      <c r="CA32" t="s">
        <v>303</v>
      </c>
      <c r="CB32" t="s">
        <v>303</v>
      </c>
      <c r="CC32" t="s">
        <v>303</v>
      </c>
      <c r="CD32" t="s">
        <v>303</v>
      </c>
      <c r="CE32" t="s">
        <v>303</v>
      </c>
      <c r="CF32" s="30"/>
      <c r="DV32" s="8">
        <f t="shared" si="6"/>
        <v>10</v>
      </c>
      <c r="DW32" s="8">
        <f t="shared" si="7"/>
        <v>7</v>
      </c>
      <c r="DX32" s="8">
        <f t="shared" si="8"/>
        <v>4</v>
      </c>
      <c r="DY32" s="8">
        <f t="shared" si="9"/>
        <v>10</v>
      </c>
      <c r="DZ32" s="8">
        <f t="shared" si="10"/>
        <v>12</v>
      </c>
      <c r="EA32" s="8">
        <f t="shared" si="11"/>
        <v>7</v>
      </c>
    </row>
    <row r="33" spans="1:131" ht="13.5">
      <c r="A33" s="25" t="s">
        <v>175</v>
      </c>
      <c r="B33" s="26" t="s">
        <v>62</v>
      </c>
      <c r="C33" s="29" t="s">
        <v>59</v>
      </c>
      <c r="D33" s="29" t="s">
        <v>187</v>
      </c>
      <c r="E33" s="43" t="s">
        <v>231</v>
      </c>
      <c r="F33" s="18" t="s">
        <v>234</v>
      </c>
      <c r="G33" s="37" t="s">
        <v>230</v>
      </c>
      <c r="H33" s="31" t="s">
        <v>175</v>
      </c>
      <c r="I33" s="42" t="s">
        <v>175</v>
      </c>
      <c r="J33" s="50">
        <f>+COUNTIF($R33,"&lt;=11")+COUNTIF($T33,"&lt;=11")+COUNTIF($AD33,"&lt;=14")+COUNTIF($AE33,"&lt;=18")+COUNTIF($AF33,"&gt;=31")+COUNTIF($AG33,"&lt;=14")+COUNTIF($AH33,"&lt;=14")+COUNTIF($AN33,"&lt;=22")+COUNTIF($AO33,"&lt;=15")+COUNTIF($AQ33,"&lt;=17")+COUNTIF($AR33,"&gt;=20")+COUNTIF($BC33,"&gt;=11")+COUNTIF($BH33,"&lt;=21")+COUNTIF($BN33,"&gt;=17")</f>
        <v>6</v>
      </c>
      <c r="K33" s="51">
        <f>67-(+DV33+DW33+DX33+DY33+DZ33+EA33)</f>
        <v>18</v>
      </c>
      <c r="L33" s="39">
        <v>13</v>
      </c>
      <c r="M33" s="39">
        <v>24</v>
      </c>
      <c r="N33" s="39">
        <v>14</v>
      </c>
      <c r="O33" s="39">
        <v>11</v>
      </c>
      <c r="P33" s="39">
        <v>11</v>
      </c>
      <c r="Q33" s="39">
        <v>14</v>
      </c>
      <c r="R33" s="39">
        <v>12</v>
      </c>
      <c r="S33" s="39">
        <v>12</v>
      </c>
      <c r="T33" s="39">
        <v>11</v>
      </c>
      <c r="U33" s="39">
        <v>13</v>
      </c>
      <c r="V33" s="39">
        <v>13</v>
      </c>
      <c r="W33" s="39">
        <v>29</v>
      </c>
      <c r="X33" s="39">
        <v>17</v>
      </c>
      <c r="Y33" s="39">
        <v>8</v>
      </c>
      <c r="Z33" s="39">
        <v>9</v>
      </c>
      <c r="AA33" s="39">
        <v>11</v>
      </c>
      <c r="AB33" s="39">
        <v>11</v>
      </c>
      <c r="AC33" s="39">
        <v>26</v>
      </c>
      <c r="AD33" s="39">
        <v>15</v>
      </c>
      <c r="AE33" s="39">
        <v>19</v>
      </c>
      <c r="AF33" s="39">
        <v>28</v>
      </c>
      <c r="AG33" s="39">
        <v>13</v>
      </c>
      <c r="AH33" s="39">
        <v>13</v>
      </c>
      <c r="AI33" s="39">
        <v>14</v>
      </c>
      <c r="AJ33" s="39">
        <v>17</v>
      </c>
      <c r="AK33" s="39">
        <v>11</v>
      </c>
      <c r="AL33" s="39">
        <v>11</v>
      </c>
      <c r="AM33" s="39">
        <v>19</v>
      </c>
      <c r="AN33" s="39">
        <v>23</v>
      </c>
      <c r="AO33" s="39">
        <v>15</v>
      </c>
      <c r="AP33" s="39">
        <v>15</v>
      </c>
      <c r="AQ33" s="39">
        <v>17</v>
      </c>
      <c r="AR33" s="39">
        <v>17</v>
      </c>
      <c r="AS33" s="39">
        <v>35</v>
      </c>
      <c r="AT33" s="39">
        <v>37</v>
      </c>
      <c r="AU33" s="39">
        <v>12</v>
      </c>
      <c r="AV33" s="39">
        <v>12</v>
      </c>
      <c r="AW33" s="39">
        <v>11</v>
      </c>
      <c r="AX33" s="39">
        <v>9</v>
      </c>
      <c r="AY33" s="39">
        <v>15</v>
      </c>
      <c r="AZ33" s="39">
        <v>16</v>
      </c>
      <c r="BA33" s="39">
        <v>8</v>
      </c>
      <c r="BB33" s="39">
        <v>10</v>
      </c>
      <c r="BC33" s="39">
        <v>10</v>
      </c>
      <c r="BD33" s="39">
        <v>8</v>
      </c>
      <c r="BE33" s="39">
        <v>10</v>
      </c>
      <c r="BF33" s="39">
        <v>10</v>
      </c>
      <c r="BG33" s="39">
        <v>12</v>
      </c>
      <c r="BH33" s="39">
        <v>19</v>
      </c>
      <c r="BI33" s="39">
        <v>23</v>
      </c>
      <c r="BJ33" s="39">
        <v>15</v>
      </c>
      <c r="BK33" s="39">
        <v>10</v>
      </c>
      <c r="BL33" s="39">
        <v>12</v>
      </c>
      <c r="BM33" s="39">
        <v>12</v>
      </c>
      <c r="BN33" s="39">
        <v>14</v>
      </c>
      <c r="BO33" s="39">
        <v>8</v>
      </c>
      <c r="BP33" s="39">
        <v>12</v>
      </c>
      <c r="BQ33" s="39">
        <v>22</v>
      </c>
      <c r="BR33" s="39">
        <v>20</v>
      </c>
      <c r="BS33" s="39">
        <v>13</v>
      </c>
      <c r="BT33" s="39">
        <v>12</v>
      </c>
      <c r="BU33" s="39">
        <v>11</v>
      </c>
      <c r="BV33" s="39">
        <v>13</v>
      </c>
      <c r="BW33" s="39">
        <v>11</v>
      </c>
      <c r="BX33" s="39">
        <v>11</v>
      </c>
      <c r="BY33" s="39">
        <v>12</v>
      </c>
      <c r="BZ33" s="39">
        <v>12</v>
      </c>
      <c r="CA33" s="40" t="s">
        <v>60</v>
      </c>
      <c r="CC33" s="22"/>
      <c r="CE33" s="21"/>
      <c r="DV33" s="8">
        <f t="shared" si="6"/>
        <v>11</v>
      </c>
      <c r="DW33" s="8">
        <f t="shared" si="7"/>
        <v>4</v>
      </c>
      <c r="DX33" s="8">
        <f t="shared" si="8"/>
        <v>8</v>
      </c>
      <c r="DY33" s="8">
        <f t="shared" si="9"/>
        <v>9</v>
      </c>
      <c r="DZ33" s="8">
        <f t="shared" si="10"/>
        <v>10</v>
      </c>
      <c r="EA33" s="8">
        <f t="shared" si="11"/>
        <v>7</v>
      </c>
    </row>
    <row r="34" spans="1:131" ht="12.75">
      <c r="A34" t="s">
        <v>316</v>
      </c>
      <c r="B34" s="23" t="s">
        <v>225</v>
      </c>
      <c r="C34" t="s">
        <v>308</v>
      </c>
      <c r="D34" t="s">
        <v>302</v>
      </c>
      <c r="E34" s="43" t="s">
        <v>231</v>
      </c>
      <c r="F34" s="18" t="s">
        <v>234</v>
      </c>
      <c r="G34" s="42" t="s">
        <v>230</v>
      </c>
      <c r="H34" s="31" t="s">
        <v>304</v>
      </c>
      <c r="I34" s="42" t="s">
        <v>305</v>
      </c>
      <c r="J34" s="50">
        <f>+COUNTIF($R34,"&lt;=11")+COUNTIF($T34,"&lt;=11")+COUNTIF($AD34,"&lt;=14")+COUNTIF($AE34,"&lt;=18")+COUNTIF($AF34,"&gt;=31")+COUNTIF($AG34,"&lt;=14")+COUNTIF($AH34,"&lt;=14")+COUNTIF($AN34,"&lt;=22")+COUNTIF($AO34,"&lt;=15")+COUNTIF($AQ34,"&lt;=17")+COUNTIF($AR34,"&gt;=20")+COUNTIF($BC34,"&gt;=11")+COUNTIF($BH34,"&lt;=21")+COUNTIF($BN34,"&gt;=17")</f>
        <v>6</v>
      </c>
      <c r="K34" s="51">
        <f>67-(+DV34+DW34+DX34+DY34+DZ34+EA34)</f>
        <v>18</v>
      </c>
      <c r="L34" s="24">
        <v>13</v>
      </c>
      <c r="M34" s="24">
        <v>24</v>
      </c>
      <c r="N34" s="24">
        <v>14</v>
      </c>
      <c r="O34" s="24">
        <v>12</v>
      </c>
      <c r="P34" s="24">
        <v>11</v>
      </c>
      <c r="Q34" s="24">
        <v>13</v>
      </c>
      <c r="R34" s="24">
        <v>12</v>
      </c>
      <c r="S34" s="24">
        <v>12</v>
      </c>
      <c r="T34" s="24">
        <v>11</v>
      </c>
      <c r="U34" s="24">
        <v>13</v>
      </c>
      <c r="V34" s="24">
        <v>13</v>
      </c>
      <c r="W34" s="24">
        <v>29</v>
      </c>
      <c r="X34" s="24">
        <v>17</v>
      </c>
      <c r="Y34" s="24">
        <v>9</v>
      </c>
      <c r="Z34" s="24">
        <v>10</v>
      </c>
      <c r="AA34" s="24">
        <v>11</v>
      </c>
      <c r="AB34" s="24">
        <v>11</v>
      </c>
      <c r="AC34" s="24">
        <v>26</v>
      </c>
      <c r="AD34" s="24">
        <v>14</v>
      </c>
      <c r="AE34" s="24">
        <v>18</v>
      </c>
      <c r="AF34" s="24">
        <v>30</v>
      </c>
      <c r="AG34" s="24">
        <v>15</v>
      </c>
      <c r="AH34" s="24">
        <v>15</v>
      </c>
      <c r="AI34" s="24">
        <v>16</v>
      </c>
      <c r="AJ34" s="24">
        <v>17</v>
      </c>
      <c r="AK34" s="24">
        <v>11</v>
      </c>
      <c r="AL34" s="24">
        <v>10</v>
      </c>
      <c r="AM34" s="24">
        <v>19</v>
      </c>
      <c r="AN34" s="24">
        <v>22</v>
      </c>
      <c r="AO34" s="24">
        <v>17</v>
      </c>
      <c r="AP34" s="24">
        <v>15</v>
      </c>
      <c r="AQ34" s="24">
        <v>18</v>
      </c>
      <c r="AR34" s="24">
        <v>18</v>
      </c>
      <c r="AS34" s="24">
        <v>37</v>
      </c>
      <c r="AT34" s="24">
        <v>39</v>
      </c>
      <c r="AU34" s="24">
        <v>12</v>
      </c>
      <c r="AV34" s="24">
        <v>12</v>
      </c>
      <c r="AW34" s="24">
        <v>11</v>
      </c>
      <c r="AX34" s="24">
        <v>9</v>
      </c>
      <c r="AY34" s="24">
        <v>15</v>
      </c>
      <c r="AZ34" s="24">
        <v>16</v>
      </c>
      <c r="BA34" s="24">
        <v>8</v>
      </c>
      <c r="BB34" s="24">
        <v>10</v>
      </c>
      <c r="BC34" s="24">
        <v>11</v>
      </c>
      <c r="BD34" s="24">
        <v>8</v>
      </c>
      <c r="BE34" s="24">
        <v>10</v>
      </c>
      <c r="BF34" s="24">
        <v>10</v>
      </c>
      <c r="BG34" s="24">
        <v>12</v>
      </c>
      <c r="BH34" s="24">
        <v>23</v>
      </c>
      <c r="BI34" s="24">
        <v>23</v>
      </c>
      <c r="BJ34" s="24">
        <v>15</v>
      </c>
      <c r="BK34" s="24">
        <v>10</v>
      </c>
      <c r="BL34" s="24">
        <v>13</v>
      </c>
      <c r="BM34" s="24">
        <v>12</v>
      </c>
      <c r="BN34" s="24">
        <v>17</v>
      </c>
      <c r="BO34" s="24">
        <v>8</v>
      </c>
      <c r="BP34" s="24">
        <v>12</v>
      </c>
      <c r="BQ34" s="24">
        <v>22</v>
      </c>
      <c r="BR34" s="24">
        <v>20</v>
      </c>
      <c r="BS34" s="24">
        <v>14</v>
      </c>
      <c r="BT34" s="24">
        <v>12</v>
      </c>
      <c r="BU34" s="24">
        <v>11</v>
      </c>
      <c r="BV34" s="24">
        <v>13</v>
      </c>
      <c r="BW34" s="24">
        <v>11</v>
      </c>
      <c r="BX34" s="24">
        <v>11</v>
      </c>
      <c r="BY34" s="24">
        <v>12</v>
      </c>
      <c r="BZ34" s="24">
        <v>12</v>
      </c>
      <c r="CA34" t="s">
        <v>303</v>
      </c>
      <c r="CB34" t="s">
        <v>303</v>
      </c>
      <c r="CC34" t="s">
        <v>303</v>
      </c>
      <c r="CD34" t="s">
        <v>303</v>
      </c>
      <c r="CE34" t="s">
        <v>303</v>
      </c>
      <c r="CF34" s="30"/>
      <c r="DV34" s="8">
        <f t="shared" si="6"/>
        <v>9</v>
      </c>
      <c r="DW34" s="8">
        <f t="shared" si="7"/>
        <v>8</v>
      </c>
      <c r="DX34" s="8">
        <f t="shared" si="8"/>
        <v>6</v>
      </c>
      <c r="DY34" s="8">
        <f t="shared" si="9"/>
        <v>10</v>
      </c>
      <c r="DZ34" s="8">
        <f t="shared" si="10"/>
        <v>9</v>
      </c>
      <c r="EA34" s="8">
        <f t="shared" si="11"/>
        <v>7</v>
      </c>
    </row>
    <row r="35" spans="1:131" ht="13.5">
      <c r="A35" s="18" t="s">
        <v>86</v>
      </c>
      <c r="B35" s="26" t="s">
        <v>84</v>
      </c>
      <c r="C35" s="29" t="s">
        <v>85</v>
      </c>
      <c r="D35" s="29" t="s">
        <v>187</v>
      </c>
      <c r="E35" s="43" t="s">
        <v>231</v>
      </c>
      <c r="F35" s="18" t="s">
        <v>234</v>
      </c>
      <c r="G35" s="37" t="s">
        <v>230</v>
      </c>
      <c r="H35" s="31" t="s">
        <v>175</v>
      </c>
      <c r="I35" s="42" t="s">
        <v>175</v>
      </c>
      <c r="J35" s="50">
        <f>+COUNTIF($R35,"&lt;=11")+COUNTIF($T35,"&lt;=11")+COUNTIF($AD35,"&lt;=14")+COUNTIF($AE35,"&lt;=18")+COUNTIF($AF35,"&gt;=31")+COUNTIF($AG35,"&lt;=14")+COUNTIF($AH35,"&lt;=14")+COUNTIF($AN35,"&lt;=22")+COUNTIF($AO35,"&lt;=15")+COUNTIF($AQ35,"&lt;=17")+COUNTIF($AR35,"&gt;=20")+COUNTIF($BC35,"&gt;=11")+COUNTIF($BH35,"&lt;=21")+COUNTIF($BN35,"&gt;=17")</f>
        <v>6</v>
      </c>
      <c r="K35" s="51">
        <f>67-(+DV35+DW35+DX35+DY35+DZ35+EA35)</f>
        <v>19</v>
      </c>
      <c r="L35" s="39">
        <v>13</v>
      </c>
      <c r="M35" s="39">
        <v>25</v>
      </c>
      <c r="N35" s="39">
        <v>14</v>
      </c>
      <c r="O35" s="39">
        <v>11</v>
      </c>
      <c r="P35" s="39">
        <v>12</v>
      </c>
      <c r="Q35" s="39">
        <v>13</v>
      </c>
      <c r="R35" s="39">
        <v>12</v>
      </c>
      <c r="S35" s="39">
        <v>12</v>
      </c>
      <c r="T35" s="39">
        <v>12</v>
      </c>
      <c r="U35" s="39">
        <v>13</v>
      </c>
      <c r="V35" s="39">
        <v>14</v>
      </c>
      <c r="W35" s="39">
        <v>29</v>
      </c>
      <c r="X35" s="39">
        <v>17</v>
      </c>
      <c r="Y35" s="39">
        <v>9</v>
      </c>
      <c r="Z35" s="39">
        <v>10</v>
      </c>
      <c r="AA35" s="39">
        <v>11</v>
      </c>
      <c r="AB35" s="39">
        <v>11</v>
      </c>
      <c r="AC35" s="39">
        <v>25</v>
      </c>
      <c r="AD35" s="39">
        <v>15</v>
      </c>
      <c r="AE35" s="39">
        <v>18</v>
      </c>
      <c r="AF35" s="39">
        <v>32</v>
      </c>
      <c r="AG35" s="39">
        <v>15</v>
      </c>
      <c r="AH35" s="39">
        <v>16</v>
      </c>
      <c r="AI35" s="39">
        <v>16</v>
      </c>
      <c r="AJ35" s="39">
        <v>17</v>
      </c>
      <c r="AK35" s="39">
        <v>12</v>
      </c>
      <c r="AL35" s="39">
        <v>11</v>
      </c>
      <c r="AM35" s="39">
        <v>19</v>
      </c>
      <c r="AN35" s="39">
        <v>21</v>
      </c>
      <c r="AO35" s="39">
        <v>17</v>
      </c>
      <c r="AP35" s="39">
        <v>16</v>
      </c>
      <c r="AQ35" s="39">
        <v>17</v>
      </c>
      <c r="AR35" s="39">
        <v>17</v>
      </c>
      <c r="AS35" s="39">
        <v>38</v>
      </c>
      <c r="AT35" s="39">
        <v>38</v>
      </c>
      <c r="AU35" s="39">
        <v>12</v>
      </c>
      <c r="AV35" s="39">
        <v>12</v>
      </c>
      <c r="AW35" s="39">
        <v>11</v>
      </c>
      <c r="AX35" s="39">
        <v>9</v>
      </c>
      <c r="AY35" s="39">
        <v>15</v>
      </c>
      <c r="AZ35" s="39">
        <v>16</v>
      </c>
      <c r="BA35" s="39">
        <v>8</v>
      </c>
      <c r="BB35" s="39">
        <v>10</v>
      </c>
      <c r="BC35" s="39">
        <v>10</v>
      </c>
      <c r="BD35" s="39">
        <v>8</v>
      </c>
      <c r="BE35" s="39">
        <v>10</v>
      </c>
      <c r="BF35" s="39">
        <v>10</v>
      </c>
      <c r="BG35" s="39">
        <v>12</v>
      </c>
      <c r="BH35" s="39">
        <v>21</v>
      </c>
      <c r="BI35" s="39">
        <v>23</v>
      </c>
      <c r="BJ35" s="39">
        <v>16</v>
      </c>
      <c r="BK35" s="39">
        <v>10</v>
      </c>
      <c r="BL35" s="39">
        <v>12</v>
      </c>
      <c r="BM35" s="39">
        <v>12</v>
      </c>
      <c r="BN35" s="39">
        <v>17</v>
      </c>
      <c r="BO35" s="39">
        <v>8</v>
      </c>
      <c r="BP35" s="39">
        <v>12</v>
      </c>
      <c r="BQ35" s="39">
        <v>24</v>
      </c>
      <c r="BR35" s="39">
        <v>20</v>
      </c>
      <c r="BS35" s="39">
        <v>13</v>
      </c>
      <c r="BT35" s="39">
        <v>12</v>
      </c>
      <c r="BU35" s="39">
        <v>11</v>
      </c>
      <c r="BV35" s="39">
        <v>13</v>
      </c>
      <c r="BW35" s="39">
        <v>11</v>
      </c>
      <c r="BX35" s="39">
        <v>11</v>
      </c>
      <c r="BY35" s="39">
        <v>12</v>
      </c>
      <c r="BZ35" s="39">
        <v>12</v>
      </c>
      <c r="CA35" s="40" t="s">
        <v>83</v>
      </c>
      <c r="CC35" s="22"/>
      <c r="CE35" s="21"/>
      <c r="CF35" s="30"/>
      <c r="DV35" s="8">
        <f t="shared" si="6"/>
        <v>6</v>
      </c>
      <c r="DW35" s="8">
        <f t="shared" si="7"/>
        <v>8</v>
      </c>
      <c r="DX35" s="8">
        <f t="shared" si="8"/>
        <v>6</v>
      </c>
      <c r="DY35" s="8">
        <f t="shared" si="9"/>
        <v>9</v>
      </c>
      <c r="DZ35" s="8">
        <f t="shared" si="10"/>
        <v>12</v>
      </c>
      <c r="EA35" s="8">
        <f t="shared" si="11"/>
        <v>7</v>
      </c>
    </row>
    <row r="36" spans="1:131" ht="12.75">
      <c r="A36" s="18" t="s">
        <v>225</v>
      </c>
      <c r="B36" t="s">
        <v>277</v>
      </c>
      <c r="C36" t="s">
        <v>195</v>
      </c>
      <c r="D36" t="s">
        <v>212</v>
      </c>
      <c r="E36" s="43" t="s">
        <v>281</v>
      </c>
      <c r="F36" s="18" t="s">
        <v>234</v>
      </c>
      <c r="G36" s="45" t="s">
        <v>230</v>
      </c>
      <c r="H36" s="31" t="s">
        <v>175</v>
      </c>
      <c r="I36" s="42" t="s">
        <v>175</v>
      </c>
      <c r="J36" s="50">
        <f>+COUNTIF($R36,"&lt;=11")+COUNTIF($T36,"&lt;=11")+COUNTIF($AD36,"&lt;=14")+COUNTIF($AE36,"&lt;=18")+COUNTIF($AF36,"&gt;=31")+COUNTIF($AG36,"&lt;=14")+COUNTIF($AH36,"&lt;=14")+COUNTIF($AN36,"&lt;=22")+COUNTIF($AO36,"&lt;=15")+COUNTIF($AQ36,"&lt;=17")+COUNTIF($AR36,"&gt;=20")+COUNTIF($BC36,"&gt;=11")+COUNTIF($BH36,"&lt;=21")+COUNTIF($BN36,"&gt;=17")</f>
        <v>6</v>
      </c>
      <c r="K36" s="51">
        <f>67-(+DV36+DW36+DX36+DY36+DZ36+EA36)</f>
        <v>19</v>
      </c>
      <c r="L36" s="24">
        <v>13</v>
      </c>
      <c r="M36" s="24">
        <v>23</v>
      </c>
      <c r="N36" s="24">
        <v>14</v>
      </c>
      <c r="O36" s="24">
        <v>11</v>
      </c>
      <c r="P36" s="27">
        <v>11</v>
      </c>
      <c r="Q36" s="27">
        <v>14</v>
      </c>
      <c r="R36" s="35">
        <v>12</v>
      </c>
      <c r="S36" s="35">
        <v>12</v>
      </c>
      <c r="T36" s="35">
        <v>12</v>
      </c>
      <c r="U36" s="35">
        <v>14</v>
      </c>
      <c r="V36" s="35">
        <v>13</v>
      </c>
      <c r="W36" s="35">
        <v>30</v>
      </c>
      <c r="X36" s="35">
        <v>17</v>
      </c>
      <c r="Y36" s="36">
        <v>9</v>
      </c>
      <c r="Z36" s="36">
        <v>10</v>
      </c>
      <c r="AA36" s="35">
        <v>11</v>
      </c>
      <c r="AB36" s="35">
        <v>11</v>
      </c>
      <c r="AC36" s="35">
        <v>25</v>
      </c>
      <c r="AD36" s="35">
        <v>15</v>
      </c>
      <c r="AE36" s="35">
        <v>18</v>
      </c>
      <c r="AF36" s="35">
        <v>31</v>
      </c>
      <c r="AG36" s="36">
        <v>14</v>
      </c>
      <c r="AH36" s="36">
        <v>14</v>
      </c>
      <c r="AI36" s="36">
        <v>16</v>
      </c>
      <c r="AJ36" s="36">
        <v>17</v>
      </c>
      <c r="AK36" s="35">
        <v>10</v>
      </c>
      <c r="AL36" s="35">
        <v>11</v>
      </c>
      <c r="AM36" s="36">
        <v>19</v>
      </c>
      <c r="AN36" s="36">
        <v>22</v>
      </c>
      <c r="AO36" s="35">
        <v>15</v>
      </c>
      <c r="AP36" s="35">
        <v>14</v>
      </c>
      <c r="AQ36" s="35">
        <v>19</v>
      </c>
      <c r="AR36" s="35">
        <v>17</v>
      </c>
      <c r="AS36" s="36">
        <v>38</v>
      </c>
      <c r="AT36" s="36">
        <v>38</v>
      </c>
      <c r="AU36" s="35">
        <v>12</v>
      </c>
      <c r="AV36" s="35">
        <v>12</v>
      </c>
      <c r="AW36" s="35">
        <v>11</v>
      </c>
      <c r="AX36" s="35">
        <v>10</v>
      </c>
      <c r="AY36" s="36">
        <v>15</v>
      </c>
      <c r="AZ36" s="36">
        <v>16</v>
      </c>
      <c r="BA36" s="35">
        <v>8</v>
      </c>
      <c r="BB36" s="35">
        <v>10</v>
      </c>
      <c r="BC36" s="35">
        <v>10</v>
      </c>
      <c r="BD36" s="35">
        <v>8</v>
      </c>
      <c r="BE36" s="35">
        <v>11</v>
      </c>
      <c r="BF36" s="35">
        <v>10</v>
      </c>
      <c r="BG36" s="35">
        <v>12</v>
      </c>
      <c r="BH36" s="36">
        <v>23</v>
      </c>
      <c r="BI36" s="36">
        <v>23</v>
      </c>
      <c r="BJ36" s="35">
        <v>16</v>
      </c>
      <c r="BK36" s="35">
        <v>11</v>
      </c>
      <c r="BL36" s="35">
        <v>12</v>
      </c>
      <c r="BM36" s="35">
        <v>12</v>
      </c>
      <c r="BN36" s="35">
        <v>14</v>
      </c>
      <c r="BO36" s="35">
        <v>8</v>
      </c>
      <c r="BP36" s="35">
        <v>12</v>
      </c>
      <c r="BQ36" s="35">
        <v>22</v>
      </c>
      <c r="BR36" s="35">
        <v>20</v>
      </c>
      <c r="BS36" s="35">
        <v>13</v>
      </c>
      <c r="BT36" s="35">
        <v>12</v>
      </c>
      <c r="BU36" s="35">
        <v>11</v>
      </c>
      <c r="BV36" s="35">
        <v>13</v>
      </c>
      <c r="BW36" s="35">
        <v>11</v>
      </c>
      <c r="BX36" s="35">
        <v>11</v>
      </c>
      <c r="BY36" s="35">
        <v>13</v>
      </c>
      <c r="BZ36" s="35">
        <v>12</v>
      </c>
      <c r="CA36" t="s">
        <v>213</v>
      </c>
      <c r="CB36" s="35"/>
      <c r="CC36" s="35"/>
      <c r="CD36" s="35"/>
      <c r="CE36" s="35"/>
      <c r="CF36" s="30"/>
      <c r="DV36" s="8">
        <f t="shared" si="6"/>
        <v>7</v>
      </c>
      <c r="DW36" s="8">
        <f t="shared" si="7"/>
        <v>11</v>
      </c>
      <c r="DX36" s="8">
        <f t="shared" si="8"/>
        <v>7</v>
      </c>
      <c r="DY36" s="8">
        <f t="shared" si="9"/>
        <v>7</v>
      </c>
      <c r="DZ36" s="8">
        <f t="shared" si="10"/>
        <v>10</v>
      </c>
      <c r="EA36" s="8">
        <f t="shared" si="11"/>
        <v>6</v>
      </c>
    </row>
    <row r="37" spans="1:131" ht="12.75">
      <c r="A37" s="18" t="s">
        <v>225</v>
      </c>
      <c r="B37" t="s">
        <v>279</v>
      </c>
      <c r="C37" t="s">
        <v>275</v>
      </c>
      <c r="D37" t="s">
        <v>181</v>
      </c>
      <c r="E37" s="43" t="s">
        <v>281</v>
      </c>
      <c r="F37" s="18" t="s">
        <v>234</v>
      </c>
      <c r="G37" s="45" t="s">
        <v>230</v>
      </c>
      <c r="H37" s="31" t="s">
        <v>175</v>
      </c>
      <c r="I37" s="42" t="s">
        <v>175</v>
      </c>
      <c r="J37" s="50">
        <f>+COUNTIF($R37,"&lt;=11")+COUNTIF($T37,"&lt;=11")+COUNTIF($AD37,"&lt;=14")+COUNTIF($AE37,"&lt;=18")+COUNTIF($AF37,"&gt;=31")+COUNTIF($AG37,"&lt;=14")+COUNTIF($AH37,"&lt;=14")+COUNTIF($AN37,"&lt;=22")+COUNTIF($AO37,"&lt;=15")+COUNTIF($AQ37,"&lt;=17")+COUNTIF($AR37,"&gt;=20")+COUNTIF($BC37,"&gt;=11")+COUNTIF($BH37,"&lt;=21")+COUNTIF($BN37,"&gt;=17")</f>
        <v>6</v>
      </c>
      <c r="K37" s="51">
        <f>67-(+DV37+DW37+DX37+DY37+DZ37+EA37)</f>
        <v>20</v>
      </c>
      <c r="L37" s="24">
        <v>13</v>
      </c>
      <c r="M37" s="24">
        <v>24</v>
      </c>
      <c r="N37" s="24">
        <v>14</v>
      </c>
      <c r="O37" s="24">
        <v>12</v>
      </c>
      <c r="P37" s="27">
        <v>12</v>
      </c>
      <c r="Q37" s="27">
        <v>14</v>
      </c>
      <c r="R37" s="35">
        <v>12</v>
      </c>
      <c r="S37" s="35">
        <v>12</v>
      </c>
      <c r="T37" s="35">
        <v>11</v>
      </c>
      <c r="U37" s="35">
        <v>13</v>
      </c>
      <c r="V37" s="35">
        <v>13</v>
      </c>
      <c r="W37" s="35">
        <v>29</v>
      </c>
      <c r="X37" s="35">
        <v>17</v>
      </c>
      <c r="Y37" s="36">
        <v>9</v>
      </c>
      <c r="Z37" s="36">
        <v>10</v>
      </c>
      <c r="AA37" s="35">
        <v>11</v>
      </c>
      <c r="AB37" s="35">
        <v>11</v>
      </c>
      <c r="AC37" s="35">
        <v>24</v>
      </c>
      <c r="AD37" s="35">
        <v>15</v>
      </c>
      <c r="AE37" s="35">
        <v>18</v>
      </c>
      <c r="AF37" s="35">
        <v>31</v>
      </c>
      <c r="AG37" s="36">
        <v>15</v>
      </c>
      <c r="AH37" s="36">
        <v>15</v>
      </c>
      <c r="AI37" s="36">
        <v>16</v>
      </c>
      <c r="AJ37" s="36">
        <v>18</v>
      </c>
      <c r="AK37" s="35">
        <v>11</v>
      </c>
      <c r="AL37" s="35">
        <v>11</v>
      </c>
      <c r="AM37" s="36">
        <v>19</v>
      </c>
      <c r="AN37" s="36">
        <v>23</v>
      </c>
      <c r="AO37" s="35">
        <v>15</v>
      </c>
      <c r="AP37" s="35">
        <v>15</v>
      </c>
      <c r="AQ37" s="35">
        <v>17</v>
      </c>
      <c r="AR37" s="35">
        <v>17</v>
      </c>
      <c r="AS37" s="36">
        <v>36</v>
      </c>
      <c r="AT37" s="36">
        <v>41</v>
      </c>
      <c r="AU37" s="35">
        <v>12</v>
      </c>
      <c r="AV37" s="35">
        <v>13</v>
      </c>
      <c r="AW37" s="35">
        <v>11</v>
      </c>
      <c r="AX37" s="35">
        <v>9</v>
      </c>
      <c r="AY37" s="36">
        <v>15</v>
      </c>
      <c r="AZ37" s="36">
        <v>15</v>
      </c>
      <c r="BA37" s="35">
        <v>8</v>
      </c>
      <c r="BB37" s="35">
        <v>10</v>
      </c>
      <c r="BC37" s="35">
        <v>10</v>
      </c>
      <c r="BD37" s="35">
        <v>8</v>
      </c>
      <c r="BE37" s="35">
        <v>10</v>
      </c>
      <c r="BF37" s="35">
        <v>10</v>
      </c>
      <c r="BG37" s="35">
        <v>12</v>
      </c>
      <c r="BH37" s="36">
        <v>21</v>
      </c>
      <c r="BI37" s="36">
        <v>23</v>
      </c>
      <c r="BJ37" s="35">
        <v>15</v>
      </c>
      <c r="BK37" s="35">
        <v>10</v>
      </c>
      <c r="BL37" s="35">
        <v>12</v>
      </c>
      <c r="BM37" s="35">
        <v>12</v>
      </c>
      <c r="BN37" s="35">
        <v>15</v>
      </c>
      <c r="BO37" s="35">
        <v>8</v>
      </c>
      <c r="BP37" s="35">
        <v>12</v>
      </c>
      <c r="BQ37" s="35">
        <v>24</v>
      </c>
      <c r="BR37" s="35">
        <v>20</v>
      </c>
      <c r="BS37" s="35">
        <v>14</v>
      </c>
      <c r="BT37" s="35">
        <v>12</v>
      </c>
      <c r="BU37" s="35">
        <v>11</v>
      </c>
      <c r="BV37" s="35">
        <v>14</v>
      </c>
      <c r="BW37" s="35">
        <v>11</v>
      </c>
      <c r="BX37" s="35">
        <v>11</v>
      </c>
      <c r="BY37" s="35">
        <v>12</v>
      </c>
      <c r="BZ37" s="35">
        <v>12</v>
      </c>
      <c r="CA37" t="s">
        <v>213</v>
      </c>
      <c r="CB37" s="35"/>
      <c r="CC37" s="35"/>
      <c r="CD37" s="35"/>
      <c r="CE37" s="35"/>
      <c r="DV37" s="8">
        <f t="shared" si="6"/>
        <v>9</v>
      </c>
      <c r="DW37" s="8">
        <f t="shared" si="7"/>
        <v>7</v>
      </c>
      <c r="DX37" s="8">
        <f t="shared" si="8"/>
        <v>8</v>
      </c>
      <c r="DY37" s="8">
        <f t="shared" si="9"/>
        <v>8</v>
      </c>
      <c r="DZ37" s="8">
        <f t="shared" si="10"/>
        <v>9</v>
      </c>
      <c r="EA37" s="8">
        <f t="shared" si="11"/>
        <v>6</v>
      </c>
    </row>
    <row r="38" spans="1:131" ht="13.5">
      <c r="A38" s="25" t="s">
        <v>175</v>
      </c>
      <c r="B38" s="26" t="s">
        <v>124</v>
      </c>
      <c r="C38" s="29" t="s">
        <v>125</v>
      </c>
      <c r="D38" s="29" t="s">
        <v>180</v>
      </c>
      <c r="E38" s="43" t="s">
        <v>231</v>
      </c>
      <c r="F38" s="18" t="s">
        <v>234</v>
      </c>
      <c r="G38" s="37" t="s">
        <v>230</v>
      </c>
      <c r="H38" s="31" t="s">
        <v>175</v>
      </c>
      <c r="I38" s="42" t="s">
        <v>175</v>
      </c>
      <c r="J38" s="50">
        <f>+COUNTIF($R38,"&lt;=11")+COUNTIF($T38,"&lt;=11")+COUNTIF($AD38,"&lt;=14")+COUNTIF($AE38,"&lt;=18")+COUNTIF($AF38,"&gt;=31")+COUNTIF($AG38,"&lt;=14")+COUNTIF($AH38,"&lt;=14")+COUNTIF($AN38,"&lt;=22")+COUNTIF($AO38,"&lt;=15")+COUNTIF($AQ38,"&lt;=17")+COUNTIF($AR38,"&gt;=20")+COUNTIF($BC38,"&gt;=11")+COUNTIF($BH38,"&lt;=21")+COUNTIF($BN38,"&gt;=17")</f>
        <v>6</v>
      </c>
      <c r="K38" s="51">
        <f>67-(+DV38+DW38+DX38+DY38+DZ38+EA38)</f>
        <v>20</v>
      </c>
      <c r="L38" s="39">
        <v>13</v>
      </c>
      <c r="M38" s="39">
        <v>24</v>
      </c>
      <c r="N38" s="39">
        <v>14</v>
      </c>
      <c r="O38" s="39">
        <v>11</v>
      </c>
      <c r="P38" s="39">
        <v>11</v>
      </c>
      <c r="Q38" s="39">
        <v>15</v>
      </c>
      <c r="R38" s="39">
        <v>12</v>
      </c>
      <c r="S38" s="39">
        <v>12</v>
      </c>
      <c r="T38" s="39">
        <v>11</v>
      </c>
      <c r="U38" s="39">
        <v>13</v>
      </c>
      <c r="V38" s="39">
        <v>13</v>
      </c>
      <c r="W38" s="39">
        <v>28</v>
      </c>
      <c r="X38" s="39">
        <v>16</v>
      </c>
      <c r="Y38" s="39">
        <v>9</v>
      </c>
      <c r="Z38" s="39">
        <v>10</v>
      </c>
      <c r="AA38" s="39">
        <v>11</v>
      </c>
      <c r="AB38" s="39">
        <v>11</v>
      </c>
      <c r="AC38" s="39">
        <v>24</v>
      </c>
      <c r="AD38" s="39">
        <v>15</v>
      </c>
      <c r="AE38" s="39">
        <v>19</v>
      </c>
      <c r="AF38" s="39">
        <v>30</v>
      </c>
      <c r="AG38" s="39">
        <v>14</v>
      </c>
      <c r="AH38" s="39">
        <v>15</v>
      </c>
      <c r="AI38" s="39">
        <v>16</v>
      </c>
      <c r="AJ38" s="39">
        <v>18</v>
      </c>
      <c r="AK38" s="39">
        <v>10</v>
      </c>
      <c r="AL38" s="39">
        <v>12</v>
      </c>
      <c r="AM38" s="39">
        <v>21</v>
      </c>
      <c r="AN38" s="39">
        <v>23</v>
      </c>
      <c r="AO38" s="39">
        <v>15</v>
      </c>
      <c r="AP38" s="39">
        <v>15</v>
      </c>
      <c r="AQ38" s="39">
        <v>17</v>
      </c>
      <c r="AR38" s="39">
        <v>20</v>
      </c>
      <c r="AS38" s="39">
        <v>36</v>
      </c>
      <c r="AT38" s="39">
        <v>38</v>
      </c>
      <c r="AU38" s="39">
        <v>12</v>
      </c>
      <c r="AV38" s="39">
        <v>12</v>
      </c>
      <c r="AW38" s="39">
        <v>11</v>
      </c>
      <c r="AX38" s="39">
        <v>9</v>
      </c>
      <c r="AY38" s="39">
        <v>15</v>
      </c>
      <c r="AZ38" s="39">
        <v>16</v>
      </c>
      <c r="BA38" s="39">
        <v>8</v>
      </c>
      <c r="BB38" s="39">
        <v>10</v>
      </c>
      <c r="BC38" s="39">
        <v>10</v>
      </c>
      <c r="BD38" s="39">
        <v>8</v>
      </c>
      <c r="BE38" s="39">
        <v>10</v>
      </c>
      <c r="BF38" s="39">
        <v>10</v>
      </c>
      <c r="BG38" s="39">
        <v>12</v>
      </c>
      <c r="BH38" s="39">
        <v>21</v>
      </c>
      <c r="BI38" s="39">
        <v>21</v>
      </c>
      <c r="BJ38" s="39">
        <v>16</v>
      </c>
      <c r="BK38" s="39">
        <v>10</v>
      </c>
      <c r="BL38" s="39">
        <v>12</v>
      </c>
      <c r="BM38" s="39">
        <v>12</v>
      </c>
      <c r="BN38" s="39">
        <v>15</v>
      </c>
      <c r="BO38" s="39">
        <v>8</v>
      </c>
      <c r="BP38" s="39">
        <v>12</v>
      </c>
      <c r="BQ38" s="39">
        <v>22</v>
      </c>
      <c r="BR38" s="39">
        <v>20</v>
      </c>
      <c r="BS38" s="39">
        <v>13</v>
      </c>
      <c r="BT38" s="39">
        <v>12</v>
      </c>
      <c r="BU38" s="39">
        <v>11</v>
      </c>
      <c r="BV38" s="39">
        <v>13</v>
      </c>
      <c r="BW38" s="39">
        <v>12</v>
      </c>
      <c r="BX38" s="39">
        <v>11</v>
      </c>
      <c r="BY38" s="39">
        <v>12</v>
      </c>
      <c r="BZ38" s="39">
        <v>11</v>
      </c>
      <c r="CA38" s="40" t="s">
        <v>120</v>
      </c>
      <c r="CC38" s="22"/>
      <c r="CE38" s="21"/>
      <c r="DV38" s="8">
        <f t="shared" si="0"/>
        <v>9</v>
      </c>
      <c r="DW38" s="8">
        <f t="shared" si="1"/>
        <v>5</v>
      </c>
      <c r="DX38" s="8">
        <f t="shared" si="2"/>
        <v>8</v>
      </c>
      <c r="DY38" s="8">
        <f t="shared" si="3"/>
        <v>9</v>
      </c>
      <c r="DZ38" s="8">
        <f t="shared" si="4"/>
        <v>11</v>
      </c>
      <c r="EA38" s="8">
        <f t="shared" si="5"/>
        <v>5</v>
      </c>
    </row>
    <row r="39" spans="1:131" ht="12.75">
      <c r="A39" t="s">
        <v>317</v>
      </c>
      <c r="B39" s="23" t="s">
        <v>225</v>
      </c>
      <c r="C39" t="s">
        <v>318</v>
      </c>
      <c r="D39" t="s">
        <v>306</v>
      </c>
      <c r="E39" s="43" t="s">
        <v>231</v>
      </c>
      <c r="F39" s="18" t="s">
        <v>234</v>
      </c>
      <c r="G39" s="42" t="s">
        <v>230</v>
      </c>
      <c r="H39" s="31" t="s">
        <v>304</v>
      </c>
      <c r="I39" s="42" t="s">
        <v>305</v>
      </c>
      <c r="J39" s="50">
        <f>+COUNTIF($R39,"&lt;=11")+COUNTIF($T39,"&lt;=11")+COUNTIF($AD39,"&lt;=14")+COUNTIF($AE39,"&lt;=18")+COUNTIF($AF39,"&gt;=31")+COUNTIF($AG39,"&lt;=14")+COUNTIF($AH39,"&lt;=14")+COUNTIF($AN39,"&lt;=22")+COUNTIF($AO39,"&lt;=15")+COUNTIF($AQ39,"&lt;=17")+COUNTIF($AR39,"&gt;=20")+COUNTIF($BC39,"&gt;=11")+COUNTIF($BH39,"&lt;=21")+COUNTIF($BN39,"&gt;=17")</f>
        <v>6</v>
      </c>
      <c r="K39" s="51">
        <f>67-(+DV39+DW39+DX39+DY39+DZ39+EA39)</f>
        <v>20</v>
      </c>
      <c r="L39" s="24">
        <v>13</v>
      </c>
      <c r="M39" s="24">
        <v>25</v>
      </c>
      <c r="N39" s="24">
        <v>14</v>
      </c>
      <c r="O39" s="24">
        <v>11</v>
      </c>
      <c r="P39" s="24">
        <v>11</v>
      </c>
      <c r="Q39" s="24">
        <v>13</v>
      </c>
      <c r="R39" s="24">
        <v>12</v>
      </c>
      <c r="S39" s="24">
        <v>12</v>
      </c>
      <c r="T39" s="24">
        <v>12</v>
      </c>
      <c r="U39" s="24">
        <v>13</v>
      </c>
      <c r="V39" s="24">
        <v>14</v>
      </c>
      <c r="W39" s="24">
        <v>29</v>
      </c>
      <c r="X39" s="24">
        <v>16</v>
      </c>
      <c r="Y39" s="24">
        <v>9</v>
      </c>
      <c r="Z39" s="24">
        <v>10</v>
      </c>
      <c r="AA39" s="24">
        <v>11</v>
      </c>
      <c r="AB39" s="24">
        <v>11</v>
      </c>
      <c r="AC39" s="24">
        <v>25</v>
      </c>
      <c r="AD39" s="24">
        <v>15</v>
      </c>
      <c r="AE39" s="24">
        <v>18</v>
      </c>
      <c r="AF39" s="24">
        <v>31</v>
      </c>
      <c r="AG39" s="24">
        <v>15</v>
      </c>
      <c r="AH39" s="24">
        <v>16</v>
      </c>
      <c r="AI39" s="24">
        <v>16</v>
      </c>
      <c r="AJ39" s="24">
        <v>16</v>
      </c>
      <c r="AK39" s="24">
        <v>11</v>
      </c>
      <c r="AL39" s="24">
        <v>11</v>
      </c>
      <c r="AM39" s="24">
        <v>19</v>
      </c>
      <c r="AN39" s="24">
        <v>23</v>
      </c>
      <c r="AO39" s="24">
        <v>15</v>
      </c>
      <c r="AP39" s="24">
        <v>16</v>
      </c>
      <c r="AQ39" s="24">
        <v>17</v>
      </c>
      <c r="AR39" s="24">
        <v>18</v>
      </c>
      <c r="AS39" s="24">
        <v>35</v>
      </c>
      <c r="AT39" s="24">
        <v>40</v>
      </c>
      <c r="AU39" s="24">
        <v>12</v>
      </c>
      <c r="AV39" s="24">
        <v>12</v>
      </c>
      <c r="AW39" s="24">
        <v>11</v>
      </c>
      <c r="AX39" s="24">
        <v>9</v>
      </c>
      <c r="AY39" s="24">
        <v>15</v>
      </c>
      <c r="AZ39" s="24">
        <v>16</v>
      </c>
      <c r="BA39" s="24">
        <v>8</v>
      </c>
      <c r="BB39" s="24">
        <v>11</v>
      </c>
      <c r="BC39" s="24">
        <v>10</v>
      </c>
      <c r="BD39" s="24">
        <v>8</v>
      </c>
      <c r="BE39" s="24">
        <v>10</v>
      </c>
      <c r="BF39" s="24">
        <v>10</v>
      </c>
      <c r="BG39" s="24">
        <v>12</v>
      </c>
      <c r="BH39" s="24">
        <v>21</v>
      </c>
      <c r="BI39" s="24">
        <v>23</v>
      </c>
      <c r="BJ39" s="24">
        <v>15</v>
      </c>
      <c r="BK39" s="24">
        <v>10</v>
      </c>
      <c r="BL39" s="24">
        <v>12</v>
      </c>
      <c r="BM39" s="24">
        <v>12</v>
      </c>
      <c r="BN39" s="24">
        <v>17</v>
      </c>
      <c r="BO39" s="24">
        <v>8</v>
      </c>
      <c r="BP39" s="24">
        <v>12</v>
      </c>
      <c r="BQ39" s="24">
        <v>25</v>
      </c>
      <c r="BR39" s="24">
        <v>20</v>
      </c>
      <c r="BS39" s="24">
        <v>13</v>
      </c>
      <c r="BT39" s="24">
        <v>12</v>
      </c>
      <c r="BU39" s="24">
        <v>11</v>
      </c>
      <c r="BV39" s="24">
        <v>13</v>
      </c>
      <c r="BW39" s="24">
        <v>11</v>
      </c>
      <c r="BX39" s="24">
        <v>11</v>
      </c>
      <c r="BY39" s="24">
        <v>12</v>
      </c>
      <c r="BZ39" s="24">
        <v>12</v>
      </c>
      <c r="CA39" t="s">
        <v>303</v>
      </c>
      <c r="CB39" t="s">
        <v>303</v>
      </c>
      <c r="CC39" t="s">
        <v>303</v>
      </c>
      <c r="CD39" t="s">
        <v>303</v>
      </c>
      <c r="CE39" t="s">
        <v>303</v>
      </c>
      <c r="DV39" s="8">
        <f t="shared" si="0"/>
        <v>7</v>
      </c>
      <c r="DW39" s="8">
        <f t="shared" si="1"/>
        <v>7</v>
      </c>
      <c r="DX39" s="8">
        <f t="shared" si="2"/>
        <v>7</v>
      </c>
      <c r="DY39" s="8">
        <f t="shared" si="3"/>
        <v>8</v>
      </c>
      <c r="DZ39" s="8">
        <f t="shared" si="4"/>
        <v>11</v>
      </c>
      <c r="EA39" s="8">
        <f t="shared" si="5"/>
        <v>7</v>
      </c>
    </row>
    <row r="40" spans="1:131" ht="12.75">
      <c r="A40" s="17" t="s">
        <v>225</v>
      </c>
      <c r="B40" t="s">
        <v>284</v>
      </c>
      <c r="C40" t="s">
        <v>283</v>
      </c>
      <c r="D40" t="s">
        <v>212</v>
      </c>
      <c r="E40" s="43" t="s">
        <v>285</v>
      </c>
      <c r="F40" s="18" t="s">
        <v>234</v>
      </c>
      <c r="G40" s="45" t="s">
        <v>230</v>
      </c>
      <c r="H40" s="31" t="s">
        <v>175</v>
      </c>
      <c r="I40" s="42" t="s">
        <v>175</v>
      </c>
      <c r="J40" s="50">
        <f>+COUNTIF($R40,"&lt;=11")+COUNTIF($T40,"&lt;=11")+COUNTIF($AD40,"&lt;=14")+COUNTIF($AE40,"&lt;=18")+COUNTIF($AF40,"&gt;=31")+COUNTIF($AG40,"&lt;=14")+COUNTIF($AH40,"&lt;=14")+COUNTIF($AN40,"&lt;=22")+COUNTIF($AO40,"&lt;=15")+COUNTIF($AQ40,"&lt;=17")+COUNTIF($AR40,"&gt;=20")+COUNTIF($BC40,"&gt;=11")+COUNTIF($BH40,"&lt;=21")+COUNTIF($BN40,"&gt;=17")</f>
        <v>6</v>
      </c>
      <c r="K40" s="51">
        <f>67-(+DV40+DW40+DX40+DY40+DZ40+EA40)</f>
        <v>21</v>
      </c>
      <c r="L40" s="24">
        <v>13</v>
      </c>
      <c r="M40" s="24">
        <v>24</v>
      </c>
      <c r="N40" s="24">
        <v>14</v>
      </c>
      <c r="O40" s="24">
        <v>10</v>
      </c>
      <c r="P40" s="27">
        <v>11</v>
      </c>
      <c r="Q40" s="27">
        <v>14</v>
      </c>
      <c r="R40" s="35">
        <v>12</v>
      </c>
      <c r="S40" s="35">
        <v>12</v>
      </c>
      <c r="T40" s="35">
        <v>11</v>
      </c>
      <c r="U40" s="35">
        <v>13</v>
      </c>
      <c r="V40" s="35">
        <v>13</v>
      </c>
      <c r="W40" s="35">
        <v>29</v>
      </c>
      <c r="X40" s="35">
        <v>17</v>
      </c>
      <c r="Y40" s="36">
        <v>9</v>
      </c>
      <c r="Z40" s="36">
        <v>10</v>
      </c>
      <c r="AA40" s="35">
        <v>11</v>
      </c>
      <c r="AB40" s="35">
        <v>11</v>
      </c>
      <c r="AC40" s="35">
        <v>25</v>
      </c>
      <c r="AD40" s="35">
        <v>15</v>
      </c>
      <c r="AE40" s="35">
        <v>18</v>
      </c>
      <c r="AF40" s="35">
        <v>31</v>
      </c>
      <c r="AG40" s="36">
        <v>15</v>
      </c>
      <c r="AH40" s="36">
        <v>15</v>
      </c>
      <c r="AI40" s="36">
        <v>15</v>
      </c>
      <c r="AJ40" s="36">
        <v>16</v>
      </c>
      <c r="AK40" s="35">
        <v>11</v>
      </c>
      <c r="AL40" s="35">
        <v>11</v>
      </c>
      <c r="AM40" s="36">
        <v>19</v>
      </c>
      <c r="AN40" s="36">
        <v>22</v>
      </c>
      <c r="AO40" s="35">
        <v>17</v>
      </c>
      <c r="AP40" s="35">
        <v>15</v>
      </c>
      <c r="AQ40" s="35">
        <v>17</v>
      </c>
      <c r="AR40" s="35">
        <v>17</v>
      </c>
      <c r="AS40" s="36">
        <v>36</v>
      </c>
      <c r="AT40" s="36">
        <v>40</v>
      </c>
      <c r="AU40" s="35">
        <v>12</v>
      </c>
      <c r="AV40" s="35">
        <v>11</v>
      </c>
      <c r="AW40" s="35">
        <v>11</v>
      </c>
      <c r="AX40" s="35">
        <v>9</v>
      </c>
      <c r="AY40" s="36">
        <v>15</v>
      </c>
      <c r="AZ40" s="36">
        <v>15</v>
      </c>
      <c r="BA40" s="35">
        <v>8</v>
      </c>
      <c r="BB40" s="35">
        <v>10</v>
      </c>
      <c r="BC40" s="35">
        <v>10</v>
      </c>
      <c r="BD40" s="35">
        <v>8</v>
      </c>
      <c r="BE40" s="35">
        <v>10</v>
      </c>
      <c r="BF40" s="35">
        <v>10</v>
      </c>
      <c r="BG40" s="35">
        <v>12</v>
      </c>
      <c r="BH40" s="36">
        <v>23</v>
      </c>
      <c r="BI40" s="36">
        <v>25</v>
      </c>
      <c r="BJ40" s="35">
        <v>16</v>
      </c>
      <c r="BK40" s="35">
        <v>10</v>
      </c>
      <c r="BL40" s="35">
        <v>12</v>
      </c>
      <c r="BM40" s="35">
        <v>12</v>
      </c>
      <c r="BN40" s="35">
        <v>18</v>
      </c>
      <c r="BO40" s="35">
        <v>8</v>
      </c>
      <c r="BP40" s="35">
        <v>13</v>
      </c>
      <c r="BQ40" s="35">
        <v>23</v>
      </c>
      <c r="BR40" s="35">
        <v>21</v>
      </c>
      <c r="BS40" s="35">
        <v>13</v>
      </c>
      <c r="BT40" s="35">
        <v>12</v>
      </c>
      <c r="BU40" s="35">
        <v>11</v>
      </c>
      <c r="BV40" s="35">
        <v>13</v>
      </c>
      <c r="BW40" s="35">
        <v>10</v>
      </c>
      <c r="BX40" s="35">
        <v>11</v>
      </c>
      <c r="BY40" s="35">
        <v>13</v>
      </c>
      <c r="BZ40" s="35">
        <v>12</v>
      </c>
      <c r="CA40" t="s">
        <v>213</v>
      </c>
      <c r="CB40" s="35"/>
      <c r="CC40" s="35"/>
      <c r="CD40" s="35"/>
      <c r="CE40" s="35"/>
      <c r="DV40" s="8">
        <f t="shared" si="0"/>
        <v>10</v>
      </c>
      <c r="DW40" s="8">
        <f t="shared" si="1"/>
        <v>8</v>
      </c>
      <c r="DX40" s="8">
        <f t="shared" si="2"/>
        <v>8</v>
      </c>
      <c r="DY40" s="8">
        <f t="shared" si="3"/>
        <v>8</v>
      </c>
      <c r="DZ40" s="8">
        <f t="shared" si="4"/>
        <v>7</v>
      </c>
      <c r="EA40" s="8">
        <f t="shared" si="5"/>
        <v>5</v>
      </c>
    </row>
    <row r="41" spans="1:131" ht="12.75">
      <c r="A41" s="18" t="s">
        <v>225</v>
      </c>
      <c r="B41" t="s">
        <v>278</v>
      </c>
      <c r="C41" t="s">
        <v>276</v>
      </c>
      <c r="D41" t="s">
        <v>181</v>
      </c>
      <c r="E41" s="43" t="s">
        <v>281</v>
      </c>
      <c r="F41" s="18" t="s">
        <v>234</v>
      </c>
      <c r="G41" s="45" t="s">
        <v>230</v>
      </c>
      <c r="H41" s="31" t="s">
        <v>175</v>
      </c>
      <c r="I41" s="42" t="s">
        <v>175</v>
      </c>
      <c r="J41" s="50">
        <f>+COUNTIF($R41,"&lt;=11")+COUNTIF($T41,"&lt;=11")+COUNTIF($AD41,"&lt;=14")+COUNTIF($AE41,"&lt;=18")+COUNTIF($AF41,"&gt;=31")+COUNTIF($AG41,"&lt;=14")+COUNTIF($AH41,"&lt;=14")+COUNTIF($AN41,"&lt;=22")+COUNTIF($AO41,"&lt;=15")+COUNTIF($AQ41,"&lt;=17")+COUNTIF($AR41,"&gt;=20")+COUNTIF($BC41,"&gt;=11")+COUNTIF($BH41,"&lt;=21")+COUNTIF($BN41,"&gt;=17")</f>
        <v>6</v>
      </c>
      <c r="K41" s="51">
        <f>67-(+DV41+DW41+DX41+DY41+DZ41+EA41)</f>
        <v>21</v>
      </c>
      <c r="L41" s="24">
        <v>13</v>
      </c>
      <c r="M41" s="24">
        <v>24</v>
      </c>
      <c r="N41" s="24">
        <v>14</v>
      </c>
      <c r="O41" s="24">
        <v>10</v>
      </c>
      <c r="P41" s="27">
        <v>12</v>
      </c>
      <c r="Q41" s="27">
        <v>14</v>
      </c>
      <c r="R41" s="35">
        <v>12</v>
      </c>
      <c r="S41" s="35">
        <v>12</v>
      </c>
      <c r="T41" s="35">
        <v>12</v>
      </c>
      <c r="U41" s="35">
        <v>13</v>
      </c>
      <c r="V41" s="35">
        <v>13</v>
      </c>
      <c r="W41" s="35">
        <v>29</v>
      </c>
      <c r="X41" s="35">
        <v>15</v>
      </c>
      <c r="Y41" s="36">
        <v>9</v>
      </c>
      <c r="Z41" s="36">
        <v>10</v>
      </c>
      <c r="AA41" s="35">
        <v>11</v>
      </c>
      <c r="AB41" s="35">
        <v>11</v>
      </c>
      <c r="AC41" s="35">
        <v>25</v>
      </c>
      <c r="AD41" s="35">
        <v>16</v>
      </c>
      <c r="AE41" s="35">
        <v>19</v>
      </c>
      <c r="AF41" s="35">
        <v>28</v>
      </c>
      <c r="AG41" s="36">
        <v>13</v>
      </c>
      <c r="AH41" s="36">
        <v>14</v>
      </c>
      <c r="AI41" s="36">
        <v>15</v>
      </c>
      <c r="AJ41" s="36">
        <v>17</v>
      </c>
      <c r="AK41" s="35">
        <v>11</v>
      </c>
      <c r="AL41" s="35">
        <v>11</v>
      </c>
      <c r="AM41" s="36">
        <v>19</v>
      </c>
      <c r="AN41" s="36">
        <v>21</v>
      </c>
      <c r="AO41" s="35">
        <v>15</v>
      </c>
      <c r="AP41" s="35">
        <v>15</v>
      </c>
      <c r="AQ41" s="35">
        <v>15</v>
      </c>
      <c r="AR41" s="35">
        <v>18</v>
      </c>
      <c r="AS41" s="36">
        <v>37</v>
      </c>
      <c r="AT41" s="36">
        <v>37</v>
      </c>
      <c r="AU41" s="35">
        <v>12</v>
      </c>
      <c r="AV41" s="35">
        <v>12</v>
      </c>
      <c r="AW41" s="35">
        <v>11</v>
      </c>
      <c r="AX41" s="35">
        <v>9</v>
      </c>
      <c r="AY41" s="36">
        <v>15</v>
      </c>
      <c r="AZ41" s="36">
        <v>16</v>
      </c>
      <c r="BA41" s="35">
        <v>8</v>
      </c>
      <c r="BB41" s="35">
        <v>10</v>
      </c>
      <c r="BC41" s="35">
        <v>10</v>
      </c>
      <c r="BD41" s="35">
        <v>8</v>
      </c>
      <c r="BE41" s="35">
        <v>10</v>
      </c>
      <c r="BF41" s="35">
        <v>10</v>
      </c>
      <c r="BG41" s="35">
        <v>12</v>
      </c>
      <c r="BH41" s="36">
        <v>23</v>
      </c>
      <c r="BI41" s="36">
        <v>23</v>
      </c>
      <c r="BJ41" s="35">
        <v>16</v>
      </c>
      <c r="BK41" s="35">
        <v>10</v>
      </c>
      <c r="BL41" s="35">
        <v>12</v>
      </c>
      <c r="BM41" s="35">
        <v>12</v>
      </c>
      <c r="BN41" s="35">
        <v>17</v>
      </c>
      <c r="BO41" s="35">
        <v>8</v>
      </c>
      <c r="BP41" s="35">
        <v>13</v>
      </c>
      <c r="BQ41" s="35">
        <v>22</v>
      </c>
      <c r="BR41" s="35">
        <v>20</v>
      </c>
      <c r="BS41" s="35">
        <v>14</v>
      </c>
      <c r="BT41" s="35">
        <v>12</v>
      </c>
      <c r="BU41" s="35">
        <v>11</v>
      </c>
      <c r="BV41" s="35">
        <v>13</v>
      </c>
      <c r="BW41" s="35">
        <v>10</v>
      </c>
      <c r="BX41" s="35">
        <v>11</v>
      </c>
      <c r="BY41" s="35">
        <v>13</v>
      </c>
      <c r="BZ41" s="35">
        <v>12</v>
      </c>
      <c r="CA41" t="s">
        <v>213</v>
      </c>
      <c r="CB41" s="35"/>
      <c r="CC41" s="35"/>
      <c r="CD41" s="35"/>
      <c r="CE41" s="35"/>
      <c r="CF41" s="30"/>
      <c r="DV41" s="8">
        <f t="shared" si="0"/>
        <v>8</v>
      </c>
      <c r="DW41" s="8">
        <f t="shared" si="1"/>
        <v>7</v>
      </c>
      <c r="DX41" s="8">
        <f t="shared" si="2"/>
        <v>7</v>
      </c>
      <c r="DY41" s="8">
        <f t="shared" si="3"/>
        <v>9</v>
      </c>
      <c r="DZ41" s="8">
        <f t="shared" si="4"/>
        <v>10</v>
      </c>
      <c r="EA41" s="8">
        <f t="shared" si="5"/>
        <v>5</v>
      </c>
    </row>
    <row r="42" spans="1:131" ht="12.75">
      <c r="A42" s="18" t="s">
        <v>225</v>
      </c>
      <c r="B42" t="s">
        <v>280</v>
      </c>
      <c r="C42" t="s">
        <v>85</v>
      </c>
      <c r="D42" t="s">
        <v>183</v>
      </c>
      <c r="E42" s="43" t="s">
        <v>281</v>
      </c>
      <c r="F42" s="18" t="s">
        <v>234</v>
      </c>
      <c r="G42" s="45" t="s">
        <v>230</v>
      </c>
      <c r="H42" s="31" t="s">
        <v>175</v>
      </c>
      <c r="I42" s="42" t="s">
        <v>175</v>
      </c>
      <c r="J42" s="50">
        <f>+COUNTIF($R42,"&lt;=11")+COUNTIF($T42,"&lt;=11")+COUNTIF($AD42,"&lt;=14")+COUNTIF($AE42,"&lt;=18")+COUNTIF($AF42,"&gt;=31")+COUNTIF($AG42,"&lt;=14")+COUNTIF($AH42,"&lt;=14")+COUNTIF($AN42,"&lt;=22")+COUNTIF($AO42,"&lt;=15")+COUNTIF($AQ42,"&lt;=17")+COUNTIF($AR42,"&gt;=20")+COUNTIF($BC42,"&gt;=11")+COUNTIF($BH42,"&lt;=21")+COUNTIF($BN42,"&gt;=17")</f>
        <v>6</v>
      </c>
      <c r="K42" s="51">
        <f>67-(+DV42+DW42+DX42+DY42+DZ42+EA42)</f>
        <v>21</v>
      </c>
      <c r="L42" s="24">
        <v>13</v>
      </c>
      <c r="M42" s="24">
        <v>25</v>
      </c>
      <c r="N42" s="24">
        <v>14</v>
      </c>
      <c r="O42" s="24">
        <v>11</v>
      </c>
      <c r="P42" s="27">
        <v>12</v>
      </c>
      <c r="Q42" s="27">
        <v>13</v>
      </c>
      <c r="R42" s="35">
        <v>12</v>
      </c>
      <c r="S42" s="35">
        <v>12</v>
      </c>
      <c r="T42" s="35">
        <v>12</v>
      </c>
      <c r="U42" s="35">
        <v>13</v>
      </c>
      <c r="V42" s="35">
        <v>14</v>
      </c>
      <c r="W42" s="35">
        <v>29</v>
      </c>
      <c r="X42" s="35">
        <v>17</v>
      </c>
      <c r="Y42" s="36">
        <v>9</v>
      </c>
      <c r="Z42" s="36">
        <v>10</v>
      </c>
      <c r="AA42" s="35">
        <v>11</v>
      </c>
      <c r="AB42" s="35">
        <v>11</v>
      </c>
      <c r="AC42" s="35">
        <v>25</v>
      </c>
      <c r="AD42" s="35">
        <v>15</v>
      </c>
      <c r="AE42" s="35">
        <v>18</v>
      </c>
      <c r="AF42" s="35">
        <v>32</v>
      </c>
      <c r="AG42" s="36">
        <v>15</v>
      </c>
      <c r="AH42" s="36">
        <v>16</v>
      </c>
      <c r="AI42" s="36">
        <v>16</v>
      </c>
      <c r="AJ42" s="36">
        <v>17</v>
      </c>
      <c r="AK42" s="35">
        <v>12</v>
      </c>
      <c r="AL42" s="35">
        <v>11</v>
      </c>
      <c r="AM42" s="36">
        <v>19</v>
      </c>
      <c r="AN42" s="36">
        <v>21</v>
      </c>
      <c r="AO42" s="35">
        <v>17</v>
      </c>
      <c r="AP42" s="35">
        <v>16</v>
      </c>
      <c r="AQ42" s="35">
        <v>17</v>
      </c>
      <c r="AR42" s="35">
        <v>17</v>
      </c>
      <c r="AS42" s="36">
        <v>38</v>
      </c>
      <c r="AT42" s="36">
        <v>38</v>
      </c>
      <c r="AU42" s="35">
        <v>12</v>
      </c>
      <c r="AV42" s="35">
        <v>12</v>
      </c>
      <c r="AW42" s="35">
        <v>11</v>
      </c>
      <c r="AX42" s="35">
        <v>9</v>
      </c>
      <c r="AY42" s="36">
        <v>15</v>
      </c>
      <c r="AZ42" s="36">
        <v>16</v>
      </c>
      <c r="BA42" s="35">
        <v>8</v>
      </c>
      <c r="BB42" s="35">
        <v>10</v>
      </c>
      <c r="BC42" s="35">
        <v>10</v>
      </c>
      <c r="BD42" s="35">
        <v>8</v>
      </c>
      <c r="BE42" s="35">
        <v>10</v>
      </c>
      <c r="BF42" s="35">
        <v>10</v>
      </c>
      <c r="BG42" s="35">
        <v>12</v>
      </c>
      <c r="BH42" s="36">
        <v>21</v>
      </c>
      <c r="BI42" s="36">
        <v>23</v>
      </c>
      <c r="BJ42" s="35">
        <v>16</v>
      </c>
      <c r="BK42" s="35">
        <v>10</v>
      </c>
      <c r="BL42" s="35">
        <v>12</v>
      </c>
      <c r="BM42" s="35">
        <v>12</v>
      </c>
      <c r="BN42" s="35">
        <v>18</v>
      </c>
      <c r="BO42" s="35">
        <v>8</v>
      </c>
      <c r="BP42" s="35">
        <v>12</v>
      </c>
      <c r="BQ42" s="35">
        <v>24</v>
      </c>
      <c r="BR42" s="35">
        <v>20</v>
      </c>
      <c r="BS42" s="35">
        <v>14</v>
      </c>
      <c r="BT42" s="35">
        <v>12</v>
      </c>
      <c r="BU42" s="35">
        <v>11</v>
      </c>
      <c r="BV42" s="35">
        <v>13</v>
      </c>
      <c r="BW42" s="35">
        <v>11</v>
      </c>
      <c r="BX42" s="35">
        <v>11</v>
      </c>
      <c r="BY42" s="35">
        <v>12</v>
      </c>
      <c r="BZ42" s="35">
        <v>12</v>
      </c>
      <c r="CA42" t="s">
        <v>213</v>
      </c>
      <c r="CB42" s="35"/>
      <c r="CC42" s="35"/>
      <c r="CD42" s="35"/>
      <c r="CE42" s="35"/>
      <c r="DV42" s="8">
        <f t="shared" si="0"/>
        <v>6</v>
      </c>
      <c r="DW42" s="8">
        <f t="shared" si="1"/>
        <v>8</v>
      </c>
      <c r="DX42" s="8">
        <f t="shared" si="2"/>
        <v>6</v>
      </c>
      <c r="DY42" s="8">
        <f t="shared" si="3"/>
        <v>9</v>
      </c>
      <c r="DZ42" s="8">
        <f t="shared" si="4"/>
        <v>10</v>
      </c>
      <c r="EA42" s="8">
        <f t="shared" si="5"/>
        <v>7</v>
      </c>
    </row>
    <row r="43" spans="1:131" ht="13.5">
      <c r="A43" s="7" t="s">
        <v>214</v>
      </c>
      <c r="B43" s="26" t="s">
        <v>37</v>
      </c>
      <c r="C43" s="29" t="s">
        <v>138</v>
      </c>
      <c r="D43" s="29" t="s">
        <v>182</v>
      </c>
      <c r="E43" s="43" t="s">
        <v>231</v>
      </c>
      <c r="F43" s="18" t="s">
        <v>234</v>
      </c>
      <c r="G43" s="37" t="s">
        <v>230</v>
      </c>
      <c r="H43" s="31" t="s">
        <v>175</v>
      </c>
      <c r="I43" s="42" t="s">
        <v>175</v>
      </c>
      <c r="J43" s="50">
        <f>+COUNTIF($R43,"&lt;=11")+COUNTIF($T43,"&lt;=11")+COUNTIF($AD43,"&lt;=14")+COUNTIF($AE43,"&lt;=18")+COUNTIF($AF43,"&gt;=31")+COUNTIF($AG43,"&lt;=14")+COUNTIF($AH43,"&lt;=14")+COUNTIF($AN43,"&lt;=22")+COUNTIF($AO43,"&lt;=15")+COUNTIF($AQ43,"&lt;=17")+COUNTIF($AR43,"&gt;=20")+COUNTIF($BC43,"&gt;=11")+COUNTIF($BH43,"&lt;=21")+COUNTIF($BN43,"&gt;=17")</f>
        <v>6</v>
      </c>
      <c r="K43" s="51">
        <f>67-(+DV43+DW43+DX43+DY43+DZ43+EA43)</f>
        <v>23</v>
      </c>
      <c r="L43" s="39">
        <v>13</v>
      </c>
      <c r="M43" s="39">
        <v>24</v>
      </c>
      <c r="N43" s="39">
        <v>15</v>
      </c>
      <c r="O43" s="39">
        <v>11</v>
      </c>
      <c r="P43" s="39">
        <v>11</v>
      </c>
      <c r="Q43" s="39">
        <v>14</v>
      </c>
      <c r="R43" s="39">
        <v>12</v>
      </c>
      <c r="S43" s="39">
        <v>12</v>
      </c>
      <c r="T43" s="39">
        <v>11</v>
      </c>
      <c r="U43" s="39">
        <v>13</v>
      </c>
      <c r="V43" s="39">
        <v>13</v>
      </c>
      <c r="W43" s="39">
        <v>29</v>
      </c>
      <c r="X43" s="39">
        <v>18</v>
      </c>
      <c r="Y43" s="39">
        <v>9</v>
      </c>
      <c r="Z43" s="39">
        <v>10</v>
      </c>
      <c r="AA43" s="39">
        <v>11</v>
      </c>
      <c r="AB43" s="39">
        <v>11</v>
      </c>
      <c r="AC43" s="39">
        <v>25</v>
      </c>
      <c r="AD43" s="39">
        <v>15</v>
      </c>
      <c r="AE43" s="39">
        <v>17</v>
      </c>
      <c r="AF43" s="39">
        <v>30</v>
      </c>
      <c r="AG43" s="39">
        <v>15</v>
      </c>
      <c r="AH43" s="39">
        <v>15</v>
      </c>
      <c r="AI43" s="39">
        <v>17</v>
      </c>
      <c r="AJ43" s="39">
        <v>18</v>
      </c>
      <c r="AK43" s="39">
        <v>11</v>
      </c>
      <c r="AL43" s="39">
        <v>11</v>
      </c>
      <c r="AM43" s="39">
        <v>20</v>
      </c>
      <c r="AN43" s="39">
        <v>21</v>
      </c>
      <c r="AO43" s="39">
        <v>14</v>
      </c>
      <c r="AP43" s="39">
        <v>15</v>
      </c>
      <c r="AQ43" s="39">
        <v>17</v>
      </c>
      <c r="AR43" s="39">
        <v>17</v>
      </c>
      <c r="AS43" s="39">
        <v>36</v>
      </c>
      <c r="AT43" s="39">
        <v>36</v>
      </c>
      <c r="AU43" s="39">
        <v>12</v>
      </c>
      <c r="AV43" s="39">
        <v>12</v>
      </c>
      <c r="AW43" s="39">
        <v>11</v>
      </c>
      <c r="AX43" s="39">
        <v>9</v>
      </c>
      <c r="AY43" s="39">
        <v>16</v>
      </c>
      <c r="AZ43" s="39">
        <v>16</v>
      </c>
      <c r="BA43" s="39">
        <v>8</v>
      </c>
      <c r="BB43" s="39">
        <v>11</v>
      </c>
      <c r="BC43" s="39">
        <v>10</v>
      </c>
      <c r="BD43" s="39">
        <v>8</v>
      </c>
      <c r="BE43" s="39">
        <v>10</v>
      </c>
      <c r="BF43" s="39">
        <v>10</v>
      </c>
      <c r="BG43" s="39">
        <v>12</v>
      </c>
      <c r="BH43" s="39">
        <v>20</v>
      </c>
      <c r="BI43" s="39">
        <v>22</v>
      </c>
      <c r="BJ43" s="39">
        <v>16</v>
      </c>
      <c r="BK43" s="39">
        <v>10</v>
      </c>
      <c r="BL43" s="39">
        <v>12</v>
      </c>
      <c r="BM43" s="39">
        <v>12</v>
      </c>
      <c r="BN43" s="39">
        <v>16</v>
      </c>
      <c r="BO43" s="39">
        <v>10</v>
      </c>
      <c r="BP43" s="39">
        <v>12</v>
      </c>
      <c r="BQ43" s="39">
        <v>23</v>
      </c>
      <c r="BR43" s="39">
        <v>20</v>
      </c>
      <c r="BS43" s="39">
        <v>13</v>
      </c>
      <c r="BT43" s="39">
        <v>13</v>
      </c>
      <c r="BU43" s="39">
        <v>11</v>
      </c>
      <c r="BV43" s="39">
        <v>13</v>
      </c>
      <c r="BW43" s="39">
        <v>11</v>
      </c>
      <c r="BX43" s="39">
        <v>11</v>
      </c>
      <c r="BY43" s="39">
        <v>12</v>
      </c>
      <c r="BZ43" s="39">
        <v>12</v>
      </c>
      <c r="CA43" s="40" t="s">
        <v>36</v>
      </c>
      <c r="CC43" s="22"/>
      <c r="CE43" s="21"/>
      <c r="DV43" s="8">
        <f t="shared" si="0"/>
        <v>10</v>
      </c>
      <c r="DW43" s="8">
        <f t="shared" si="1"/>
        <v>6</v>
      </c>
      <c r="DX43" s="8">
        <f t="shared" si="2"/>
        <v>7</v>
      </c>
      <c r="DY43" s="8">
        <f t="shared" si="3"/>
        <v>7</v>
      </c>
      <c r="DZ43" s="8">
        <f t="shared" si="4"/>
        <v>8</v>
      </c>
      <c r="EA43" s="8">
        <f t="shared" si="5"/>
        <v>6</v>
      </c>
    </row>
    <row r="44" spans="1:131" ht="13.5">
      <c r="A44" s="7"/>
      <c r="B44" s="26"/>
      <c r="C44" s="29"/>
      <c r="D44" s="29"/>
      <c r="E44" s="43"/>
      <c r="F44" s="18"/>
      <c r="G44" s="37"/>
      <c r="H44" s="31"/>
      <c r="I44" s="42"/>
      <c r="J44" s="50"/>
      <c r="K44" s="51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40"/>
      <c r="CC44" s="22"/>
      <c r="CE44" s="21"/>
      <c r="DV44" s="8"/>
      <c r="DW44" s="8"/>
      <c r="DX44" s="8"/>
      <c r="DY44" s="8"/>
      <c r="DZ44" s="8"/>
      <c r="EA44" s="8"/>
    </row>
    <row r="45" spans="1:131" ht="13.5">
      <c r="A45" s="25" t="s">
        <v>8</v>
      </c>
      <c r="B45" s="26" t="s">
        <v>7</v>
      </c>
      <c r="C45" s="29" t="s">
        <v>38</v>
      </c>
      <c r="D45" s="29" t="s">
        <v>181</v>
      </c>
      <c r="E45" s="43" t="s">
        <v>231</v>
      </c>
      <c r="F45" s="18" t="s">
        <v>234</v>
      </c>
      <c r="G45" s="42" t="s">
        <v>270</v>
      </c>
      <c r="H45" s="31" t="s">
        <v>295</v>
      </c>
      <c r="I45" s="42" t="s">
        <v>294</v>
      </c>
      <c r="J45" s="50">
        <f>+COUNTIF($R45,"&lt;=11")+COUNTIF($T45,"&lt;=11")+COUNTIF($AD45,"&lt;=14")+COUNTIF($AE45,"&lt;=18")+COUNTIF($AF45,"&gt;=31")+COUNTIF($AG45,"&lt;=14")+COUNTIF($AH45,"&lt;=14")+COUNTIF($AN45,"&lt;=22")+COUNTIF($AO45,"&lt;=15")+COUNTIF($AQ45,"&lt;=17")+COUNTIF($AR45,"&gt;=20")+COUNTIF($BC45,"&gt;=11")+COUNTIF($BH45,"&lt;=21")+COUNTIF($BN45,"&gt;=17")</f>
        <v>5</v>
      </c>
      <c r="K45" s="51">
        <f>67-(+DV45+DW45+DX45+DY45+DZ45+EA45)</f>
        <v>20</v>
      </c>
      <c r="L45" s="39">
        <v>13</v>
      </c>
      <c r="M45" s="39">
        <v>24</v>
      </c>
      <c r="N45" s="39">
        <v>14</v>
      </c>
      <c r="O45" s="39">
        <v>11</v>
      </c>
      <c r="P45" s="39">
        <v>13</v>
      </c>
      <c r="Q45" s="39">
        <v>14</v>
      </c>
      <c r="R45" s="39">
        <v>12</v>
      </c>
      <c r="S45" s="39">
        <v>12</v>
      </c>
      <c r="T45" s="39">
        <v>11</v>
      </c>
      <c r="U45" s="39">
        <v>13</v>
      </c>
      <c r="V45" s="39">
        <v>13</v>
      </c>
      <c r="W45" s="39">
        <v>29</v>
      </c>
      <c r="X45" s="39">
        <v>17</v>
      </c>
      <c r="Y45" s="39">
        <v>9</v>
      </c>
      <c r="Z45" s="39">
        <v>10</v>
      </c>
      <c r="AA45" s="39">
        <v>11</v>
      </c>
      <c r="AB45" s="39">
        <v>10</v>
      </c>
      <c r="AC45" s="39">
        <v>26</v>
      </c>
      <c r="AD45" s="39">
        <v>14</v>
      </c>
      <c r="AE45" s="39">
        <v>20</v>
      </c>
      <c r="AF45" s="39">
        <v>30</v>
      </c>
      <c r="AG45" s="39">
        <v>14</v>
      </c>
      <c r="AH45" s="39">
        <v>15</v>
      </c>
      <c r="AI45" s="39">
        <v>15</v>
      </c>
      <c r="AJ45" s="39">
        <v>17</v>
      </c>
      <c r="AK45" s="39">
        <v>12</v>
      </c>
      <c r="AL45" s="39">
        <v>12</v>
      </c>
      <c r="AM45" s="39">
        <v>19</v>
      </c>
      <c r="AN45" s="39">
        <v>19</v>
      </c>
      <c r="AO45" s="39">
        <v>15</v>
      </c>
      <c r="AP45" s="39">
        <v>15</v>
      </c>
      <c r="AQ45" s="39">
        <v>18</v>
      </c>
      <c r="AR45" s="39">
        <v>18</v>
      </c>
      <c r="AS45" s="39">
        <v>35</v>
      </c>
      <c r="AT45" s="39">
        <v>39</v>
      </c>
      <c r="AU45" s="39">
        <v>12</v>
      </c>
      <c r="AV45" s="39">
        <v>12</v>
      </c>
      <c r="AW45" s="39">
        <v>11</v>
      </c>
      <c r="AX45" s="39">
        <v>9</v>
      </c>
      <c r="AY45" s="39">
        <v>16</v>
      </c>
      <c r="AZ45" s="39">
        <v>16</v>
      </c>
      <c r="BA45" s="39">
        <v>8</v>
      </c>
      <c r="BB45" s="39">
        <v>10</v>
      </c>
      <c r="BC45" s="39">
        <v>10</v>
      </c>
      <c r="BD45" s="39">
        <v>8</v>
      </c>
      <c r="BE45" s="39">
        <v>9</v>
      </c>
      <c r="BF45" s="39">
        <v>10</v>
      </c>
      <c r="BG45" s="39">
        <v>12</v>
      </c>
      <c r="BH45" s="39">
        <v>23</v>
      </c>
      <c r="BI45" s="39">
        <v>23</v>
      </c>
      <c r="BJ45" s="39">
        <v>16</v>
      </c>
      <c r="BK45" s="39">
        <v>10</v>
      </c>
      <c r="BL45" s="39">
        <v>12</v>
      </c>
      <c r="BM45" s="39">
        <v>12</v>
      </c>
      <c r="BN45" s="39">
        <v>14</v>
      </c>
      <c r="BO45" s="39">
        <v>8</v>
      </c>
      <c r="BP45" s="39">
        <v>12</v>
      </c>
      <c r="BQ45" s="39">
        <v>22</v>
      </c>
      <c r="BR45" s="39">
        <v>20</v>
      </c>
      <c r="BS45" s="39">
        <v>13</v>
      </c>
      <c r="BT45" s="39">
        <v>12</v>
      </c>
      <c r="BU45" s="39">
        <v>11</v>
      </c>
      <c r="BV45" s="39">
        <v>13</v>
      </c>
      <c r="BW45" s="39">
        <v>11</v>
      </c>
      <c r="BX45" s="39">
        <v>11</v>
      </c>
      <c r="BY45" s="39">
        <v>12</v>
      </c>
      <c r="BZ45" s="39">
        <v>12</v>
      </c>
      <c r="CA45" s="40" t="s">
        <v>4</v>
      </c>
      <c r="CC45" s="22"/>
      <c r="CE45" s="21"/>
      <c r="DV45" s="8">
        <f t="shared" si="0"/>
        <v>10</v>
      </c>
      <c r="DW45" s="8">
        <f t="shared" si="1"/>
        <v>7</v>
      </c>
      <c r="DX45" s="8">
        <f t="shared" si="2"/>
        <v>5</v>
      </c>
      <c r="DY45" s="8">
        <f t="shared" si="3"/>
        <v>7</v>
      </c>
      <c r="DZ45" s="8">
        <f t="shared" si="4"/>
        <v>11</v>
      </c>
      <c r="EA45" s="8">
        <f t="shared" si="5"/>
        <v>7</v>
      </c>
    </row>
    <row r="46" spans="1:131" ht="13.5">
      <c r="A46" s="25" t="s">
        <v>51</v>
      </c>
      <c r="B46" s="26" t="s">
        <v>49</v>
      </c>
      <c r="C46" s="29" t="s">
        <v>50</v>
      </c>
      <c r="D46" s="29" t="s">
        <v>181</v>
      </c>
      <c r="E46" s="43" t="s">
        <v>231</v>
      </c>
      <c r="F46" s="18" t="s">
        <v>234</v>
      </c>
      <c r="G46" s="42" t="s">
        <v>270</v>
      </c>
      <c r="H46" s="31" t="s">
        <v>293</v>
      </c>
      <c r="I46" s="42" t="s">
        <v>294</v>
      </c>
      <c r="J46" s="50">
        <f>+COUNTIF($R46,"&lt;=11")+COUNTIF($T46,"&lt;=11")+COUNTIF($AD46,"&lt;=14")+COUNTIF($AE46,"&lt;=18")+COUNTIF($AF46,"&gt;=31")+COUNTIF($AG46,"&lt;=14")+COUNTIF($AH46,"&lt;=14")+COUNTIF($AN46,"&lt;=22")+COUNTIF($AO46,"&lt;=15")+COUNTIF($AQ46,"&lt;=17")+COUNTIF($AR46,"&gt;=20")+COUNTIF($BC46,"&gt;=11")+COUNTIF($BH46,"&lt;=21")+COUNTIF($BN46,"&gt;=17")</f>
        <v>4</v>
      </c>
      <c r="K46" s="51">
        <f>67-(+DV46+DW46+DX46+DY46+DZ46+EA46)</f>
        <v>16</v>
      </c>
      <c r="L46" s="39">
        <v>13</v>
      </c>
      <c r="M46" s="39">
        <v>24</v>
      </c>
      <c r="N46" s="39">
        <v>14</v>
      </c>
      <c r="O46" s="39">
        <v>11</v>
      </c>
      <c r="P46" s="39">
        <v>12</v>
      </c>
      <c r="Q46" s="39">
        <v>14</v>
      </c>
      <c r="R46" s="39">
        <v>12</v>
      </c>
      <c r="S46" s="39">
        <v>12</v>
      </c>
      <c r="T46" s="39">
        <v>12</v>
      </c>
      <c r="U46" s="39">
        <v>13</v>
      </c>
      <c r="V46" s="39">
        <v>13</v>
      </c>
      <c r="W46" s="39">
        <v>29</v>
      </c>
      <c r="X46" s="39">
        <v>19</v>
      </c>
      <c r="Y46" s="39">
        <v>9</v>
      </c>
      <c r="Z46" s="39">
        <v>9</v>
      </c>
      <c r="AA46" s="39">
        <v>12</v>
      </c>
      <c r="AB46" s="39">
        <v>11</v>
      </c>
      <c r="AC46" s="39">
        <v>25</v>
      </c>
      <c r="AD46" s="39">
        <v>14</v>
      </c>
      <c r="AE46" s="39">
        <v>19</v>
      </c>
      <c r="AF46" s="39">
        <v>30</v>
      </c>
      <c r="AG46" s="39">
        <v>14</v>
      </c>
      <c r="AH46" s="39">
        <v>15</v>
      </c>
      <c r="AI46" s="39">
        <v>15</v>
      </c>
      <c r="AJ46" s="39">
        <v>17</v>
      </c>
      <c r="AK46" s="39">
        <v>11</v>
      </c>
      <c r="AL46" s="39">
        <v>11</v>
      </c>
      <c r="AM46" s="39">
        <v>19</v>
      </c>
      <c r="AN46" s="39">
        <v>23</v>
      </c>
      <c r="AO46" s="39">
        <v>15</v>
      </c>
      <c r="AP46" s="39">
        <v>15</v>
      </c>
      <c r="AQ46" s="39">
        <v>18</v>
      </c>
      <c r="AR46" s="39">
        <v>20</v>
      </c>
      <c r="AS46" s="39">
        <v>36</v>
      </c>
      <c r="AT46" s="39">
        <v>38</v>
      </c>
      <c r="AU46" s="39">
        <v>12</v>
      </c>
      <c r="AV46" s="39">
        <v>12</v>
      </c>
      <c r="AW46" s="39">
        <v>11</v>
      </c>
      <c r="AX46" s="39">
        <v>9</v>
      </c>
      <c r="AY46" s="39">
        <v>15</v>
      </c>
      <c r="AZ46" s="39">
        <v>16</v>
      </c>
      <c r="BA46" s="39">
        <v>8</v>
      </c>
      <c r="BB46" s="39">
        <v>10</v>
      </c>
      <c r="BC46" s="39">
        <v>10</v>
      </c>
      <c r="BD46" s="39">
        <v>8</v>
      </c>
      <c r="BE46" s="39">
        <v>10</v>
      </c>
      <c r="BF46" s="39">
        <v>10</v>
      </c>
      <c r="BG46" s="39">
        <v>12</v>
      </c>
      <c r="BH46" s="39">
        <v>22</v>
      </c>
      <c r="BI46" s="39">
        <v>23</v>
      </c>
      <c r="BJ46" s="39">
        <v>16</v>
      </c>
      <c r="BK46" s="39">
        <v>10</v>
      </c>
      <c r="BL46" s="39">
        <v>12</v>
      </c>
      <c r="BM46" s="39">
        <v>12</v>
      </c>
      <c r="BN46" s="39">
        <v>15</v>
      </c>
      <c r="BO46" s="39">
        <v>8</v>
      </c>
      <c r="BP46" s="39">
        <v>13</v>
      </c>
      <c r="BQ46" s="39">
        <v>22</v>
      </c>
      <c r="BR46" s="39">
        <v>20</v>
      </c>
      <c r="BS46" s="39">
        <v>13</v>
      </c>
      <c r="BT46" s="39">
        <v>12</v>
      </c>
      <c r="BU46" s="39">
        <v>11</v>
      </c>
      <c r="BV46" s="39">
        <v>13</v>
      </c>
      <c r="BW46" s="39">
        <v>11</v>
      </c>
      <c r="BX46" s="39">
        <v>11</v>
      </c>
      <c r="BY46" s="39">
        <v>12</v>
      </c>
      <c r="BZ46" s="39">
        <v>12</v>
      </c>
      <c r="CA46" s="40" t="s">
        <v>48</v>
      </c>
      <c r="CC46" s="22"/>
      <c r="CE46" s="21"/>
      <c r="CG46" t="s">
        <v>303</v>
      </c>
      <c r="CI46" t="s">
        <v>303</v>
      </c>
      <c r="CJ46" t="s">
        <v>303</v>
      </c>
      <c r="CL46" t="s">
        <v>303</v>
      </c>
      <c r="CM46" t="s">
        <v>303</v>
      </c>
      <c r="CN46" t="s">
        <v>303</v>
      </c>
      <c r="CO46" t="s">
        <v>303</v>
      </c>
      <c r="CP46" t="s">
        <v>303</v>
      </c>
      <c r="CQ46" t="s">
        <v>303</v>
      </c>
      <c r="CR46" t="s">
        <v>303</v>
      </c>
      <c r="CS46" t="s">
        <v>303</v>
      </c>
      <c r="CT46" t="s">
        <v>303</v>
      </c>
      <c r="CU46" t="s">
        <v>303</v>
      </c>
      <c r="CV46" t="s">
        <v>303</v>
      </c>
      <c r="CW46" t="s">
        <v>303</v>
      </c>
      <c r="CX46" t="s">
        <v>303</v>
      </c>
      <c r="CY46" t="s">
        <v>303</v>
      </c>
      <c r="CZ46" t="s">
        <v>303</v>
      </c>
      <c r="DA46" t="s">
        <v>303</v>
      </c>
      <c r="DB46" t="s">
        <v>303</v>
      </c>
      <c r="DC46" t="s">
        <v>303</v>
      </c>
      <c r="DD46" t="s">
        <v>303</v>
      </c>
      <c r="DE46" t="s">
        <v>303</v>
      </c>
      <c r="DR46" s="8"/>
      <c r="DS46" s="8"/>
      <c r="DT46" s="8"/>
      <c r="DU46" s="8"/>
      <c r="DV46" s="8">
        <f t="shared" si="0"/>
        <v>9</v>
      </c>
      <c r="DW46" s="8">
        <f t="shared" si="1"/>
        <v>6</v>
      </c>
      <c r="DX46" s="8">
        <f t="shared" si="2"/>
        <v>10</v>
      </c>
      <c r="DY46" s="8">
        <f t="shared" si="3"/>
        <v>9</v>
      </c>
      <c r="DZ46" s="8">
        <f t="shared" si="4"/>
        <v>10</v>
      </c>
      <c r="EA46" s="8">
        <f t="shared" si="5"/>
        <v>7</v>
      </c>
    </row>
    <row r="47" spans="1:131" ht="13.5">
      <c r="A47" s="25" t="s">
        <v>130</v>
      </c>
      <c r="B47" s="26" t="s">
        <v>129</v>
      </c>
      <c r="C47" s="29" t="s">
        <v>118</v>
      </c>
      <c r="D47" s="29" t="s">
        <v>187</v>
      </c>
      <c r="E47" s="43" t="s">
        <v>231</v>
      </c>
      <c r="F47" s="18" t="s">
        <v>234</v>
      </c>
      <c r="G47" s="42" t="s">
        <v>270</v>
      </c>
      <c r="H47" s="31" t="s">
        <v>295</v>
      </c>
      <c r="I47" s="42" t="s">
        <v>294</v>
      </c>
      <c r="J47" s="50">
        <f>+COUNTIF($R47,"&lt;=11")+COUNTIF($T47,"&lt;=11")+COUNTIF($AD47,"&lt;=14")+COUNTIF($AE47,"&lt;=18")+COUNTIF($AF47,"&gt;=31")+COUNTIF($AG47,"&lt;=14")+COUNTIF($AH47,"&lt;=14")+COUNTIF($AN47,"&lt;=22")+COUNTIF($AO47,"&lt;=15")+COUNTIF($AQ47,"&lt;=17")+COUNTIF($AR47,"&gt;=20")+COUNTIF($BC47,"&gt;=11")+COUNTIF($BH47,"&lt;=21")+COUNTIF($BN47,"&gt;=17")</f>
        <v>4</v>
      </c>
      <c r="K47" s="51">
        <f>67-(+DV47+DW47+DX47+DY47+DZ47+EA47)</f>
        <v>18</v>
      </c>
      <c r="L47" s="39">
        <v>13</v>
      </c>
      <c r="M47" s="39">
        <v>24</v>
      </c>
      <c r="N47" s="39">
        <v>14</v>
      </c>
      <c r="O47" s="39">
        <v>11</v>
      </c>
      <c r="P47" s="39">
        <v>11</v>
      </c>
      <c r="Q47" s="39">
        <v>12</v>
      </c>
      <c r="R47" s="39">
        <v>12</v>
      </c>
      <c r="S47" s="39">
        <v>12</v>
      </c>
      <c r="T47" s="39">
        <v>11</v>
      </c>
      <c r="U47" s="39">
        <v>13</v>
      </c>
      <c r="V47" s="39">
        <v>13</v>
      </c>
      <c r="W47" s="39">
        <v>29</v>
      </c>
      <c r="X47" s="39">
        <v>18</v>
      </c>
      <c r="Y47" s="39">
        <v>9</v>
      </c>
      <c r="Z47" s="39">
        <v>10</v>
      </c>
      <c r="AA47" s="39">
        <v>11</v>
      </c>
      <c r="AB47" s="39">
        <v>11</v>
      </c>
      <c r="AC47" s="39">
        <v>25</v>
      </c>
      <c r="AD47" s="39">
        <v>15</v>
      </c>
      <c r="AE47" s="39">
        <v>19</v>
      </c>
      <c r="AF47" s="39">
        <v>30</v>
      </c>
      <c r="AG47" s="39">
        <v>14</v>
      </c>
      <c r="AH47" s="39">
        <v>15</v>
      </c>
      <c r="AI47" s="39">
        <v>17</v>
      </c>
      <c r="AJ47" s="39">
        <v>17</v>
      </c>
      <c r="AK47" s="39">
        <v>10</v>
      </c>
      <c r="AL47" s="39">
        <v>12</v>
      </c>
      <c r="AM47" s="39">
        <v>19</v>
      </c>
      <c r="AN47" s="39">
        <v>23</v>
      </c>
      <c r="AO47" s="39">
        <v>15</v>
      </c>
      <c r="AP47" s="39">
        <v>15</v>
      </c>
      <c r="AQ47" s="39">
        <v>17</v>
      </c>
      <c r="AR47" s="39">
        <v>13</v>
      </c>
      <c r="AS47" s="39">
        <v>36</v>
      </c>
      <c r="AT47" s="39">
        <v>37</v>
      </c>
      <c r="AU47" s="39">
        <v>12</v>
      </c>
      <c r="AV47" s="39">
        <v>12</v>
      </c>
      <c r="AW47" s="39">
        <v>11</v>
      </c>
      <c r="AX47" s="39">
        <v>10</v>
      </c>
      <c r="AY47" s="39">
        <v>15</v>
      </c>
      <c r="AZ47" s="39">
        <v>16</v>
      </c>
      <c r="BA47" s="39">
        <v>8</v>
      </c>
      <c r="BB47" s="39">
        <v>10</v>
      </c>
      <c r="BC47" s="39">
        <v>10</v>
      </c>
      <c r="BD47" s="39">
        <v>8</v>
      </c>
      <c r="BE47" s="39">
        <v>10</v>
      </c>
      <c r="BF47" s="39">
        <v>10</v>
      </c>
      <c r="BG47" s="39">
        <v>12</v>
      </c>
      <c r="BH47" s="39">
        <v>23</v>
      </c>
      <c r="BI47" s="39">
        <v>23</v>
      </c>
      <c r="BJ47" s="39">
        <v>17</v>
      </c>
      <c r="BK47" s="39">
        <v>10</v>
      </c>
      <c r="BL47" s="39">
        <v>12</v>
      </c>
      <c r="BM47" s="39">
        <v>12</v>
      </c>
      <c r="BN47" s="39">
        <v>15</v>
      </c>
      <c r="BO47" s="39">
        <v>8</v>
      </c>
      <c r="BP47" s="39">
        <v>12</v>
      </c>
      <c r="BQ47" s="39">
        <v>22</v>
      </c>
      <c r="BR47" s="39">
        <v>20</v>
      </c>
      <c r="BS47" s="39">
        <v>13</v>
      </c>
      <c r="BT47" s="39">
        <v>12</v>
      </c>
      <c r="BU47" s="39">
        <v>11</v>
      </c>
      <c r="BV47" s="39">
        <v>13</v>
      </c>
      <c r="BW47" s="39">
        <v>11</v>
      </c>
      <c r="BX47" s="39">
        <v>11</v>
      </c>
      <c r="BY47" s="39">
        <v>11</v>
      </c>
      <c r="BZ47" s="39">
        <v>12</v>
      </c>
      <c r="CA47" s="40" t="s">
        <v>128</v>
      </c>
      <c r="CC47" s="22"/>
      <c r="CE47" s="21"/>
      <c r="CG47" t="s">
        <v>303</v>
      </c>
      <c r="CI47" t="s">
        <v>303</v>
      </c>
      <c r="CJ47" t="s">
        <v>303</v>
      </c>
      <c r="CL47" t="s">
        <v>303</v>
      </c>
      <c r="CM47" t="s">
        <v>303</v>
      </c>
      <c r="CN47" t="s">
        <v>303</v>
      </c>
      <c r="CO47" t="s">
        <v>303</v>
      </c>
      <c r="CP47" t="s">
        <v>303</v>
      </c>
      <c r="CQ47" t="s">
        <v>303</v>
      </c>
      <c r="CR47" t="s">
        <v>303</v>
      </c>
      <c r="CS47" t="s">
        <v>303</v>
      </c>
      <c r="CT47" t="s">
        <v>303</v>
      </c>
      <c r="CU47" t="s">
        <v>303</v>
      </c>
      <c r="CV47" t="s">
        <v>303</v>
      </c>
      <c r="CW47" t="s">
        <v>303</v>
      </c>
      <c r="CX47" t="s">
        <v>303</v>
      </c>
      <c r="CY47" t="s">
        <v>303</v>
      </c>
      <c r="CZ47" t="s">
        <v>303</v>
      </c>
      <c r="DA47" t="s">
        <v>303</v>
      </c>
      <c r="DB47" t="s">
        <v>303</v>
      </c>
      <c r="DC47" t="s">
        <v>303</v>
      </c>
      <c r="DD47" t="s">
        <v>303</v>
      </c>
      <c r="DE47" t="s">
        <v>303</v>
      </c>
      <c r="DR47" s="8"/>
      <c r="DS47" s="8"/>
      <c r="DT47" s="8"/>
      <c r="DU47" s="8"/>
      <c r="DV47" s="8">
        <f t="shared" si="0"/>
        <v>10</v>
      </c>
      <c r="DW47" s="8">
        <f t="shared" si="1"/>
        <v>8</v>
      </c>
      <c r="DX47" s="8">
        <f t="shared" si="2"/>
        <v>7</v>
      </c>
      <c r="DY47" s="8">
        <f t="shared" si="3"/>
        <v>8</v>
      </c>
      <c r="DZ47" s="8">
        <f t="shared" si="4"/>
        <v>10</v>
      </c>
      <c r="EA47" s="8">
        <f t="shared" si="5"/>
        <v>6</v>
      </c>
    </row>
    <row r="48" spans="1:131" ht="12.75">
      <c r="A48" s="25" t="s">
        <v>112</v>
      </c>
      <c r="B48" s="26" t="s">
        <v>110</v>
      </c>
      <c r="C48" s="29" t="s">
        <v>111</v>
      </c>
      <c r="D48" s="29" t="s">
        <v>187</v>
      </c>
      <c r="E48" s="43" t="s">
        <v>231</v>
      </c>
      <c r="F48" s="18" t="s">
        <v>234</v>
      </c>
      <c r="G48" s="42" t="s">
        <v>270</v>
      </c>
      <c r="H48" s="31" t="s">
        <v>293</v>
      </c>
      <c r="I48" s="42" t="s">
        <v>294</v>
      </c>
      <c r="J48" s="50">
        <f>+COUNTIF($R48,"&lt;=11")+COUNTIF($T48,"&lt;=11")+COUNTIF($AD48,"&lt;=14")+COUNTIF($AE48,"&lt;=18")+COUNTIF($AF48,"&gt;=31")+COUNTIF($AG48,"&lt;=14")+COUNTIF($AH48,"&lt;=14")+COUNTIF($AN48,"&lt;=22")+COUNTIF($AO48,"&lt;=15")+COUNTIF($AQ48,"&lt;=17")+COUNTIF($AR48,"&gt;=20")+COUNTIF($BC48,"&gt;=11")+COUNTIF($BH48,"&lt;=21")+COUNTIF($BN48,"&gt;=17")</f>
        <v>4</v>
      </c>
      <c r="K48" s="51">
        <f>67-(+DV48+DW48+DX48+DY48+DZ48+EA48)</f>
        <v>22</v>
      </c>
      <c r="L48" s="41">
        <v>13</v>
      </c>
      <c r="M48" s="41">
        <v>24</v>
      </c>
      <c r="N48" s="41">
        <v>15</v>
      </c>
      <c r="O48" s="41">
        <v>11</v>
      </c>
      <c r="P48" s="41">
        <v>12</v>
      </c>
      <c r="Q48" s="41">
        <v>14</v>
      </c>
      <c r="R48" s="41">
        <v>12</v>
      </c>
      <c r="S48" s="41">
        <v>12</v>
      </c>
      <c r="T48" s="41">
        <v>11</v>
      </c>
      <c r="U48" s="41">
        <v>13</v>
      </c>
      <c r="V48" s="41">
        <v>13</v>
      </c>
      <c r="W48" s="41">
        <v>29</v>
      </c>
      <c r="X48" s="41">
        <v>18</v>
      </c>
      <c r="Y48" s="41">
        <v>9</v>
      </c>
      <c r="Z48" s="41">
        <v>10</v>
      </c>
      <c r="AA48" s="41">
        <v>11</v>
      </c>
      <c r="AB48" s="41">
        <v>11</v>
      </c>
      <c r="AC48" s="41">
        <v>24</v>
      </c>
      <c r="AD48" s="41">
        <v>15</v>
      </c>
      <c r="AE48" s="41">
        <v>19</v>
      </c>
      <c r="AF48" s="41">
        <v>31</v>
      </c>
      <c r="AG48" s="41">
        <v>14</v>
      </c>
      <c r="AH48" s="41">
        <v>15</v>
      </c>
      <c r="AI48" s="41">
        <v>17</v>
      </c>
      <c r="AJ48" s="41">
        <v>18</v>
      </c>
      <c r="AK48" s="41">
        <v>12</v>
      </c>
      <c r="AL48" s="41">
        <v>11</v>
      </c>
      <c r="AM48" s="41">
        <v>19</v>
      </c>
      <c r="AN48" s="41">
        <v>23</v>
      </c>
      <c r="AO48" s="41">
        <v>18</v>
      </c>
      <c r="AP48" s="41">
        <v>15</v>
      </c>
      <c r="AQ48" s="41">
        <v>17</v>
      </c>
      <c r="AR48" s="41">
        <v>17</v>
      </c>
      <c r="AS48" s="41">
        <v>38</v>
      </c>
      <c r="AT48" s="41">
        <v>41</v>
      </c>
      <c r="AU48" s="41">
        <v>12</v>
      </c>
      <c r="AV48" s="41">
        <v>12</v>
      </c>
      <c r="AW48" s="41">
        <v>12</v>
      </c>
      <c r="AX48" s="41">
        <v>9</v>
      </c>
      <c r="AY48" s="41">
        <v>15</v>
      </c>
      <c r="AZ48" s="41">
        <v>16</v>
      </c>
      <c r="BA48" s="41">
        <v>8</v>
      </c>
      <c r="BB48" s="41">
        <v>10</v>
      </c>
      <c r="BC48" s="41">
        <v>10</v>
      </c>
      <c r="BD48" s="41">
        <v>8</v>
      </c>
      <c r="BE48" s="41">
        <v>10</v>
      </c>
      <c r="BF48" s="41">
        <v>11</v>
      </c>
      <c r="BG48" s="41">
        <v>12</v>
      </c>
      <c r="BH48" s="41">
        <v>23</v>
      </c>
      <c r="BI48" s="41">
        <v>23</v>
      </c>
      <c r="BJ48" s="41">
        <v>15</v>
      </c>
      <c r="BK48" s="41">
        <v>10</v>
      </c>
      <c r="BL48" s="41">
        <v>12</v>
      </c>
      <c r="BM48" s="41">
        <v>12</v>
      </c>
      <c r="BN48" s="41">
        <v>16</v>
      </c>
      <c r="BO48" s="41">
        <v>8</v>
      </c>
      <c r="BP48" s="41">
        <v>12</v>
      </c>
      <c r="BQ48" s="41">
        <v>22</v>
      </c>
      <c r="BR48" s="41">
        <v>20</v>
      </c>
      <c r="BS48" s="41">
        <v>14</v>
      </c>
      <c r="BT48" s="41">
        <v>12</v>
      </c>
      <c r="BU48" s="41">
        <v>11</v>
      </c>
      <c r="BV48" s="41">
        <v>13</v>
      </c>
      <c r="BW48" s="41">
        <v>11</v>
      </c>
      <c r="BX48" s="41">
        <v>11</v>
      </c>
      <c r="BY48" s="41">
        <v>12</v>
      </c>
      <c r="BZ48" s="41">
        <v>12</v>
      </c>
      <c r="CA48" s="40" t="s">
        <v>109</v>
      </c>
      <c r="CC48" s="35"/>
      <c r="CD48" s="35"/>
      <c r="CE48" s="35"/>
      <c r="CG48" t="s">
        <v>303</v>
      </c>
      <c r="CI48" t="s">
        <v>303</v>
      </c>
      <c r="CJ48" t="s">
        <v>303</v>
      </c>
      <c r="CL48" t="s">
        <v>303</v>
      </c>
      <c r="CM48" t="s">
        <v>303</v>
      </c>
      <c r="CN48" t="s">
        <v>303</v>
      </c>
      <c r="CO48" t="s">
        <v>303</v>
      </c>
      <c r="CP48" t="s">
        <v>303</v>
      </c>
      <c r="CQ48" t="s">
        <v>303</v>
      </c>
      <c r="CR48" t="s">
        <v>303</v>
      </c>
      <c r="CS48" t="s">
        <v>303</v>
      </c>
      <c r="CT48" t="s">
        <v>303</v>
      </c>
      <c r="CU48" t="s">
        <v>303</v>
      </c>
      <c r="CV48" t="s">
        <v>303</v>
      </c>
      <c r="CW48" t="s">
        <v>303</v>
      </c>
      <c r="CX48" t="s">
        <v>303</v>
      </c>
      <c r="CY48" t="s">
        <v>303</v>
      </c>
      <c r="CZ48" t="s">
        <v>303</v>
      </c>
      <c r="DA48" t="s">
        <v>303</v>
      </c>
      <c r="DB48" t="s">
        <v>303</v>
      </c>
      <c r="DC48" t="s">
        <v>303</v>
      </c>
      <c r="DD48" t="s">
        <v>303</v>
      </c>
      <c r="DE48" t="s">
        <v>303</v>
      </c>
      <c r="DR48" s="8"/>
      <c r="DS48" s="8"/>
      <c r="DT48" s="8"/>
      <c r="DU48" s="8"/>
      <c r="DV48" s="8">
        <f aca="true" t="shared" si="12" ref="DV48:DV81">COUNTIF($L48,"=13")+COUNTIF($M48,"=24")+COUNTIF($N48,"=14")+COUNTIF($O48,"=11")+COUNTIF($P48,"=11")+COUNTIF($Q48,"=14")+COUNTIF($R48,"=11")+COUNTIF($S48,"=12")+COUNTIF($T48,"=11")+COUNTIF($U48,"=13")+COUNTIF($V48,"=13")+COUNTIF($W48,"=29")</f>
        <v>9</v>
      </c>
      <c r="DW48" s="8">
        <f aca="true" t="shared" si="13" ref="DW48:DW81">COUNTIF($X48,"=17")+COUNTIF($Y48,"=9")+COUNTIF($Z48,"=10")+COUNTIF($AA48,"=11")+COUNTIF($AB48,"=11")+COUNTIF($AC48,"=25")+COUNTIF($AD48,"=14")+COUNTIF($AE48,"=18")+COUNTIF($AF48,"=31")+COUNTIF($AG48,"=14")+COUNTIF($AH48,"=14")+COUNTIF($AI48,"=17")+COUNTIF($AJ48,"=17")</f>
        <v>7</v>
      </c>
      <c r="DX48" s="8">
        <f aca="true" t="shared" si="14" ref="DX48:DX81">COUNTIF($AK48,"=11")+COUNTIF($AL48,"=11")+COUNTIF($AM48,"=19")+COUNTIF($AN48,"=22")+COUNTIF($AO48,"=15")+COUNTIF($AP48,"=15")+COUNTIF($AQ48,"=17")+COUNTIF($AR48,"=20")+COUNTIF($AS48,"=36")+COUNTIF($AT48,"=38")+COUNTIF($AU48,"=12")+COUNTIF($AV48,"=12")</f>
        <v>6</v>
      </c>
      <c r="DY48" s="8">
        <f aca="true" t="shared" si="15" ref="DY48:DY81">COUNTIF($AW48,"=11")+COUNTIF($AX48,"=9")+COUNTIF($AY48,"=15")+COUNTIF($AZ48,"=16")+COUNTIF($BA48,"=8")+COUNTIF($BB48,"=10")+COUNTIF($BC48,"=11")+COUNTIF($BD48,"=8")+COUNTIF($BE48,"=10")+COUNTIF($BF48,"=10")</f>
        <v>7</v>
      </c>
      <c r="DZ48" s="8">
        <f aca="true" t="shared" si="16" ref="DZ48:DZ81">COUNTIF($BG48,"=12")+COUNTIF($BH48,"=21")+COUNTIF($BI48,"=23")+COUNTIF($BJ48,"=16")+COUNTIF($BK48,"=10")+COUNTIF($BL48,"=12")+COUNTIF($BM48,"=12")+COUNTIF($BN48,"=17")+COUNTIF($BO48,"=8")+COUNTIF($BP48,"=12")+COUNTIF($BQ48,"=22")+COUNTIF($BR48,"=20")+COUNTIF($BS48,"=13")</f>
        <v>9</v>
      </c>
      <c r="EA48" s="8">
        <f aca="true" t="shared" si="17" ref="EA48:EA81">COUNTIF($BT48,"=12")+COUNTIF($BU48,"=11")+COUNTIF($BV48,"=13")+COUNTIF($BW48,"=11")+COUNTIF($BX48,"=11")+COUNTIF($BY48,"=12")+COUNTIF($BZ48,"=12")</f>
        <v>7</v>
      </c>
    </row>
    <row r="49" spans="1:131" ht="13.5">
      <c r="A49" s="25" t="s">
        <v>108</v>
      </c>
      <c r="B49" s="26" t="s">
        <v>106</v>
      </c>
      <c r="C49" s="29" t="s">
        <v>107</v>
      </c>
      <c r="D49" s="29" t="s">
        <v>187</v>
      </c>
      <c r="E49" s="43" t="s">
        <v>231</v>
      </c>
      <c r="F49" s="18" t="s">
        <v>234</v>
      </c>
      <c r="G49" s="42" t="s">
        <v>270</v>
      </c>
      <c r="H49" s="31" t="s">
        <v>293</v>
      </c>
      <c r="I49" s="42" t="s">
        <v>294</v>
      </c>
      <c r="J49" s="50">
        <f>+COUNTIF($R49,"&lt;=11")+COUNTIF($T49,"&lt;=11")+COUNTIF($AD49,"&lt;=14")+COUNTIF($AE49,"&lt;=18")+COUNTIF($AF49,"&gt;=31")+COUNTIF($AG49,"&lt;=14")+COUNTIF($AH49,"&lt;=14")+COUNTIF($AN49,"&lt;=22")+COUNTIF($AO49,"&lt;=15")+COUNTIF($AQ49,"&lt;=17")+COUNTIF($AR49,"&gt;=20")+COUNTIF($BC49,"&gt;=11")+COUNTIF($BH49,"&lt;=21")+COUNTIF($BN49,"&gt;=17")</f>
        <v>3</v>
      </c>
      <c r="K49" s="51">
        <f>67-(+DV49+DW49+DX49+DY49+DZ49+EA49)</f>
        <v>17</v>
      </c>
      <c r="L49" s="39">
        <v>13</v>
      </c>
      <c r="M49" s="39">
        <v>24</v>
      </c>
      <c r="N49" s="39">
        <v>14</v>
      </c>
      <c r="O49" s="39">
        <v>11</v>
      </c>
      <c r="P49" s="39">
        <v>11</v>
      </c>
      <c r="Q49" s="39">
        <v>14</v>
      </c>
      <c r="R49" s="39">
        <v>12</v>
      </c>
      <c r="S49" s="39">
        <v>12</v>
      </c>
      <c r="T49" s="39">
        <v>12</v>
      </c>
      <c r="U49" s="39">
        <v>13</v>
      </c>
      <c r="V49" s="39">
        <v>13</v>
      </c>
      <c r="W49" s="39">
        <v>29</v>
      </c>
      <c r="X49" s="39">
        <v>17</v>
      </c>
      <c r="Y49" s="39">
        <v>9</v>
      </c>
      <c r="Z49" s="39">
        <v>10</v>
      </c>
      <c r="AA49" s="39">
        <v>11</v>
      </c>
      <c r="AB49" s="39">
        <v>11</v>
      </c>
      <c r="AC49" s="39">
        <v>25</v>
      </c>
      <c r="AD49" s="39">
        <v>15</v>
      </c>
      <c r="AE49" s="39">
        <v>19</v>
      </c>
      <c r="AF49" s="39">
        <v>30</v>
      </c>
      <c r="AG49" s="39">
        <v>15</v>
      </c>
      <c r="AH49" s="39">
        <v>15</v>
      </c>
      <c r="AI49" s="39">
        <v>17</v>
      </c>
      <c r="AJ49" s="39">
        <v>17</v>
      </c>
      <c r="AK49" s="39">
        <v>11</v>
      </c>
      <c r="AL49" s="39">
        <v>11</v>
      </c>
      <c r="AM49" s="39">
        <v>19</v>
      </c>
      <c r="AN49" s="39">
        <v>23</v>
      </c>
      <c r="AO49" s="39">
        <v>15</v>
      </c>
      <c r="AP49" s="39">
        <v>16</v>
      </c>
      <c r="AQ49" s="39">
        <v>18</v>
      </c>
      <c r="AR49" s="39">
        <v>20</v>
      </c>
      <c r="AS49" s="39">
        <v>37</v>
      </c>
      <c r="AT49" s="39">
        <v>38</v>
      </c>
      <c r="AU49" s="39">
        <v>12</v>
      </c>
      <c r="AV49" s="39">
        <v>13</v>
      </c>
      <c r="AW49" s="39">
        <v>11</v>
      </c>
      <c r="AX49" s="39">
        <v>9</v>
      </c>
      <c r="AY49" s="39">
        <v>15</v>
      </c>
      <c r="AZ49" s="39">
        <v>16</v>
      </c>
      <c r="BA49" s="39">
        <v>8</v>
      </c>
      <c r="BB49" s="39">
        <v>10</v>
      </c>
      <c r="BC49" s="39">
        <v>11</v>
      </c>
      <c r="BD49" s="39">
        <v>8</v>
      </c>
      <c r="BE49" s="39">
        <v>9</v>
      </c>
      <c r="BF49" s="39">
        <v>10</v>
      </c>
      <c r="BG49" s="39">
        <v>12</v>
      </c>
      <c r="BH49" s="39">
        <v>22</v>
      </c>
      <c r="BI49" s="39">
        <v>23</v>
      </c>
      <c r="BJ49" s="39">
        <v>15</v>
      </c>
      <c r="BK49" s="39">
        <v>10</v>
      </c>
      <c r="BL49" s="39">
        <v>12</v>
      </c>
      <c r="BM49" s="39">
        <v>12</v>
      </c>
      <c r="BN49" s="39">
        <v>15</v>
      </c>
      <c r="BO49" s="39">
        <v>8</v>
      </c>
      <c r="BP49" s="39">
        <v>12</v>
      </c>
      <c r="BQ49" s="39">
        <v>23</v>
      </c>
      <c r="BR49" s="39">
        <v>20</v>
      </c>
      <c r="BS49" s="39">
        <v>13</v>
      </c>
      <c r="BT49" s="39">
        <v>12</v>
      </c>
      <c r="BU49" s="39">
        <v>11</v>
      </c>
      <c r="BV49" s="39">
        <v>13</v>
      </c>
      <c r="BW49" s="39">
        <v>11</v>
      </c>
      <c r="BX49" s="39">
        <v>11</v>
      </c>
      <c r="BY49" s="39">
        <v>12</v>
      </c>
      <c r="BZ49" s="39">
        <v>12</v>
      </c>
      <c r="CA49" s="40" t="s">
        <v>103</v>
      </c>
      <c r="CC49" s="22"/>
      <c r="CE49" s="21"/>
      <c r="CG49" t="s">
        <v>303</v>
      </c>
      <c r="CI49" t="s">
        <v>303</v>
      </c>
      <c r="CJ49" t="s">
        <v>303</v>
      </c>
      <c r="CL49" t="s">
        <v>303</v>
      </c>
      <c r="CM49" t="s">
        <v>303</v>
      </c>
      <c r="CN49" t="s">
        <v>303</v>
      </c>
      <c r="CO49" t="s">
        <v>303</v>
      </c>
      <c r="CP49" t="s">
        <v>303</v>
      </c>
      <c r="CQ49" t="s">
        <v>303</v>
      </c>
      <c r="CR49" t="s">
        <v>303</v>
      </c>
      <c r="CS49" t="s">
        <v>303</v>
      </c>
      <c r="CT49" t="s">
        <v>303</v>
      </c>
      <c r="CU49" t="s">
        <v>303</v>
      </c>
      <c r="CV49" t="s">
        <v>303</v>
      </c>
      <c r="CW49" t="s">
        <v>303</v>
      </c>
      <c r="CX49" t="s">
        <v>303</v>
      </c>
      <c r="CY49" t="s">
        <v>303</v>
      </c>
      <c r="CZ49" t="s">
        <v>303</v>
      </c>
      <c r="DA49" t="s">
        <v>303</v>
      </c>
      <c r="DB49" t="s">
        <v>303</v>
      </c>
      <c r="DC49" t="s">
        <v>303</v>
      </c>
      <c r="DD49" t="s">
        <v>303</v>
      </c>
      <c r="DE49" t="s">
        <v>303</v>
      </c>
      <c r="DR49" s="8"/>
      <c r="DS49" s="8"/>
      <c r="DT49" s="8"/>
      <c r="DU49" s="8"/>
      <c r="DV49" s="8">
        <f t="shared" si="12"/>
        <v>10</v>
      </c>
      <c r="DW49" s="8">
        <f t="shared" si="13"/>
        <v>8</v>
      </c>
      <c r="DX49" s="8">
        <f t="shared" si="14"/>
        <v>7</v>
      </c>
      <c r="DY49" s="8">
        <f t="shared" si="15"/>
        <v>9</v>
      </c>
      <c r="DZ49" s="8">
        <f t="shared" si="16"/>
        <v>9</v>
      </c>
      <c r="EA49" s="8">
        <f t="shared" si="17"/>
        <v>7</v>
      </c>
    </row>
    <row r="50" spans="1:131" ht="13.5">
      <c r="A50" s="25" t="s">
        <v>175</v>
      </c>
      <c r="B50" s="26" t="s">
        <v>136</v>
      </c>
      <c r="C50" s="29" t="s">
        <v>137</v>
      </c>
      <c r="D50" s="29" t="s">
        <v>180</v>
      </c>
      <c r="E50" s="43" t="s">
        <v>231</v>
      </c>
      <c r="F50" s="18" t="s">
        <v>234</v>
      </c>
      <c r="G50" s="42" t="s">
        <v>270</v>
      </c>
      <c r="H50" s="31" t="s">
        <v>295</v>
      </c>
      <c r="I50" s="42" t="s">
        <v>294</v>
      </c>
      <c r="J50" s="50">
        <f>+COUNTIF($R50,"&lt;=11")+COUNTIF($T50,"&lt;=11")+COUNTIF($AD50,"&lt;=14")+COUNTIF($AE50,"&lt;=18")+COUNTIF($AF50,"&gt;=31")+COUNTIF($AG50,"&lt;=14")+COUNTIF($AH50,"&lt;=14")+COUNTIF($AN50,"&lt;=22")+COUNTIF($AO50,"&lt;=15")+COUNTIF($AQ50,"&lt;=17")+COUNTIF($AR50,"&gt;=20")+COUNTIF($BC50,"&gt;=11")+COUNTIF($BH50,"&lt;=21")+COUNTIF($BN50,"&gt;=17")</f>
        <v>3</v>
      </c>
      <c r="K50" s="51">
        <f>67-(+DV50+DW50+DX50+DY50+DZ50+EA50)</f>
        <v>18</v>
      </c>
      <c r="L50" s="39">
        <v>14</v>
      </c>
      <c r="M50" s="39">
        <v>24</v>
      </c>
      <c r="N50" s="39">
        <v>14</v>
      </c>
      <c r="O50" s="39">
        <v>10</v>
      </c>
      <c r="P50" s="39">
        <v>11</v>
      </c>
      <c r="Q50" s="39">
        <v>14</v>
      </c>
      <c r="R50" s="39">
        <v>12</v>
      </c>
      <c r="S50" s="39">
        <v>12</v>
      </c>
      <c r="T50" s="39">
        <v>11</v>
      </c>
      <c r="U50" s="39">
        <v>13</v>
      </c>
      <c r="V50" s="39">
        <v>13</v>
      </c>
      <c r="W50" s="39">
        <v>29</v>
      </c>
      <c r="X50" s="39">
        <v>17</v>
      </c>
      <c r="Y50" s="39">
        <v>9</v>
      </c>
      <c r="Z50" s="39">
        <v>10</v>
      </c>
      <c r="AA50" s="39">
        <v>11</v>
      </c>
      <c r="AB50" s="39">
        <v>11</v>
      </c>
      <c r="AC50" s="39">
        <v>25</v>
      </c>
      <c r="AD50" s="39">
        <v>15</v>
      </c>
      <c r="AE50" s="39">
        <v>19</v>
      </c>
      <c r="AF50" s="39">
        <v>28</v>
      </c>
      <c r="AG50" s="39">
        <v>15</v>
      </c>
      <c r="AH50" s="39">
        <v>15</v>
      </c>
      <c r="AI50" s="39">
        <v>17</v>
      </c>
      <c r="AJ50" s="39">
        <v>17</v>
      </c>
      <c r="AK50" s="39">
        <v>11</v>
      </c>
      <c r="AL50" s="39">
        <v>11</v>
      </c>
      <c r="AM50" s="39">
        <v>19</v>
      </c>
      <c r="AN50" s="39">
        <v>23</v>
      </c>
      <c r="AO50" s="39">
        <v>14</v>
      </c>
      <c r="AP50" s="39">
        <v>15</v>
      </c>
      <c r="AQ50" s="39">
        <v>17</v>
      </c>
      <c r="AR50" s="39">
        <v>19</v>
      </c>
      <c r="AS50" s="39">
        <v>37</v>
      </c>
      <c r="AT50" s="39">
        <v>38</v>
      </c>
      <c r="AU50" s="39">
        <v>12</v>
      </c>
      <c r="AV50" s="39">
        <v>12</v>
      </c>
      <c r="AW50" s="39">
        <v>11</v>
      </c>
      <c r="AX50" s="39">
        <v>9</v>
      </c>
      <c r="AY50" s="39">
        <v>15</v>
      </c>
      <c r="AZ50" s="39">
        <v>16</v>
      </c>
      <c r="BA50" s="39">
        <v>8</v>
      </c>
      <c r="BB50" s="39">
        <v>10</v>
      </c>
      <c r="BC50" s="39">
        <v>10</v>
      </c>
      <c r="BD50" s="39">
        <v>8</v>
      </c>
      <c r="BE50" s="39">
        <v>9</v>
      </c>
      <c r="BF50" s="39">
        <v>10</v>
      </c>
      <c r="BG50" s="39">
        <v>12</v>
      </c>
      <c r="BH50" s="39">
        <v>23</v>
      </c>
      <c r="BI50" s="39">
        <v>23</v>
      </c>
      <c r="BJ50" s="39">
        <v>16</v>
      </c>
      <c r="BK50" s="39">
        <v>10</v>
      </c>
      <c r="BL50" s="39">
        <v>12</v>
      </c>
      <c r="BM50" s="39">
        <v>12</v>
      </c>
      <c r="BN50" s="39">
        <v>16</v>
      </c>
      <c r="BO50" s="39">
        <v>9</v>
      </c>
      <c r="BP50" s="39">
        <v>12</v>
      </c>
      <c r="BQ50" s="39">
        <v>22</v>
      </c>
      <c r="BR50" s="39">
        <v>21</v>
      </c>
      <c r="BS50" s="39">
        <v>13</v>
      </c>
      <c r="BT50" s="39">
        <v>12</v>
      </c>
      <c r="BU50" s="39">
        <v>11</v>
      </c>
      <c r="BV50" s="39">
        <v>13</v>
      </c>
      <c r="BW50" s="39">
        <v>11</v>
      </c>
      <c r="BX50" s="39">
        <v>11</v>
      </c>
      <c r="BY50" s="39">
        <v>12</v>
      </c>
      <c r="BZ50" s="39">
        <v>12</v>
      </c>
      <c r="CA50" s="40" t="s">
        <v>135</v>
      </c>
      <c r="CC50" s="22"/>
      <c r="CE50" s="21"/>
      <c r="CG50" t="s">
        <v>303</v>
      </c>
      <c r="CI50" t="s">
        <v>303</v>
      </c>
      <c r="CJ50" t="s">
        <v>303</v>
      </c>
      <c r="CL50" t="s">
        <v>303</v>
      </c>
      <c r="CM50" t="s">
        <v>303</v>
      </c>
      <c r="CN50" t="s">
        <v>303</v>
      </c>
      <c r="CO50" t="s">
        <v>303</v>
      </c>
      <c r="CP50" t="s">
        <v>303</v>
      </c>
      <c r="CQ50" t="s">
        <v>303</v>
      </c>
      <c r="CR50" t="s">
        <v>303</v>
      </c>
      <c r="CS50" t="s">
        <v>303</v>
      </c>
      <c r="CT50" t="s">
        <v>303</v>
      </c>
      <c r="CU50" t="s">
        <v>303</v>
      </c>
      <c r="CV50" t="s">
        <v>303</v>
      </c>
      <c r="CW50" t="s">
        <v>303</v>
      </c>
      <c r="CX50" t="s">
        <v>303</v>
      </c>
      <c r="CY50" t="s">
        <v>303</v>
      </c>
      <c r="CZ50" t="s">
        <v>303</v>
      </c>
      <c r="DA50" t="s">
        <v>303</v>
      </c>
      <c r="DB50" t="s">
        <v>303</v>
      </c>
      <c r="DC50" t="s">
        <v>303</v>
      </c>
      <c r="DD50" t="s">
        <v>303</v>
      </c>
      <c r="DE50" t="s">
        <v>303</v>
      </c>
      <c r="DR50" s="8"/>
      <c r="DS50" s="8"/>
      <c r="DT50" s="8"/>
      <c r="DU50" s="8"/>
      <c r="DV50" s="8">
        <f t="shared" si="12"/>
        <v>9</v>
      </c>
      <c r="DW50" s="8">
        <f t="shared" si="13"/>
        <v>8</v>
      </c>
      <c r="DX50" s="8">
        <f t="shared" si="14"/>
        <v>8</v>
      </c>
      <c r="DY50" s="8">
        <f t="shared" si="15"/>
        <v>8</v>
      </c>
      <c r="DZ50" s="8">
        <f t="shared" si="16"/>
        <v>9</v>
      </c>
      <c r="EA50" s="8">
        <f t="shared" si="17"/>
        <v>7</v>
      </c>
    </row>
    <row r="51" spans="1:131" ht="13.5">
      <c r="A51" s="25" t="s">
        <v>186</v>
      </c>
      <c r="B51" s="26" t="s">
        <v>185</v>
      </c>
      <c r="C51" s="29" t="s">
        <v>184</v>
      </c>
      <c r="D51" s="29" t="s">
        <v>180</v>
      </c>
      <c r="E51" s="43" t="s">
        <v>231</v>
      </c>
      <c r="F51" s="18" t="s">
        <v>234</v>
      </c>
      <c r="G51" s="42" t="s">
        <v>270</v>
      </c>
      <c r="H51" s="31" t="s">
        <v>295</v>
      </c>
      <c r="I51" s="42" t="s">
        <v>294</v>
      </c>
      <c r="J51" s="50">
        <f>+COUNTIF($R51,"&lt;=11")+COUNTIF($T51,"&lt;=11")+COUNTIF($AD51,"&lt;=14")+COUNTIF($AE51,"&lt;=18")+COUNTIF($AF51,"&gt;=31")+COUNTIF($AG51,"&lt;=14")+COUNTIF($AH51,"&lt;=14")+COUNTIF($AN51,"&lt;=22")+COUNTIF($AO51,"&lt;=15")+COUNTIF($AQ51,"&lt;=17")+COUNTIF($AR51,"&gt;=20")+COUNTIF($BC51,"&gt;=11")+COUNTIF($BH51,"&lt;=21")+COUNTIF($BN51,"&gt;=17")</f>
        <v>3</v>
      </c>
      <c r="K51" s="51">
        <f>67-(+DV51+DW51+DX51+DY51+DZ51+EA51)</f>
        <v>19</v>
      </c>
      <c r="L51" s="39">
        <v>13</v>
      </c>
      <c r="M51" s="39">
        <v>24</v>
      </c>
      <c r="N51" s="39">
        <v>14</v>
      </c>
      <c r="O51" s="39">
        <v>11</v>
      </c>
      <c r="P51" s="39">
        <v>11</v>
      </c>
      <c r="Q51" s="39">
        <v>14</v>
      </c>
      <c r="R51" s="39">
        <v>12</v>
      </c>
      <c r="S51" s="39">
        <v>12</v>
      </c>
      <c r="T51" s="39">
        <v>12</v>
      </c>
      <c r="U51" s="39">
        <v>13</v>
      </c>
      <c r="V51" s="39">
        <v>13</v>
      </c>
      <c r="W51" s="39">
        <v>29</v>
      </c>
      <c r="X51" s="39">
        <v>17</v>
      </c>
      <c r="Y51" s="39">
        <v>9</v>
      </c>
      <c r="Z51" s="39">
        <v>9</v>
      </c>
      <c r="AA51" s="39">
        <v>11</v>
      </c>
      <c r="AB51" s="39">
        <v>11</v>
      </c>
      <c r="AC51" s="39">
        <v>25</v>
      </c>
      <c r="AD51" s="39">
        <v>15</v>
      </c>
      <c r="AE51" s="39">
        <v>19</v>
      </c>
      <c r="AF51" s="39">
        <v>30</v>
      </c>
      <c r="AG51" s="39">
        <v>14</v>
      </c>
      <c r="AH51" s="39">
        <v>15</v>
      </c>
      <c r="AI51" s="39">
        <v>17</v>
      </c>
      <c r="AJ51" s="39">
        <v>17</v>
      </c>
      <c r="AK51" s="39">
        <v>11</v>
      </c>
      <c r="AL51" s="39">
        <v>10</v>
      </c>
      <c r="AM51" s="39">
        <v>19</v>
      </c>
      <c r="AN51" s="39">
        <v>23</v>
      </c>
      <c r="AO51" s="39">
        <v>15</v>
      </c>
      <c r="AP51" s="39">
        <v>15</v>
      </c>
      <c r="AQ51" s="39">
        <v>17</v>
      </c>
      <c r="AR51" s="39">
        <v>16</v>
      </c>
      <c r="AS51" s="39">
        <v>35</v>
      </c>
      <c r="AT51" s="39">
        <v>37</v>
      </c>
      <c r="AU51" s="39">
        <v>12</v>
      </c>
      <c r="AV51" s="39">
        <v>12</v>
      </c>
      <c r="AW51" s="39">
        <v>11</v>
      </c>
      <c r="AX51" s="39">
        <v>9</v>
      </c>
      <c r="AY51" s="39">
        <v>15</v>
      </c>
      <c r="AZ51" s="39">
        <v>16</v>
      </c>
      <c r="BA51" s="39">
        <v>8</v>
      </c>
      <c r="BB51" s="39">
        <v>10</v>
      </c>
      <c r="BC51" s="39">
        <v>10</v>
      </c>
      <c r="BD51" s="39">
        <v>8</v>
      </c>
      <c r="BE51" s="39">
        <v>11</v>
      </c>
      <c r="BF51" s="39">
        <v>10</v>
      </c>
      <c r="BG51" s="39">
        <v>12</v>
      </c>
      <c r="BH51" s="39">
        <v>23</v>
      </c>
      <c r="BI51" s="39">
        <v>23</v>
      </c>
      <c r="BJ51" s="39">
        <v>16</v>
      </c>
      <c r="BK51" s="39">
        <v>10</v>
      </c>
      <c r="BL51" s="39">
        <v>12</v>
      </c>
      <c r="BM51" s="39">
        <v>12</v>
      </c>
      <c r="BN51" s="39">
        <v>15</v>
      </c>
      <c r="BO51" s="39">
        <v>8</v>
      </c>
      <c r="BP51" s="39">
        <v>12</v>
      </c>
      <c r="BQ51" s="39">
        <v>22</v>
      </c>
      <c r="BR51" s="39">
        <v>21</v>
      </c>
      <c r="BS51" s="39">
        <v>14</v>
      </c>
      <c r="BT51" s="39">
        <v>12</v>
      </c>
      <c r="BU51" s="39">
        <v>11</v>
      </c>
      <c r="BV51" s="39">
        <v>13</v>
      </c>
      <c r="BW51" s="39">
        <v>11</v>
      </c>
      <c r="BX51" s="39">
        <v>11</v>
      </c>
      <c r="BY51" s="39">
        <v>12</v>
      </c>
      <c r="BZ51" s="39">
        <v>11</v>
      </c>
      <c r="CA51" s="40" t="s">
        <v>20</v>
      </c>
      <c r="CC51" s="22"/>
      <c r="CE51" s="21"/>
      <c r="CG51" t="s">
        <v>303</v>
      </c>
      <c r="CI51" t="s">
        <v>303</v>
      </c>
      <c r="CJ51" t="s">
        <v>303</v>
      </c>
      <c r="CL51" t="s">
        <v>303</v>
      </c>
      <c r="CM51" t="s">
        <v>303</v>
      </c>
      <c r="CN51" t="s">
        <v>303</v>
      </c>
      <c r="CO51" t="s">
        <v>303</v>
      </c>
      <c r="CP51" t="s">
        <v>303</v>
      </c>
      <c r="CQ51" t="s">
        <v>303</v>
      </c>
      <c r="CR51" t="s">
        <v>303</v>
      </c>
      <c r="CS51" t="s">
        <v>303</v>
      </c>
      <c r="CT51" t="s">
        <v>303</v>
      </c>
      <c r="CU51" t="s">
        <v>303</v>
      </c>
      <c r="CV51" t="s">
        <v>303</v>
      </c>
      <c r="CW51" t="s">
        <v>303</v>
      </c>
      <c r="CX51" t="s">
        <v>303</v>
      </c>
      <c r="CY51" t="s">
        <v>303</v>
      </c>
      <c r="CZ51" t="s">
        <v>303</v>
      </c>
      <c r="DA51" t="s">
        <v>303</v>
      </c>
      <c r="DB51" t="s">
        <v>303</v>
      </c>
      <c r="DC51" t="s">
        <v>303</v>
      </c>
      <c r="DD51" t="s">
        <v>303</v>
      </c>
      <c r="DE51" t="s">
        <v>303</v>
      </c>
      <c r="DR51" s="8"/>
      <c r="DS51" s="8"/>
      <c r="DT51" s="8"/>
      <c r="DU51" s="8"/>
      <c r="DV51" s="8">
        <f t="shared" si="12"/>
        <v>10</v>
      </c>
      <c r="DW51" s="8">
        <f t="shared" si="13"/>
        <v>8</v>
      </c>
      <c r="DX51" s="8">
        <f t="shared" si="14"/>
        <v>7</v>
      </c>
      <c r="DY51" s="8">
        <f t="shared" si="15"/>
        <v>8</v>
      </c>
      <c r="DZ51" s="8">
        <f t="shared" si="16"/>
        <v>9</v>
      </c>
      <c r="EA51" s="8">
        <f t="shared" si="17"/>
        <v>6</v>
      </c>
    </row>
    <row r="52" spans="1:131" ht="13.5">
      <c r="A52" s="25" t="s">
        <v>144</v>
      </c>
      <c r="B52" s="26" t="s">
        <v>156</v>
      </c>
      <c r="C52" s="29" t="s">
        <v>162</v>
      </c>
      <c r="D52" s="29" t="s">
        <v>180</v>
      </c>
      <c r="E52" s="43" t="s">
        <v>231</v>
      </c>
      <c r="F52" s="18" t="s">
        <v>234</v>
      </c>
      <c r="G52" s="42" t="s">
        <v>270</v>
      </c>
      <c r="H52" s="31" t="s">
        <v>293</v>
      </c>
      <c r="I52" s="42" t="s">
        <v>294</v>
      </c>
      <c r="J52" s="50">
        <f>+COUNTIF($R52,"&lt;=11")+COUNTIF($T52,"&lt;=11")+COUNTIF($AD52,"&lt;=14")+COUNTIF($AE52,"&lt;=18")+COUNTIF($AF52,"&gt;=31")+COUNTIF($AG52,"&lt;=14")+COUNTIF($AH52,"&lt;=14")+COUNTIF($AN52,"&lt;=22")+COUNTIF($AO52,"&lt;=15")+COUNTIF($AQ52,"&lt;=17")+COUNTIF($AR52,"&gt;=20")+COUNTIF($BC52,"&gt;=11")+COUNTIF($BH52,"&lt;=21")+COUNTIF($BN52,"&gt;=17")</f>
        <v>3</v>
      </c>
      <c r="K52" s="51">
        <f>67-(+DV52+DW52+DX52+DY52+DZ52+EA52)</f>
        <v>19</v>
      </c>
      <c r="L52" s="39">
        <v>13</v>
      </c>
      <c r="M52" s="39">
        <v>24</v>
      </c>
      <c r="N52" s="39">
        <v>15</v>
      </c>
      <c r="O52" s="39">
        <v>11</v>
      </c>
      <c r="P52" s="39">
        <v>11</v>
      </c>
      <c r="Q52" s="39">
        <v>14</v>
      </c>
      <c r="R52" s="39">
        <v>12</v>
      </c>
      <c r="S52" s="39">
        <v>12</v>
      </c>
      <c r="T52" s="39">
        <v>14</v>
      </c>
      <c r="U52" s="39">
        <v>13</v>
      </c>
      <c r="V52" s="39">
        <v>13</v>
      </c>
      <c r="W52" s="39">
        <v>29</v>
      </c>
      <c r="X52" s="39">
        <v>17</v>
      </c>
      <c r="Y52" s="39">
        <v>9</v>
      </c>
      <c r="Z52" s="39">
        <v>10</v>
      </c>
      <c r="AA52" s="39">
        <v>11</v>
      </c>
      <c r="AB52" s="39">
        <v>11</v>
      </c>
      <c r="AC52" s="39">
        <v>25</v>
      </c>
      <c r="AD52" s="39">
        <v>14</v>
      </c>
      <c r="AE52" s="39">
        <v>19</v>
      </c>
      <c r="AF52" s="39">
        <v>29</v>
      </c>
      <c r="AG52" s="39">
        <v>15</v>
      </c>
      <c r="AH52" s="39">
        <v>15</v>
      </c>
      <c r="AI52" s="39">
        <v>15</v>
      </c>
      <c r="AJ52" s="39">
        <v>17</v>
      </c>
      <c r="AK52" s="39">
        <v>11</v>
      </c>
      <c r="AL52" s="39">
        <v>10</v>
      </c>
      <c r="AM52" s="39">
        <v>19</v>
      </c>
      <c r="AN52" s="39">
        <v>23</v>
      </c>
      <c r="AO52" s="39">
        <v>15</v>
      </c>
      <c r="AP52" s="39">
        <v>15</v>
      </c>
      <c r="AQ52" s="39">
        <v>17</v>
      </c>
      <c r="AR52" s="39">
        <v>19</v>
      </c>
      <c r="AS52" s="39">
        <v>35</v>
      </c>
      <c r="AT52" s="39">
        <v>38</v>
      </c>
      <c r="AU52" s="39">
        <v>12</v>
      </c>
      <c r="AV52" s="39">
        <v>12</v>
      </c>
      <c r="AW52" s="39">
        <v>11</v>
      </c>
      <c r="AX52" s="39">
        <v>9</v>
      </c>
      <c r="AY52" s="39">
        <v>15</v>
      </c>
      <c r="AZ52" s="39">
        <v>16</v>
      </c>
      <c r="BA52" s="39">
        <v>8</v>
      </c>
      <c r="BB52" s="39">
        <v>10</v>
      </c>
      <c r="BC52" s="39">
        <v>10</v>
      </c>
      <c r="BD52" s="39">
        <v>8</v>
      </c>
      <c r="BE52" s="39">
        <v>10</v>
      </c>
      <c r="BF52" s="39">
        <v>10</v>
      </c>
      <c r="BG52" s="39">
        <v>12</v>
      </c>
      <c r="BH52" s="39">
        <v>23</v>
      </c>
      <c r="BI52" s="39">
        <v>23</v>
      </c>
      <c r="BJ52" s="39">
        <v>17</v>
      </c>
      <c r="BK52" s="39">
        <v>10</v>
      </c>
      <c r="BL52" s="39">
        <v>12</v>
      </c>
      <c r="BM52" s="39">
        <v>12</v>
      </c>
      <c r="BN52" s="39">
        <v>14</v>
      </c>
      <c r="BO52" s="39">
        <v>8</v>
      </c>
      <c r="BP52" s="39">
        <v>12</v>
      </c>
      <c r="BQ52" s="39">
        <v>22</v>
      </c>
      <c r="BR52" s="39">
        <v>21</v>
      </c>
      <c r="BS52" s="39">
        <v>13</v>
      </c>
      <c r="BT52" s="39">
        <v>12</v>
      </c>
      <c r="BU52" s="39">
        <v>11</v>
      </c>
      <c r="BV52" s="39">
        <v>13</v>
      </c>
      <c r="BW52" s="39">
        <v>10</v>
      </c>
      <c r="BX52" s="39">
        <v>11</v>
      </c>
      <c r="BY52" s="39">
        <v>12</v>
      </c>
      <c r="BZ52" s="39">
        <v>13</v>
      </c>
      <c r="CA52" s="40" t="s">
        <v>9</v>
      </c>
      <c r="CC52" s="22"/>
      <c r="CE52" s="21"/>
      <c r="CG52" t="s">
        <v>303</v>
      </c>
      <c r="CI52" t="s">
        <v>303</v>
      </c>
      <c r="CJ52" t="s">
        <v>303</v>
      </c>
      <c r="CL52" t="s">
        <v>303</v>
      </c>
      <c r="CM52" t="s">
        <v>303</v>
      </c>
      <c r="CN52" t="s">
        <v>303</v>
      </c>
      <c r="CO52" t="s">
        <v>303</v>
      </c>
      <c r="CP52" t="s">
        <v>303</v>
      </c>
      <c r="CQ52" t="s">
        <v>303</v>
      </c>
      <c r="CR52" t="s">
        <v>303</v>
      </c>
      <c r="CS52" t="s">
        <v>303</v>
      </c>
      <c r="CT52" t="s">
        <v>303</v>
      </c>
      <c r="CU52" t="s">
        <v>303</v>
      </c>
      <c r="CV52" t="s">
        <v>303</v>
      </c>
      <c r="CW52" t="s">
        <v>303</v>
      </c>
      <c r="CX52" t="s">
        <v>303</v>
      </c>
      <c r="CY52" t="s">
        <v>303</v>
      </c>
      <c r="CZ52" t="s">
        <v>303</v>
      </c>
      <c r="DA52" t="s">
        <v>303</v>
      </c>
      <c r="DB52" t="s">
        <v>303</v>
      </c>
      <c r="DC52" t="s">
        <v>303</v>
      </c>
      <c r="DD52" t="s">
        <v>303</v>
      </c>
      <c r="DE52" t="s">
        <v>303</v>
      </c>
      <c r="DR52" s="8"/>
      <c r="DS52" s="8"/>
      <c r="DT52" s="8"/>
      <c r="DU52" s="8"/>
      <c r="DV52" s="8">
        <f t="shared" si="12"/>
        <v>9</v>
      </c>
      <c r="DW52" s="8">
        <f t="shared" si="13"/>
        <v>8</v>
      </c>
      <c r="DX52" s="8">
        <f t="shared" si="14"/>
        <v>8</v>
      </c>
      <c r="DY52" s="8">
        <f t="shared" si="15"/>
        <v>9</v>
      </c>
      <c r="DZ52" s="8">
        <f t="shared" si="16"/>
        <v>9</v>
      </c>
      <c r="EA52" s="8">
        <f t="shared" si="17"/>
        <v>5</v>
      </c>
    </row>
    <row r="53" spans="1:131" ht="13.5">
      <c r="A53" s="25" t="s">
        <v>6</v>
      </c>
      <c r="B53" s="26" t="s">
        <v>5</v>
      </c>
      <c r="C53" s="29" t="s">
        <v>70</v>
      </c>
      <c r="D53" s="29" t="s">
        <v>190</v>
      </c>
      <c r="E53" s="43" t="s">
        <v>231</v>
      </c>
      <c r="F53" s="18" t="s">
        <v>234</v>
      </c>
      <c r="G53" s="42" t="s">
        <v>270</v>
      </c>
      <c r="H53" s="31" t="s">
        <v>293</v>
      </c>
      <c r="I53" s="42" t="s">
        <v>294</v>
      </c>
      <c r="J53" s="50">
        <f>+COUNTIF($R53,"&lt;=11")+COUNTIF($T53,"&lt;=11")+COUNTIF($AD53,"&lt;=14")+COUNTIF($AE53,"&lt;=18")+COUNTIF($AF53,"&gt;=31")+COUNTIF($AG53,"&lt;=14")+COUNTIF($AH53,"&lt;=14")+COUNTIF($AN53,"&lt;=22")+COUNTIF($AO53,"&lt;=15")+COUNTIF($AQ53,"&lt;=17")+COUNTIF($AR53,"&gt;=20")+COUNTIF($BC53,"&gt;=11")+COUNTIF($BH53,"&lt;=21")+COUNTIF($BN53,"&gt;=17")</f>
        <v>3</v>
      </c>
      <c r="K53" s="51">
        <f>67-(+DV53+DW53+DX53+DY53+DZ53+EA53)</f>
        <v>21</v>
      </c>
      <c r="L53" s="41">
        <v>14</v>
      </c>
      <c r="M53" s="41">
        <v>24</v>
      </c>
      <c r="N53" s="41">
        <v>14</v>
      </c>
      <c r="O53" s="41">
        <v>11</v>
      </c>
      <c r="P53" s="41">
        <v>11</v>
      </c>
      <c r="Q53" s="41">
        <v>12</v>
      </c>
      <c r="R53" s="41">
        <v>12</v>
      </c>
      <c r="S53" s="41">
        <v>12</v>
      </c>
      <c r="T53" s="41">
        <v>13</v>
      </c>
      <c r="U53" s="41">
        <v>13</v>
      </c>
      <c r="V53" s="41">
        <v>15</v>
      </c>
      <c r="W53" s="41">
        <v>29</v>
      </c>
      <c r="X53" s="41">
        <v>17</v>
      </c>
      <c r="Y53" s="41">
        <v>9</v>
      </c>
      <c r="Z53" s="41">
        <v>10</v>
      </c>
      <c r="AA53" s="41">
        <v>11</v>
      </c>
      <c r="AB53" s="41">
        <v>11</v>
      </c>
      <c r="AC53" s="41">
        <v>26</v>
      </c>
      <c r="AD53" s="41">
        <v>15</v>
      </c>
      <c r="AE53" s="41">
        <v>19</v>
      </c>
      <c r="AF53" s="41">
        <v>32</v>
      </c>
      <c r="AG53" s="41">
        <v>15</v>
      </c>
      <c r="AH53" s="41">
        <v>15</v>
      </c>
      <c r="AI53" s="41">
        <v>17</v>
      </c>
      <c r="AJ53" s="41">
        <v>17</v>
      </c>
      <c r="AK53" s="41">
        <v>10</v>
      </c>
      <c r="AL53" s="41">
        <v>11</v>
      </c>
      <c r="AM53" s="41">
        <v>19</v>
      </c>
      <c r="AN53" s="41">
        <v>22</v>
      </c>
      <c r="AO53" s="41">
        <v>18</v>
      </c>
      <c r="AP53" s="41">
        <v>15</v>
      </c>
      <c r="AQ53" s="41">
        <v>17</v>
      </c>
      <c r="AR53" s="41">
        <v>18</v>
      </c>
      <c r="AS53" s="41">
        <v>35</v>
      </c>
      <c r="AT53" s="41">
        <v>35</v>
      </c>
      <c r="AU53" s="41">
        <v>12</v>
      </c>
      <c r="AV53" s="41">
        <v>12</v>
      </c>
      <c r="AW53" s="41">
        <v>11</v>
      </c>
      <c r="AX53" s="41">
        <v>9</v>
      </c>
      <c r="AY53" s="41">
        <v>15</v>
      </c>
      <c r="AZ53" s="41">
        <v>16</v>
      </c>
      <c r="BA53" s="41">
        <v>8</v>
      </c>
      <c r="BB53" s="41">
        <v>10</v>
      </c>
      <c r="BC53" s="41">
        <v>10</v>
      </c>
      <c r="BD53" s="41">
        <v>8</v>
      </c>
      <c r="BE53" s="41">
        <v>10</v>
      </c>
      <c r="BF53" s="41">
        <v>10</v>
      </c>
      <c r="BG53" s="41">
        <v>12</v>
      </c>
      <c r="BH53" s="41">
        <v>23</v>
      </c>
      <c r="BI53" s="41">
        <v>23</v>
      </c>
      <c r="BJ53" s="41">
        <v>15</v>
      </c>
      <c r="BK53" s="41">
        <v>10</v>
      </c>
      <c r="BL53" s="41">
        <v>12</v>
      </c>
      <c r="BM53" s="41">
        <v>12</v>
      </c>
      <c r="BN53" s="41">
        <v>15</v>
      </c>
      <c r="BO53" s="41">
        <v>8</v>
      </c>
      <c r="BP53" s="41">
        <v>12</v>
      </c>
      <c r="BQ53" s="41">
        <v>21</v>
      </c>
      <c r="BR53" s="41">
        <v>20</v>
      </c>
      <c r="BS53" s="41">
        <v>13</v>
      </c>
      <c r="BT53" s="41">
        <v>12</v>
      </c>
      <c r="BU53" s="41">
        <v>11</v>
      </c>
      <c r="BV53" s="41">
        <v>13</v>
      </c>
      <c r="BW53" s="41">
        <v>11</v>
      </c>
      <c r="BX53" s="41">
        <v>11</v>
      </c>
      <c r="BY53" s="41">
        <v>12</v>
      </c>
      <c r="BZ53" s="41">
        <v>12</v>
      </c>
      <c r="CA53" s="40" t="s">
        <v>4</v>
      </c>
      <c r="CC53" s="22"/>
      <c r="CE53" s="21"/>
      <c r="CG53" t="s">
        <v>303</v>
      </c>
      <c r="CI53" t="s">
        <v>303</v>
      </c>
      <c r="CJ53" t="s">
        <v>303</v>
      </c>
      <c r="CL53" t="s">
        <v>303</v>
      </c>
      <c r="CM53" t="s">
        <v>303</v>
      </c>
      <c r="CN53" t="s">
        <v>303</v>
      </c>
      <c r="CO53" t="s">
        <v>303</v>
      </c>
      <c r="CP53" t="s">
        <v>303</v>
      </c>
      <c r="CQ53" t="s">
        <v>303</v>
      </c>
      <c r="CR53" t="s">
        <v>303</v>
      </c>
      <c r="CS53" t="s">
        <v>303</v>
      </c>
      <c r="CT53" t="s">
        <v>303</v>
      </c>
      <c r="CU53" t="s">
        <v>303</v>
      </c>
      <c r="CV53" t="s">
        <v>303</v>
      </c>
      <c r="CW53" t="s">
        <v>303</v>
      </c>
      <c r="CX53" t="s">
        <v>303</v>
      </c>
      <c r="CY53" t="s">
        <v>303</v>
      </c>
      <c r="CZ53" t="s">
        <v>303</v>
      </c>
      <c r="DA53" t="s">
        <v>303</v>
      </c>
      <c r="DB53" t="s">
        <v>303</v>
      </c>
      <c r="DC53" t="s">
        <v>303</v>
      </c>
      <c r="DD53" t="s">
        <v>303</v>
      </c>
      <c r="DE53" t="s">
        <v>303</v>
      </c>
      <c r="DR53" s="8"/>
      <c r="DS53" s="8"/>
      <c r="DT53" s="8"/>
      <c r="DU53" s="8"/>
      <c r="DV53" s="8">
        <f t="shared" si="12"/>
        <v>7</v>
      </c>
      <c r="DW53" s="8">
        <f t="shared" si="13"/>
        <v>7</v>
      </c>
      <c r="DX53" s="8">
        <f t="shared" si="14"/>
        <v>7</v>
      </c>
      <c r="DY53" s="8">
        <f t="shared" si="15"/>
        <v>9</v>
      </c>
      <c r="DZ53" s="8">
        <f t="shared" si="16"/>
        <v>9</v>
      </c>
      <c r="EA53" s="8">
        <f t="shared" si="17"/>
        <v>7</v>
      </c>
    </row>
    <row r="54" spans="1:131" ht="13.5">
      <c r="A54" s="25" t="s">
        <v>98</v>
      </c>
      <c r="B54" s="26" t="s">
        <v>96</v>
      </c>
      <c r="C54" s="29" t="s">
        <v>97</v>
      </c>
      <c r="D54" s="29" t="s">
        <v>95</v>
      </c>
      <c r="E54" s="43" t="s">
        <v>231</v>
      </c>
      <c r="F54" s="18" t="s">
        <v>234</v>
      </c>
      <c r="G54" s="42" t="s">
        <v>270</v>
      </c>
      <c r="H54" s="31" t="s">
        <v>295</v>
      </c>
      <c r="I54" s="42" t="s">
        <v>294</v>
      </c>
      <c r="J54" s="50">
        <f>+COUNTIF($R54,"&lt;=11")+COUNTIF($T54,"&lt;=11")+COUNTIF($AD54,"&lt;=14")+COUNTIF($AE54,"&lt;=18")+COUNTIF($AF54,"&gt;=31")+COUNTIF($AG54,"&lt;=14")+COUNTIF($AH54,"&lt;=14")+COUNTIF($AN54,"&lt;=22")+COUNTIF($AO54,"&lt;=15")+COUNTIF($AQ54,"&lt;=17")+COUNTIF($AR54,"&gt;=20")+COUNTIF($BC54,"&gt;=11")+COUNTIF($BH54,"&lt;=21")+COUNTIF($BN54,"&gt;=17")</f>
        <v>3</v>
      </c>
      <c r="K54" s="51">
        <f>67-(+DV54+DW54+DX54+DY54+DZ54+EA54)</f>
        <v>21</v>
      </c>
      <c r="L54" s="39">
        <v>13</v>
      </c>
      <c r="M54" s="39">
        <v>24</v>
      </c>
      <c r="N54" s="39">
        <v>14</v>
      </c>
      <c r="O54" s="39">
        <v>11</v>
      </c>
      <c r="P54" s="39">
        <v>11</v>
      </c>
      <c r="Q54" s="39">
        <v>14</v>
      </c>
      <c r="R54" s="39">
        <v>12</v>
      </c>
      <c r="S54" s="39">
        <v>11</v>
      </c>
      <c r="T54" s="39">
        <v>11</v>
      </c>
      <c r="U54" s="39">
        <v>13</v>
      </c>
      <c r="V54" s="39">
        <v>14</v>
      </c>
      <c r="W54" s="39">
        <v>29</v>
      </c>
      <c r="X54" s="39">
        <v>17</v>
      </c>
      <c r="Y54" s="39">
        <v>9</v>
      </c>
      <c r="Z54" s="39">
        <v>9</v>
      </c>
      <c r="AA54" s="39">
        <v>11</v>
      </c>
      <c r="AB54" s="39">
        <v>11</v>
      </c>
      <c r="AC54" s="39">
        <v>25</v>
      </c>
      <c r="AD54" s="39">
        <v>15</v>
      </c>
      <c r="AE54" s="39">
        <v>19</v>
      </c>
      <c r="AF54" s="39">
        <v>28</v>
      </c>
      <c r="AG54" s="39">
        <v>15</v>
      </c>
      <c r="AH54" s="39">
        <v>15</v>
      </c>
      <c r="AI54" s="39">
        <v>15</v>
      </c>
      <c r="AJ54" s="39">
        <v>16</v>
      </c>
      <c r="AK54" s="39">
        <v>11</v>
      </c>
      <c r="AL54" s="39">
        <v>11</v>
      </c>
      <c r="AM54" s="39">
        <v>19</v>
      </c>
      <c r="AN54" s="39">
        <v>23</v>
      </c>
      <c r="AO54" s="39">
        <v>15</v>
      </c>
      <c r="AP54" s="39">
        <v>15</v>
      </c>
      <c r="AQ54" s="39">
        <v>17</v>
      </c>
      <c r="AR54" s="39">
        <v>18</v>
      </c>
      <c r="AS54" s="39">
        <v>38</v>
      </c>
      <c r="AT54" s="39">
        <v>40</v>
      </c>
      <c r="AU54" s="39">
        <v>11</v>
      </c>
      <c r="AV54" s="39">
        <v>12</v>
      </c>
      <c r="AW54" s="39">
        <v>11</v>
      </c>
      <c r="AX54" s="39">
        <v>9</v>
      </c>
      <c r="AY54" s="39">
        <v>15</v>
      </c>
      <c r="AZ54" s="39">
        <v>16</v>
      </c>
      <c r="BA54" s="39">
        <v>9</v>
      </c>
      <c r="BB54" s="39">
        <v>10</v>
      </c>
      <c r="BC54" s="39">
        <v>10</v>
      </c>
      <c r="BD54" s="39">
        <v>8</v>
      </c>
      <c r="BE54" s="39">
        <v>10</v>
      </c>
      <c r="BF54" s="39">
        <v>10</v>
      </c>
      <c r="BG54" s="39">
        <v>12</v>
      </c>
      <c r="BH54" s="39">
        <v>23</v>
      </c>
      <c r="BI54" s="39">
        <v>23</v>
      </c>
      <c r="BJ54" s="39">
        <v>16</v>
      </c>
      <c r="BK54" s="39">
        <v>10</v>
      </c>
      <c r="BL54" s="39">
        <v>12</v>
      </c>
      <c r="BM54" s="39">
        <v>12</v>
      </c>
      <c r="BN54" s="39">
        <v>15</v>
      </c>
      <c r="BO54" s="39">
        <v>8</v>
      </c>
      <c r="BP54" s="39">
        <v>12</v>
      </c>
      <c r="BQ54" s="39">
        <v>22</v>
      </c>
      <c r="BR54" s="39">
        <v>20</v>
      </c>
      <c r="BS54" s="39">
        <v>13</v>
      </c>
      <c r="BT54" s="39">
        <v>12</v>
      </c>
      <c r="BU54" s="39">
        <v>11</v>
      </c>
      <c r="BV54" s="39">
        <v>14</v>
      </c>
      <c r="BW54" s="39">
        <v>11</v>
      </c>
      <c r="BX54" s="39">
        <v>11</v>
      </c>
      <c r="BY54" s="39">
        <v>12</v>
      </c>
      <c r="BZ54" s="39">
        <v>12</v>
      </c>
      <c r="CA54" s="40" t="s">
        <v>94</v>
      </c>
      <c r="CC54" s="22"/>
      <c r="CE54" s="21"/>
      <c r="CG54" t="s">
        <v>303</v>
      </c>
      <c r="CI54" t="s">
        <v>303</v>
      </c>
      <c r="CJ54" t="s">
        <v>303</v>
      </c>
      <c r="CL54" t="s">
        <v>303</v>
      </c>
      <c r="CM54" t="s">
        <v>303</v>
      </c>
      <c r="CN54" t="s">
        <v>303</v>
      </c>
      <c r="CO54" t="s">
        <v>303</v>
      </c>
      <c r="CP54" t="s">
        <v>303</v>
      </c>
      <c r="CQ54" t="s">
        <v>303</v>
      </c>
      <c r="CR54" t="s">
        <v>303</v>
      </c>
      <c r="CS54" t="s">
        <v>303</v>
      </c>
      <c r="CT54" t="s">
        <v>303</v>
      </c>
      <c r="CU54" t="s">
        <v>303</v>
      </c>
      <c r="CV54" t="s">
        <v>303</v>
      </c>
      <c r="CW54" t="s">
        <v>303</v>
      </c>
      <c r="CX54" t="s">
        <v>303</v>
      </c>
      <c r="CY54" t="s">
        <v>303</v>
      </c>
      <c r="CZ54" t="s">
        <v>303</v>
      </c>
      <c r="DA54" t="s">
        <v>303</v>
      </c>
      <c r="DB54" t="s">
        <v>303</v>
      </c>
      <c r="DC54" t="s">
        <v>303</v>
      </c>
      <c r="DD54" t="s">
        <v>303</v>
      </c>
      <c r="DE54" t="s">
        <v>303</v>
      </c>
      <c r="DR54" s="8"/>
      <c r="DS54" s="8"/>
      <c r="DT54" s="8"/>
      <c r="DU54" s="8"/>
      <c r="DV54" s="8">
        <f t="shared" si="12"/>
        <v>9</v>
      </c>
      <c r="DW54" s="8">
        <f t="shared" si="13"/>
        <v>5</v>
      </c>
      <c r="DX54" s="8">
        <f t="shared" si="14"/>
        <v>7</v>
      </c>
      <c r="DY54" s="8">
        <f t="shared" si="15"/>
        <v>8</v>
      </c>
      <c r="DZ54" s="8">
        <f t="shared" si="16"/>
        <v>11</v>
      </c>
      <c r="EA54" s="8">
        <f t="shared" si="17"/>
        <v>6</v>
      </c>
    </row>
    <row r="55" spans="1:131" ht="13.5">
      <c r="A55" s="25" t="s">
        <v>134</v>
      </c>
      <c r="B55" s="26" t="s">
        <v>131</v>
      </c>
      <c r="C55" s="29" t="s">
        <v>132</v>
      </c>
      <c r="D55" s="29" t="s">
        <v>187</v>
      </c>
      <c r="E55" s="43" t="s">
        <v>231</v>
      </c>
      <c r="F55" s="18" t="s">
        <v>234</v>
      </c>
      <c r="G55" s="42" t="s">
        <v>270</v>
      </c>
      <c r="H55" s="31" t="s">
        <v>295</v>
      </c>
      <c r="I55" s="42" t="s">
        <v>294</v>
      </c>
      <c r="J55" s="50">
        <f>+COUNTIF($R55,"&lt;=11")+COUNTIF($T55,"&lt;=11")+COUNTIF($AD55,"&lt;=14")+COUNTIF($AE55,"&lt;=18")+COUNTIF($AF55,"&gt;=31")+COUNTIF($AG55,"&lt;=14")+COUNTIF($AH55,"&lt;=14")+COUNTIF($AN55,"&lt;=22")+COUNTIF($AO55,"&lt;=15")+COUNTIF($AQ55,"&lt;=17")+COUNTIF($AR55,"&gt;=20")+COUNTIF($BC55,"&gt;=11")+COUNTIF($BH55,"&lt;=21")+COUNTIF($BN55,"&gt;=17")</f>
        <v>3</v>
      </c>
      <c r="K55" s="51">
        <f>67-(+DV55+DW55+DX55+DY55+DZ55+EA55)</f>
        <v>21</v>
      </c>
      <c r="L55" s="39">
        <v>13</v>
      </c>
      <c r="M55" s="39">
        <v>24</v>
      </c>
      <c r="N55" s="39">
        <v>15</v>
      </c>
      <c r="O55" s="39">
        <v>10</v>
      </c>
      <c r="P55" s="39">
        <v>11</v>
      </c>
      <c r="Q55" s="39">
        <v>14</v>
      </c>
      <c r="R55" s="39">
        <v>12</v>
      </c>
      <c r="S55" s="39">
        <v>12</v>
      </c>
      <c r="T55" s="39">
        <v>13</v>
      </c>
      <c r="U55" s="39">
        <v>14</v>
      </c>
      <c r="V55" s="39">
        <v>13</v>
      </c>
      <c r="W55" s="39">
        <v>30</v>
      </c>
      <c r="X55" s="39">
        <v>17</v>
      </c>
      <c r="Y55" s="39">
        <v>9</v>
      </c>
      <c r="Z55" s="39">
        <v>10</v>
      </c>
      <c r="AA55" s="39">
        <v>11</v>
      </c>
      <c r="AB55" s="39">
        <v>11</v>
      </c>
      <c r="AC55" s="39">
        <v>25</v>
      </c>
      <c r="AD55" s="39">
        <v>15</v>
      </c>
      <c r="AE55" s="39">
        <v>19</v>
      </c>
      <c r="AF55" s="39">
        <v>31</v>
      </c>
      <c r="AG55" s="39">
        <v>14</v>
      </c>
      <c r="AH55" s="39">
        <v>15</v>
      </c>
      <c r="AI55" s="39">
        <v>16</v>
      </c>
      <c r="AJ55" s="39">
        <v>18</v>
      </c>
      <c r="AK55" s="39">
        <v>11</v>
      </c>
      <c r="AL55" s="39">
        <v>12</v>
      </c>
      <c r="AM55" s="39">
        <v>19</v>
      </c>
      <c r="AN55" s="39">
        <v>23</v>
      </c>
      <c r="AO55" s="39">
        <v>17</v>
      </c>
      <c r="AP55" s="39">
        <v>15</v>
      </c>
      <c r="AQ55" s="39">
        <v>18</v>
      </c>
      <c r="AR55" s="39">
        <v>16</v>
      </c>
      <c r="AS55" s="39">
        <v>36</v>
      </c>
      <c r="AT55" s="39">
        <v>37</v>
      </c>
      <c r="AU55" s="39">
        <v>12</v>
      </c>
      <c r="AV55" s="39">
        <v>12</v>
      </c>
      <c r="AW55" s="39">
        <v>11</v>
      </c>
      <c r="AX55" s="39">
        <v>9</v>
      </c>
      <c r="AY55" s="39">
        <v>15</v>
      </c>
      <c r="AZ55" s="39">
        <v>16</v>
      </c>
      <c r="BA55" s="39">
        <v>8</v>
      </c>
      <c r="BB55" s="39">
        <v>10</v>
      </c>
      <c r="BC55" s="39">
        <v>10</v>
      </c>
      <c r="BD55" s="39">
        <v>8</v>
      </c>
      <c r="BE55" s="39">
        <v>10</v>
      </c>
      <c r="BF55" s="39">
        <v>10</v>
      </c>
      <c r="BG55" s="39">
        <v>12</v>
      </c>
      <c r="BH55" s="39">
        <v>21</v>
      </c>
      <c r="BI55" s="39">
        <v>23</v>
      </c>
      <c r="BJ55" s="39">
        <v>16</v>
      </c>
      <c r="BK55" s="39">
        <v>10</v>
      </c>
      <c r="BL55" s="39">
        <v>12</v>
      </c>
      <c r="BM55" s="39">
        <v>12</v>
      </c>
      <c r="BN55" s="39">
        <v>15</v>
      </c>
      <c r="BO55" s="39">
        <v>8</v>
      </c>
      <c r="BP55" s="39">
        <v>13</v>
      </c>
      <c r="BQ55" s="39">
        <v>22</v>
      </c>
      <c r="BR55" s="39">
        <v>20</v>
      </c>
      <c r="BS55" s="39">
        <v>13</v>
      </c>
      <c r="BT55" s="39">
        <v>12</v>
      </c>
      <c r="BU55" s="39">
        <v>11</v>
      </c>
      <c r="BV55" s="39">
        <v>14</v>
      </c>
      <c r="BW55" s="39">
        <v>11</v>
      </c>
      <c r="BX55" s="39">
        <v>11</v>
      </c>
      <c r="BY55" s="39">
        <v>12</v>
      </c>
      <c r="BZ55" s="39">
        <v>12</v>
      </c>
      <c r="CA55" s="40" t="s">
        <v>133</v>
      </c>
      <c r="CC55" s="22"/>
      <c r="CE55" s="21"/>
      <c r="CG55" t="s">
        <v>303</v>
      </c>
      <c r="CI55" t="s">
        <v>303</v>
      </c>
      <c r="CJ55" t="s">
        <v>303</v>
      </c>
      <c r="CL55" t="s">
        <v>303</v>
      </c>
      <c r="CM55" t="s">
        <v>303</v>
      </c>
      <c r="CN55" t="s">
        <v>303</v>
      </c>
      <c r="CO55" t="s">
        <v>303</v>
      </c>
      <c r="CP55" t="s">
        <v>303</v>
      </c>
      <c r="CQ55" t="s">
        <v>303</v>
      </c>
      <c r="CR55" t="s">
        <v>303</v>
      </c>
      <c r="CS55" t="s">
        <v>303</v>
      </c>
      <c r="CT55" t="s">
        <v>303</v>
      </c>
      <c r="CU55" t="s">
        <v>303</v>
      </c>
      <c r="CV55" t="s">
        <v>303</v>
      </c>
      <c r="CW55" t="s">
        <v>303</v>
      </c>
      <c r="CX55" t="s">
        <v>303</v>
      </c>
      <c r="CY55" t="s">
        <v>303</v>
      </c>
      <c r="CZ55" t="s">
        <v>303</v>
      </c>
      <c r="DA55" t="s">
        <v>303</v>
      </c>
      <c r="DB55" t="s">
        <v>303</v>
      </c>
      <c r="DC55" t="s">
        <v>303</v>
      </c>
      <c r="DD55" t="s">
        <v>303</v>
      </c>
      <c r="DE55" t="s">
        <v>303</v>
      </c>
      <c r="DR55" s="8"/>
      <c r="DS55" s="8"/>
      <c r="DT55" s="8"/>
      <c r="DU55" s="8"/>
      <c r="DV55" s="8">
        <f t="shared" si="12"/>
        <v>6</v>
      </c>
      <c r="DW55" s="8">
        <f t="shared" si="13"/>
        <v>8</v>
      </c>
      <c r="DX55" s="8">
        <f t="shared" si="14"/>
        <v>6</v>
      </c>
      <c r="DY55" s="8">
        <f t="shared" si="15"/>
        <v>9</v>
      </c>
      <c r="DZ55" s="8">
        <f t="shared" si="16"/>
        <v>11</v>
      </c>
      <c r="EA55" s="8">
        <f t="shared" si="17"/>
        <v>6</v>
      </c>
    </row>
    <row r="56" spans="1:131" ht="13.5">
      <c r="A56" s="25" t="s">
        <v>47</v>
      </c>
      <c r="B56" s="26" t="s">
        <v>92</v>
      </c>
      <c r="C56" s="29" t="s">
        <v>91</v>
      </c>
      <c r="D56" s="29" t="s">
        <v>180</v>
      </c>
      <c r="E56" s="43" t="s">
        <v>231</v>
      </c>
      <c r="F56" s="18" t="s">
        <v>234</v>
      </c>
      <c r="G56" s="42" t="s">
        <v>270</v>
      </c>
      <c r="H56" s="31" t="s">
        <v>295</v>
      </c>
      <c r="I56" s="42" t="s">
        <v>294</v>
      </c>
      <c r="J56" s="50">
        <f>+COUNTIF($R56,"&lt;=11")+COUNTIF($T56,"&lt;=11")+COUNTIF($AD56,"&lt;=14")+COUNTIF($AE56,"&lt;=18")+COUNTIF($AF56,"&gt;=31")+COUNTIF($AG56,"&lt;=14")+COUNTIF($AH56,"&lt;=14")+COUNTIF($AN56,"&lt;=22")+COUNTIF($AO56,"&lt;=15")+COUNTIF($AQ56,"&lt;=17")+COUNTIF($AR56,"&gt;=20")+COUNTIF($BC56,"&gt;=11")+COUNTIF($BH56,"&lt;=21")+COUNTIF($BN56,"&gt;=17")</f>
        <v>3</v>
      </c>
      <c r="K56" s="51">
        <f>67-(+DV56+DW56+DX56+DY56+DZ56+EA56)</f>
        <v>22</v>
      </c>
      <c r="L56" s="39">
        <v>13</v>
      </c>
      <c r="M56" s="39">
        <v>25</v>
      </c>
      <c r="N56" s="39">
        <v>14</v>
      </c>
      <c r="O56" s="39">
        <v>11</v>
      </c>
      <c r="P56" s="39">
        <v>11</v>
      </c>
      <c r="Q56" s="39">
        <v>12</v>
      </c>
      <c r="R56" s="39">
        <v>12</v>
      </c>
      <c r="S56" s="39">
        <v>12</v>
      </c>
      <c r="T56" s="39">
        <v>12</v>
      </c>
      <c r="U56" s="39">
        <v>13</v>
      </c>
      <c r="V56" s="39">
        <v>14</v>
      </c>
      <c r="W56" s="39">
        <v>29</v>
      </c>
      <c r="X56" s="39">
        <v>18</v>
      </c>
      <c r="Y56" s="39">
        <v>9</v>
      </c>
      <c r="Z56" s="39">
        <v>10</v>
      </c>
      <c r="AA56" s="39">
        <v>11</v>
      </c>
      <c r="AB56" s="39">
        <v>11</v>
      </c>
      <c r="AC56" s="39">
        <v>25</v>
      </c>
      <c r="AD56" s="39">
        <v>15</v>
      </c>
      <c r="AE56" s="39">
        <v>18</v>
      </c>
      <c r="AF56" s="39">
        <v>30</v>
      </c>
      <c r="AG56" s="39">
        <v>15</v>
      </c>
      <c r="AH56" s="39">
        <v>16</v>
      </c>
      <c r="AI56" s="39">
        <v>16</v>
      </c>
      <c r="AJ56" s="39">
        <v>18</v>
      </c>
      <c r="AK56" s="39">
        <v>10</v>
      </c>
      <c r="AL56" s="39">
        <v>11</v>
      </c>
      <c r="AM56" s="39">
        <v>19</v>
      </c>
      <c r="AN56" s="39">
        <v>23</v>
      </c>
      <c r="AO56" s="39">
        <v>16</v>
      </c>
      <c r="AP56" s="39">
        <v>15</v>
      </c>
      <c r="AQ56" s="39">
        <v>18</v>
      </c>
      <c r="AR56" s="39">
        <v>17</v>
      </c>
      <c r="AS56" s="39">
        <v>38</v>
      </c>
      <c r="AT56" s="39">
        <v>39</v>
      </c>
      <c r="AU56" s="39">
        <v>12</v>
      </c>
      <c r="AV56" s="39">
        <v>12</v>
      </c>
      <c r="AW56" s="39">
        <v>11</v>
      </c>
      <c r="AX56" s="39">
        <v>9</v>
      </c>
      <c r="AY56" s="39">
        <v>15</v>
      </c>
      <c r="AZ56" s="39">
        <v>16</v>
      </c>
      <c r="BA56" s="39">
        <v>8</v>
      </c>
      <c r="BB56" s="39">
        <v>10</v>
      </c>
      <c r="BC56" s="39">
        <v>10</v>
      </c>
      <c r="BD56" s="39">
        <v>8</v>
      </c>
      <c r="BE56" s="39">
        <v>10</v>
      </c>
      <c r="BF56" s="39">
        <v>10</v>
      </c>
      <c r="BG56" s="39">
        <v>12</v>
      </c>
      <c r="BH56" s="39">
        <v>21</v>
      </c>
      <c r="BI56" s="39">
        <v>23</v>
      </c>
      <c r="BJ56" s="39">
        <v>16</v>
      </c>
      <c r="BK56" s="39">
        <v>10</v>
      </c>
      <c r="BL56" s="39">
        <v>12</v>
      </c>
      <c r="BM56" s="39">
        <v>12</v>
      </c>
      <c r="BN56" s="39">
        <v>17</v>
      </c>
      <c r="BO56" s="39">
        <v>8</v>
      </c>
      <c r="BP56" s="39">
        <v>12</v>
      </c>
      <c r="BQ56" s="39">
        <v>25</v>
      </c>
      <c r="BR56" s="39">
        <v>20</v>
      </c>
      <c r="BS56" s="39">
        <v>12</v>
      </c>
      <c r="BT56" s="39">
        <v>12</v>
      </c>
      <c r="BU56" s="39">
        <v>11</v>
      </c>
      <c r="BV56" s="39">
        <v>13</v>
      </c>
      <c r="BW56" s="39">
        <v>11</v>
      </c>
      <c r="BX56" s="39">
        <v>11</v>
      </c>
      <c r="BY56" s="39">
        <v>12</v>
      </c>
      <c r="BZ56" s="39">
        <v>12</v>
      </c>
      <c r="CA56" s="40" t="s">
        <v>83</v>
      </c>
      <c r="CC56" s="22"/>
      <c r="CE56" s="21"/>
      <c r="CG56" t="s">
        <v>303</v>
      </c>
      <c r="CI56" t="s">
        <v>303</v>
      </c>
      <c r="CJ56" t="s">
        <v>303</v>
      </c>
      <c r="CL56" t="s">
        <v>303</v>
      </c>
      <c r="CM56" t="s">
        <v>303</v>
      </c>
      <c r="CN56" t="s">
        <v>303</v>
      </c>
      <c r="CO56" t="s">
        <v>303</v>
      </c>
      <c r="CP56" t="s">
        <v>303</v>
      </c>
      <c r="CQ56" t="s">
        <v>303</v>
      </c>
      <c r="CR56" t="s">
        <v>303</v>
      </c>
      <c r="CS56" t="s">
        <v>303</v>
      </c>
      <c r="CT56" t="s">
        <v>303</v>
      </c>
      <c r="CU56" t="s">
        <v>303</v>
      </c>
      <c r="CV56" t="s">
        <v>303</v>
      </c>
      <c r="CW56" t="s">
        <v>303</v>
      </c>
      <c r="CX56" t="s">
        <v>303</v>
      </c>
      <c r="CY56" t="s">
        <v>303</v>
      </c>
      <c r="CZ56" t="s">
        <v>303</v>
      </c>
      <c r="DA56" t="s">
        <v>303</v>
      </c>
      <c r="DB56" t="s">
        <v>303</v>
      </c>
      <c r="DC56" t="s">
        <v>303</v>
      </c>
      <c r="DD56" t="s">
        <v>303</v>
      </c>
      <c r="DE56" t="s">
        <v>303</v>
      </c>
      <c r="DR56" s="8"/>
      <c r="DS56" s="8"/>
      <c r="DT56" s="8"/>
      <c r="DU56" s="8"/>
      <c r="DV56" s="8">
        <f t="shared" si="12"/>
        <v>7</v>
      </c>
      <c r="DW56" s="8">
        <f t="shared" si="13"/>
        <v>6</v>
      </c>
      <c r="DX56" s="8">
        <f t="shared" si="14"/>
        <v>5</v>
      </c>
      <c r="DY56" s="8">
        <f t="shared" si="15"/>
        <v>9</v>
      </c>
      <c r="DZ56" s="8">
        <f t="shared" si="16"/>
        <v>11</v>
      </c>
      <c r="EA56" s="8">
        <f t="shared" si="17"/>
        <v>7</v>
      </c>
    </row>
    <row r="57" spans="1:131" ht="13.5">
      <c r="A57" s="25" t="s">
        <v>88</v>
      </c>
      <c r="B57" s="26" t="s">
        <v>87</v>
      </c>
      <c r="C57" s="29" t="s">
        <v>193</v>
      </c>
      <c r="D57" s="29" t="s">
        <v>180</v>
      </c>
      <c r="E57" s="43" t="s">
        <v>231</v>
      </c>
      <c r="F57" s="18" t="s">
        <v>234</v>
      </c>
      <c r="G57" s="42" t="s">
        <v>270</v>
      </c>
      <c r="H57" s="31" t="s">
        <v>295</v>
      </c>
      <c r="I57" s="42" t="s">
        <v>294</v>
      </c>
      <c r="J57" s="50">
        <f>+COUNTIF($R57,"&lt;=11")+COUNTIF($T57,"&lt;=11")+COUNTIF($AD57,"&lt;=14")+COUNTIF($AE57,"&lt;=18")+COUNTIF($AF57,"&gt;=31")+COUNTIF($AG57,"&lt;=14")+COUNTIF($AH57,"&lt;=14")+COUNTIF($AN57,"&lt;=22")+COUNTIF($AO57,"&lt;=15")+COUNTIF($AQ57,"&lt;=17")+COUNTIF($AR57,"&gt;=20")+COUNTIF($BC57,"&gt;=11")+COUNTIF($BH57,"&lt;=21")+COUNTIF($BN57,"&gt;=17")</f>
        <v>3</v>
      </c>
      <c r="K57" s="51">
        <f>67-(+DV57+DW57+DX57+DY57+DZ57+EA57)</f>
        <v>22</v>
      </c>
      <c r="L57" s="39">
        <v>13</v>
      </c>
      <c r="M57" s="39">
        <v>25</v>
      </c>
      <c r="N57" s="39">
        <v>14</v>
      </c>
      <c r="O57" s="39">
        <v>11</v>
      </c>
      <c r="P57" s="39">
        <v>11</v>
      </c>
      <c r="Q57" s="39">
        <v>13</v>
      </c>
      <c r="R57" s="39">
        <v>12</v>
      </c>
      <c r="S57" s="39">
        <v>12</v>
      </c>
      <c r="T57" s="39">
        <v>12</v>
      </c>
      <c r="U57" s="39">
        <v>13</v>
      </c>
      <c r="V57" s="39">
        <v>14</v>
      </c>
      <c r="W57" s="39">
        <v>29</v>
      </c>
      <c r="X57" s="39">
        <v>18</v>
      </c>
      <c r="Y57" s="39">
        <v>9</v>
      </c>
      <c r="Z57" s="39">
        <v>10</v>
      </c>
      <c r="AA57" s="39">
        <v>11</v>
      </c>
      <c r="AB57" s="39">
        <v>11</v>
      </c>
      <c r="AC57" s="39">
        <v>25</v>
      </c>
      <c r="AD57" s="39">
        <v>15</v>
      </c>
      <c r="AE57" s="39">
        <v>18</v>
      </c>
      <c r="AF57" s="39">
        <v>29</v>
      </c>
      <c r="AG57" s="39">
        <v>15</v>
      </c>
      <c r="AH57" s="39">
        <v>15</v>
      </c>
      <c r="AI57" s="39">
        <v>16</v>
      </c>
      <c r="AJ57" s="39">
        <v>16</v>
      </c>
      <c r="AK57" s="39">
        <v>11</v>
      </c>
      <c r="AL57" s="39">
        <v>11</v>
      </c>
      <c r="AM57" s="39">
        <v>19</v>
      </c>
      <c r="AN57" s="39">
        <v>23</v>
      </c>
      <c r="AO57" s="39">
        <v>17</v>
      </c>
      <c r="AP57" s="39">
        <v>16</v>
      </c>
      <c r="AQ57" s="39">
        <v>17</v>
      </c>
      <c r="AR57" s="39">
        <v>17</v>
      </c>
      <c r="AS57" s="39">
        <v>37</v>
      </c>
      <c r="AT57" s="39">
        <v>39</v>
      </c>
      <c r="AU57" s="39">
        <v>12</v>
      </c>
      <c r="AV57" s="39">
        <v>12</v>
      </c>
      <c r="AW57" s="39">
        <v>11</v>
      </c>
      <c r="AX57" s="39">
        <v>9</v>
      </c>
      <c r="AY57" s="39">
        <v>15</v>
      </c>
      <c r="AZ57" s="39">
        <v>16</v>
      </c>
      <c r="BA57" s="39">
        <v>8</v>
      </c>
      <c r="BB57" s="39">
        <v>10</v>
      </c>
      <c r="BC57" s="39">
        <v>10</v>
      </c>
      <c r="BD57" s="39">
        <v>8</v>
      </c>
      <c r="BE57" s="39">
        <v>10</v>
      </c>
      <c r="BF57" s="39">
        <v>10</v>
      </c>
      <c r="BG57" s="39">
        <v>12</v>
      </c>
      <c r="BH57" s="39">
        <v>21</v>
      </c>
      <c r="BI57" s="39">
        <v>23</v>
      </c>
      <c r="BJ57" s="39">
        <v>15</v>
      </c>
      <c r="BK57" s="39">
        <v>10</v>
      </c>
      <c r="BL57" s="39">
        <v>12</v>
      </c>
      <c r="BM57" s="39">
        <v>12</v>
      </c>
      <c r="BN57" s="39">
        <v>16</v>
      </c>
      <c r="BO57" s="39">
        <v>8</v>
      </c>
      <c r="BP57" s="39">
        <v>12</v>
      </c>
      <c r="BQ57" s="39">
        <v>24</v>
      </c>
      <c r="BR57" s="39">
        <v>20</v>
      </c>
      <c r="BS57" s="39">
        <v>13</v>
      </c>
      <c r="BT57" s="39">
        <v>12</v>
      </c>
      <c r="BU57" s="39">
        <v>11</v>
      </c>
      <c r="BV57" s="39">
        <v>13</v>
      </c>
      <c r="BW57" s="39">
        <v>11</v>
      </c>
      <c r="BX57" s="39">
        <v>11</v>
      </c>
      <c r="BY57" s="39">
        <v>12</v>
      </c>
      <c r="BZ57" s="39">
        <v>12</v>
      </c>
      <c r="CA57" s="40" t="s">
        <v>83</v>
      </c>
      <c r="CC57" s="22"/>
      <c r="CE57" s="21"/>
      <c r="CG57" t="s">
        <v>303</v>
      </c>
      <c r="CI57" t="s">
        <v>303</v>
      </c>
      <c r="CJ57" t="s">
        <v>303</v>
      </c>
      <c r="CL57" t="s">
        <v>303</v>
      </c>
      <c r="CM57" t="s">
        <v>303</v>
      </c>
      <c r="CN57" t="s">
        <v>303</v>
      </c>
      <c r="CO57" t="s">
        <v>303</v>
      </c>
      <c r="CP57" t="s">
        <v>303</v>
      </c>
      <c r="CQ57" t="s">
        <v>303</v>
      </c>
      <c r="CR57" t="s">
        <v>303</v>
      </c>
      <c r="CS57" t="s">
        <v>303</v>
      </c>
      <c r="CT57" t="s">
        <v>303</v>
      </c>
      <c r="CU57" t="s">
        <v>303</v>
      </c>
      <c r="CV57" t="s">
        <v>303</v>
      </c>
      <c r="CW57" t="s">
        <v>303</v>
      </c>
      <c r="CX57" t="s">
        <v>303</v>
      </c>
      <c r="CY57" t="s">
        <v>303</v>
      </c>
      <c r="CZ57" t="s">
        <v>303</v>
      </c>
      <c r="DA57" t="s">
        <v>303</v>
      </c>
      <c r="DB57" t="s">
        <v>303</v>
      </c>
      <c r="DC57" t="s">
        <v>303</v>
      </c>
      <c r="DD57" t="s">
        <v>303</v>
      </c>
      <c r="DE57" t="s">
        <v>303</v>
      </c>
      <c r="DR57" s="8"/>
      <c r="DS57" s="8"/>
      <c r="DT57" s="8"/>
      <c r="DU57" s="8"/>
      <c r="DV57" s="8">
        <f t="shared" si="12"/>
        <v>7</v>
      </c>
      <c r="DW57" s="8">
        <f t="shared" si="13"/>
        <v>6</v>
      </c>
      <c r="DX57" s="8">
        <f t="shared" si="14"/>
        <v>6</v>
      </c>
      <c r="DY57" s="8">
        <f t="shared" si="15"/>
        <v>9</v>
      </c>
      <c r="DZ57" s="8">
        <f t="shared" si="16"/>
        <v>10</v>
      </c>
      <c r="EA57" s="8">
        <f t="shared" si="17"/>
        <v>7</v>
      </c>
    </row>
    <row r="58" spans="1:131" ht="13.5">
      <c r="A58" s="25" t="s">
        <v>15</v>
      </c>
      <c r="B58" s="26" t="s">
        <v>14</v>
      </c>
      <c r="C58" s="29" t="s">
        <v>114</v>
      </c>
      <c r="D58" s="29" t="s">
        <v>187</v>
      </c>
      <c r="E58" s="43" t="s">
        <v>231</v>
      </c>
      <c r="F58" s="18" t="s">
        <v>234</v>
      </c>
      <c r="G58" s="42" t="s">
        <v>270</v>
      </c>
      <c r="H58" s="31" t="s">
        <v>293</v>
      </c>
      <c r="I58" s="42" t="s">
        <v>294</v>
      </c>
      <c r="J58" s="50">
        <f>+COUNTIF($R58,"&lt;=11")+COUNTIF($T58,"&lt;=11")+COUNTIF($AD58,"&lt;=14")+COUNTIF($AE58,"&lt;=18")+COUNTIF($AF58,"&gt;=31")+COUNTIF($AG58,"&lt;=14")+COUNTIF($AH58,"&lt;=14")+COUNTIF($AN58,"&lt;=22")+COUNTIF($AO58,"&lt;=15")+COUNTIF($AQ58,"&lt;=17")+COUNTIF($AR58,"&gt;=20")+COUNTIF($BC58,"&gt;=11")+COUNTIF($BH58,"&lt;=21")+COUNTIF($BN58,"&gt;=17")</f>
        <v>3</v>
      </c>
      <c r="K58" s="51">
        <f>67-(+DV58+DW58+DX58+DY58+DZ58+EA58)</f>
        <v>27</v>
      </c>
      <c r="L58" s="39">
        <v>13</v>
      </c>
      <c r="M58" s="39">
        <v>25</v>
      </c>
      <c r="N58" s="39">
        <v>15</v>
      </c>
      <c r="O58" s="39">
        <v>11</v>
      </c>
      <c r="P58" s="39">
        <v>11</v>
      </c>
      <c r="Q58" s="39">
        <v>16</v>
      </c>
      <c r="R58" s="39">
        <v>12</v>
      </c>
      <c r="S58" s="39">
        <v>12</v>
      </c>
      <c r="T58" s="39">
        <v>12</v>
      </c>
      <c r="U58" s="39">
        <v>13</v>
      </c>
      <c r="V58" s="39">
        <v>13</v>
      </c>
      <c r="W58" s="39">
        <v>29</v>
      </c>
      <c r="X58" s="39">
        <v>16</v>
      </c>
      <c r="Y58" s="39">
        <v>9</v>
      </c>
      <c r="Z58" s="39">
        <v>10</v>
      </c>
      <c r="AA58" s="39">
        <v>11</v>
      </c>
      <c r="AB58" s="39">
        <v>11</v>
      </c>
      <c r="AC58" s="39">
        <v>25</v>
      </c>
      <c r="AD58" s="39">
        <v>15</v>
      </c>
      <c r="AE58" s="39">
        <v>19</v>
      </c>
      <c r="AF58" s="39">
        <v>29</v>
      </c>
      <c r="AG58" s="39">
        <v>13</v>
      </c>
      <c r="AH58" s="39">
        <v>15</v>
      </c>
      <c r="AI58" s="39">
        <v>17</v>
      </c>
      <c r="AJ58" s="39">
        <v>18</v>
      </c>
      <c r="AK58" s="39">
        <v>10</v>
      </c>
      <c r="AL58" s="39">
        <v>10</v>
      </c>
      <c r="AM58" s="39">
        <v>19</v>
      </c>
      <c r="AN58" s="39">
        <v>20</v>
      </c>
      <c r="AO58" s="39">
        <v>15</v>
      </c>
      <c r="AP58" s="39">
        <v>14</v>
      </c>
      <c r="AQ58" s="39">
        <v>20</v>
      </c>
      <c r="AR58" s="39">
        <v>16</v>
      </c>
      <c r="AS58" s="39">
        <v>38</v>
      </c>
      <c r="AT58" s="39">
        <v>41</v>
      </c>
      <c r="AU58" s="39">
        <v>11</v>
      </c>
      <c r="AV58" s="39">
        <v>12</v>
      </c>
      <c r="AW58" s="39">
        <v>11</v>
      </c>
      <c r="AX58" s="39">
        <v>9</v>
      </c>
      <c r="AY58" s="39">
        <v>15</v>
      </c>
      <c r="AZ58" s="39">
        <v>16</v>
      </c>
      <c r="BA58" s="39">
        <v>8</v>
      </c>
      <c r="BB58" s="39">
        <v>10</v>
      </c>
      <c r="BC58" s="39">
        <v>10</v>
      </c>
      <c r="BD58" s="39">
        <v>8</v>
      </c>
      <c r="BE58" s="39">
        <v>12</v>
      </c>
      <c r="BF58" s="39">
        <v>10</v>
      </c>
      <c r="BG58" s="39">
        <v>12</v>
      </c>
      <c r="BH58" s="39">
        <v>23</v>
      </c>
      <c r="BI58" s="39">
        <v>23</v>
      </c>
      <c r="BJ58" s="39">
        <v>16</v>
      </c>
      <c r="BK58" s="39">
        <v>10</v>
      </c>
      <c r="BL58" s="39">
        <v>12</v>
      </c>
      <c r="BM58" s="39">
        <v>12</v>
      </c>
      <c r="BN58" s="39">
        <v>13</v>
      </c>
      <c r="BO58" s="39">
        <v>8</v>
      </c>
      <c r="BP58" s="39">
        <v>11</v>
      </c>
      <c r="BQ58" s="39">
        <v>22</v>
      </c>
      <c r="BR58" s="39">
        <v>20</v>
      </c>
      <c r="BS58" s="39">
        <v>13</v>
      </c>
      <c r="BT58" s="39">
        <v>13</v>
      </c>
      <c r="BU58" s="39">
        <v>11</v>
      </c>
      <c r="BV58" s="39">
        <v>13</v>
      </c>
      <c r="BW58" s="39">
        <v>11</v>
      </c>
      <c r="BX58" s="39">
        <v>11</v>
      </c>
      <c r="BY58" s="39">
        <v>12</v>
      </c>
      <c r="BZ58" s="39">
        <v>12</v>
      </c>
      <c r="CA58" s="40" t="s">
        <v>13</v>
      </c>
      <c r="CC58" s="22"/>
      <c r="CE58" s="21"/>
      <c r="CG58" t="s">
        <v>303</v>
      </c>
      <c r="CI58" t="s">
        <v>303</v>
      </c>
      <c r="CJ58" t="s">
        <v>303</v>
      </c>
      <c r="CL58" t="s">
        <v>303</v>
      </c>
      <c r="CM58" t="s">
        <v>303</v>
      </c>
      <c r="CN58" t="s">
        <v>303</v>
      </c>
      <c r="CO58" t="s">
        <v>303</v>
      </c>
      <c r="CP58" t="s">
        <v>303</v>
      </c>
      <c r="CQ58" t="s">
        <v>303</v>
      </c>
      <c r="CR58" t="s">
        <v>303</v>
      </c>
      <c r="CS58" t="s">
        <v>303</v>
      </c>
      <c r="CT58" t="s">
        <v>303</v>
      </c>
      <c r="CU58" t="s">
        <v>303</v>
      </c>
      <c r="CV58" t="s">
        <v>303</v>
      </c>
      <c r="CW58" t="s">
        <v>303</v>
      </c>
      <c r="CX58" t="s">
        <v>303</v>
      </c>
      <c r="CY58" t="s">
        <v>303</v>
      </c>
      <c r="CZ58" t="s">
        <v>303</v>
      </c>
      <c r="DA58" t="s">
        <v>303</v>
      </c>
      <c r="DB58" t="s">
        <v>303</v>
      </c>
      <c r="DC58" t="s">
        <v>303</v>
      </c>
      <c r="DD58" t="s">
        <v>303</v>
      </c>
      <c r="DE58" t="s">
        <v>303</v>
      </c>
      <c r="DR58" s="8"/>
      <c r="DS58" s="8"/>
      <c r="DT58" s="8"/>
      <c r="DU58" s="8"/>
      <c r="DV58" s="8">
        <f t="shared" si="12"/>
        <v>7</v>
      </c>
      <c r="DW58" s="8">
        <f t="shared" si="13"/>
        <v>6</v>
      </c>
      <c r="DX58" s="8">
        <f t="shared" si="14"/>
        <v>3</v>
      </c>
      <c r="DY58" s="8">
        <f t="shared" si="15"/>
        <v>8</v>
      </c>
      <c r="DZ58" s="8">
        <f t="shared" si="16"/>
        <v>10</v>
      </c>
      <c r="EA58" s="8">
        <f t="shared" si="17"/>
        <v>6</v>
      </c>
    </row>
    <row r="59" spans="1:131" ht="13.5">
      <c r="A59" s="25" t="s">
        <v>152</v>
      </c>
      <c r="B59" s="26" t="s">
        <v>198</v>
      </c>
      <c r="C59" s="29" t="s">
        <v>197</v>
      </c>
      <c r="D59" s="29" t="s">
        <v>183</v>
      </c>
      <c r="E59" s="43" t="s">
        <v>231</v>
      </c>
      <c r="F59" s="18" t="s">
        <v>234</v>
      </c>
      <c r="G59" s="42" t="s">
        <v>270</v>
      </c>
      <c r="H59" s="31" t="s">
        <v>293</v>
      </c>
      <c r="I59" s="42" t="s">
        <v>294</v>
      </c>
      <c r="J59" s="50">
        <f>+COUNTIF($R59,"&lt;=11")+COUNTIF($T59,"&lt;=11")+COUNTIF($AD59,"&lt;=14")+COUNTIF($AE59,"&lt;=18")+COUNTIF($AF59,"&gt;=31")+COUNTIF($AG59,"&lt;=14")+COUNTIF($AH59,"&lt;=14")+COUNTIF($AN59,"&lt;=22")+COUNTIF($AO59,"&lt;=15")+COUNTIF($AQ59,"&lt;=17")+COUNTIF($AR59,"&gt;=20")+COUNTIF($BC59,"&gt;=11")+COUNTIF($BH59,"&lt;=21")+COUNTIF($BN59,"&gt;=17")</f>
        <v>2</v>
      </c>
      <c r="K59" s="51">
        <f>67-(+DV59+DW59+DX59+DY59+DZ59+EA59)</f>
        <v>18</v>
      </c>
      <c r="L59" s="39">
        <v>13</v>
      </c>
      <c r="M59" s="39">
        <v>23</v>
      </c>
      <c r="N59" s="39">
        <v>14</v>
      </c>
      <c r="O59" s="39">
        <v>10</v>
      </c>
      <c r="P59" s="39">
        <v>11</v>
      </c>
      <c r="Q59" s="39">
        <v>14</v>
      </c>
      <c r="R59" s="39">
        <v>12</v>
      </c>
      <c r="S59" s="39">
        <v>12</v>
      </c>
      <c r="T59" s="39">
        <v>12</v>
      </c>
      <c r="U59" s="39">
        <v>13</v>
      </c>
      <c r="V59" s="39">
        <v>13</v>
      </c>
      <c r="W59" s="39">
        <v>30</v>
      </c>
      <c r="X59" s="39">
        <v>16</v>
      </c>
      <c r="Y59" s="39">
        <v>9</v>
      </c>
      <c r="Z59" s="39">
        <v>10</v>
      </c>
      <c r="AA59" s="39">
        <v>11</v>
      </c>
      <c r="AB59" s="39">
        <v>11</v>
      </c>
      <c r="AC59" s="39">
        <v>25</v>
      </c>
      <c r="AD59" s="39">
        <v>15</v>
      </c>
      <c r="AE59" s="39">
        <v>19</v>
      </c>
      <c r="AF59" s="39">
        <v>31</v>
      </c>
      <c r="AG59" s="39">
        <v>15</v>
      </c>
      <c r="AH59" s="39">
        <v>15</v>
      </c>
      <c r="AI59" s="39">
        <v>17</v>
      </c>
      <c r="AJ59" s="39">
        <v>17</v>
      </c>
      <c r="AK59" s="39">
        <v>11</v>
      </c>
      <c r="AL59" s="39">
        <v>11</v>
      </c>
      <c r="AM59" s="39">
        <v>19</v>
      </c>
      <c r="AN59" s="39">
        <v>24</v>
      </c>
      <c r="AO59" s="39">
        <v>15</v>
      </c>
      <c r="AP59" s="39">
        <v>15</v>
      </c>
      <c r="AQ59" s="39">
        <v>19</v>
      </c>
      <c r="AR59" s="39">
        <v>17</v>
      </c>
      <c r="AS59" s="39">
        <v>36</v>
      </c>
      <c r="AT59" s="39">
        <v>38</v>
      </c>
      <c r="AU59" s="39">
        <v>12</v>
      </c>
      <c r="AV59" s="39">
        <v>12</v>
      </c>
      <c r="AW59" s="39">
        <v>12</v>
      </c>
      <c r="AX59" s="39">
        <v>9</v>
      </c>
      <c r="AY59" s="39">
        <v>15</v>
      </c>
      <c r="AZ59" s="39">
        <v>16</v>
      </c>
      <c r="BA59" s="39">
        <v>8</v>
      </c>
      <c r="BB59" s="39">
        <v>10</v>
      </c>
      <c r="BC59" s="39">
        <v>10</v>
      </c>
      <c r="BD59" s="39">
        <v>8</v>
      </c>
      <c r="BE59" s="39">
        <v>10</v>
      </c>
      <c r="BF59" s="39">
        <v>10</v>
      </c>
      <c r="BG59" s="39">
        <v>12</v>
      </c>
      <c r="BH59" s="39">
        <v>22</v>
      </c>
      <c r="BI59" s="39">
        <v>23</v>
      </c>
      <c r="BJ59" s="39">
        <v>16</v>
      </c>
      <c r="BK59" s="39">
        <v>10</v>
      </c>
      <c r="BL59" s="39">
        <v>12</v>
      </c>
      <c r="BM59" s="39">
        <v>12</v>
      </c>
      <c r="BN59" s="39">
        <v>15</v>
      </c>
      <c r="BO59" s="39">
        <v>8</v>
      </c>
      <c r="BP59" s="39">
        <v>11</v>
      </c>
      <c r="BQ59" s="39">
        <v>22</v>
      </c>
      <c r="BR59" s="39">
        <v>20</v>
      </c>
      <c r="BS59" s="39">
        <v>13</v>
      </c>
      <c r="BT59" s="39">
        <v>12</v>
      </c>
      <c r="BU59" s="39">
        <v>11</v>
      </c>
      <c r="BV59" s="39">
        <v>13</v>
      </c>
      <c r="BW59" s="39">
        <v>11</v>
      </c>
      <c r="BX59" s="39">
        <v>11</v>
      </c>
      <c r="BY59" s="39">
        <v>12</v>
      </c>
      <c r="BZ59" s="39">
        <v>12</v>
      </c>
      <c r="CA59" s="40" t="s">
        <v>93</v>
      </c>
      <c r="CC59" s="22"/>
      <c r="CE59" s="21"/>
      <c r="CG59" t="s">
        <v>303</v>
      </c>
      <c r="CI59" t="s">
        <v>303</v>
      </c>
      <c r="CJ59" t="s">
        <v>303</v>
      </c>
      <c r="CL59" t="s">
        <v>303</v>
      </c>
      <c r="CM59" t="s">
        <v>303</v>
      </c>
      <c r="CN59" t="s">
        <v>303</v>
      </c>
      <c r="CO59" t="s">
        <v>303</v>
      </c>
      <c r="CP59" t="s">
        <v>303</v>
      </c>
      <c r="CQ59" t="s">
        <v>303</v>
      </c>
      <c r="CR59" t="s">
        <v>303</v>
      </c>
      <c r="CS59" t="s">
        <v>303</v>
      </c>
      <c r="CT59" t="s">
        <v>303</v>
      </c>
      <c r="CU59" t="s">
        <v>303</v>
      </c>
      <c r="CV59" t="s">
        <v>303</v>
      </c>
      <c r="CW59" t="s">
        <v>303</v>
      </c>
      <c r="CX59" t="s">
        <v>303</v>
      </c>
      <c r="CY59" t="s">
        <v>303</v>
      </c>
      <c r="CZ59" t="s">
        <v>303</v>
      </c>
      <c r="DA59" t="s">
        <v>303</v>
      </c>
      <c r="DB59" t="s">
        <v>303</v>
      </c>
      <c r="DC59" t="s">
        <v>303</v>
      </c>
      <c r="DD59" t="s">
        <v>303</v>
      </c>
      <c r="DE59" t="s">
        <v>303</v>
      </c>
      <c r="DR59" s="8"/>
      <c r="DS59" s="8"/>
      <c r="DT59" s="8"/>
      <c r="DU59" s="8"/>
      <c r="DV59" s="8">
        <f t="shared" si="12"/>
        <v>7</v>
      </c>
      <c r="DW59" s="8">
        <f t="shared" si="13"/>
        <v>8</v>
      </c>
      <c r="DX59" s="8">
        <f t="shared" si="14"/>
        <v>9</v>
      </c>
      <c r="DY59" s="8">
        <f t="shared" si="15"/>
        <v>8</v>
      </c>
      <c r="DZ59" s="8">
        <f t="shared" si="16"/>
        <v>10</v>
      </c>
      <c r="EA59" s="8">
        <f t="shared" si="17"/>
        <v>7</v>
      </c>
    </row>
    <row r="60" spans="1:131" ht="13.5">
      <c r="A60" s="25" t="s">
        <v>206</v>
      </c>
      <c r="B60" s="26" t="s">
        <v>204</v>
      </c>
      <c r="C60" s="29" t="s">
        <v>205</v>
      </c>
      <c r="D60" s="29" t="s">
        <v>187</v>
      </c>
      <c r="E60" s="43" t="s">
        <v>231</v>
      </c>
      <c r="F60" s="18" t="s">
        <v>234</v>
      </c>
      <c r="G60" s="42" t="s">
        <v>270</v>
      </c>
      <c r="H60" s="31" t="s">
        <v>293</v>
      </c>
      <c r="I60" s="42" t="s">
        <v>294</v>
      </c>
      <c r="J60" s="50">
        <f>+COUNTIF($R60,"&lt;=11")+COUNTIF($T60,"&lt;=11")+COUNTIF($AD60,"&lt;=14")+COUNTIF($AE60,"&lt;=18")+COUNTIF($AF60,"&gt;=31")+COUNTIF($AG60,"&lt;=14")+COUNTIF($AH60,"&lt;=14")+COUNTIF($AN60,"&lt;=22")+COUNTIF($AO60,"&lt;=15")+COUNTIF($AQ60,"&lt;=17")+COUNTIF($AR60,"&gt;=20")+COUNTIF($BC60,"&gt;=11")+COUNTIF($BH60,"&lt;=21")+COUNTIF($BN60,"&gt;=17")</f>
        <v>2</v>
      </c>
      <c r="K60" s="51">
        <f>67-(+DV60+DW60+DX60+DY60+DZ60+EA60)</f>
        <v>19</v>
      </c>
      <c r="L60" s="39">
        <v>13</v>
      </c>
      <c r="M60" s="39">
        <v>25</v>
      </c>
      <c r="N60" s="39">
        <v>15</v>
      </c>
      <c r="O60" s="39">
        <v>11</v>
      </c>
      <c r="P60" s="39">
        <v>11</v>
      </c>
      <c r="Q60" s="39">
        <v>14</v>
      </c>
      <c r="R60" s="39">
        <v>12</v>
      </c>
      <c r="S60" s="39">
        <v>12</v>
      </c>
      <c r="T60" s="39">
        <v>13</v>
      </c>
      <c r="U60" s="39">
        <v>13</v>
      </c>
      <c r="V60" s="39">
        <v>13</v>
      </c>
      <c r="W60" s="39">
        <v>30</v>
      </c>
      <c r="X60" s="39">
        <v>18</v>
      </c>
      <c r="Y60" s="39">
        <v>9</v>
      </c>
      <c r="Z60" s="39">
        <v>10</v>
      </c>
      <c r="AA60" s="39">
        <v>11</v>
      </c>
      <c r="AB60" s="39">
        <v>11</v>
      </c>
      <c r="AC60" s="39">
        <v>25</v>
      </c>
      <c r="AD60" s="39">
        <v>15</v>
      </c>
      <c r="AE60" s="39">
        <v>19</v>
      </c>
      <c r="AF60" s="39">
        <v>29</v>
      </c>
      <c r="AG60" s="39">
        <v>14</v>
      </c>
      <c r="AH60" s="39">
        <v>15</v>
      </c>
      <c r="AI60" s="39">
        <v>17</v>
      </c>
      <c r="AJ60" s="39">
        <v>17</v>
      </c>
      <c r="AK60" s="39">
        <v>11</v>
      </c>
      <c r="AL60" s="39">
        <v>11</v>
      </c>
      <c r="AM60" s="39">
        <v>23</v>
      </c>
      <c r="AN60" s="39">
        <v>23</v>
      </c>
      <c r="AO60" s="39">
        <v>15</v>
      </c>
      <c r="AP60" s="39">
        <v>15</v>
      </c>
      <c r="AQ60" s="39">
        <v>19</v>
      </c>
      <c r="AR60" s="39">
        <v>18</v>
      </c>
      <c r="AS60" s="39">
        <v>38</v>
      </c>
      <c r="AT60" s="39">
        <v>40</v>
      </c>
      <c r="AU60" s="39">
        <v>12</v>
      </c>
      <c r="AV60" s="39">
        <v>12</v>
      </c>
      <c r="AW60" s="39">
        <v>11</v>
      </c>
      <c r="AX60" s="39">
        <v>9</v>
      </c>
      <c r="AY60" s="39">
        <v>15</v>
      </c>
      <c r="AZ60" s="39">
        <v>16</v>
      </c>
      <c r="BA60" s="39">
        <v>8</v>
      </c>
      <c r="BB60" s="39">
        <v>10</v>
      </c>
      <c r="BC60" s="39">
        <v>10</v>
      </c>
      <c r="BD60" s="39">
        <v>8</v>
      </c>
      <c r="BE60" s="39">
        <v>10</v>
      </c>
      <c r="BF60" s="39">
        <v>10</v>
      </c>
      <c r="BG60" s="39">
        <v>12</v>
      </c>
      <c r="BH60" s="39">
        <v>23</v>
      </c>
      <c r="BI60" s="39">
        <v>23</v>
      </c>
      <c r="BJ60" s="39">
        <v>16</v>
      </c>
      <c r="BK60" s="39">
        <v>10</v>
      </c>
      <c r="BL60" s="39">
        <v>12</v>
      </c>
      <c r="BM60" s="39">
        <v>12</v>
      </c>
      <c r="BN60" s="39">
        <v>15</v>
      </c>
      <c r="BO60" s="39">
        <v>8</v>
      </c>
      <c r="BP60" s="39">
        <v>12</v>
      </c>
      <c r="BQ60" s="39">
        <v>22</v>
      </c>
      <c r="BR60" s="39">
        <v>20</v>
      </c>
      <c r="BS60" s="39">
        <v>13</v>
      </c>
      <c r="BT60" s="39">
        <v>12</v>
      </c>
      <c r="BU60" s="39">
        <v>11</v>
      </c>
      <c r="BV60" s="39">
        <v>13</v>
      </c>
      <c r="BW60" s="39">
        <v>11</v>
      </c>
      <c r="BX60" s="39">
        <v>11</v>
      </c>
      <c r="BY60" s="39">
        <v>12</v>
      </c>
      <c r="BZ60" s="39">
        <v>12</v>
      </c>
      <c r="CA60" s="40">
        <v>2323</v>
      </c>
      <c r="CC60" s="22"/>
      <c r="CE60" s="21"/>
      <c r="CG60" t="s">
        <v>303</v>
      </c>
      <c r="CI60" t="s">
        <v>303</v>
      </c>
      <c r="CJ60" t="s">
        <v>303</v>
      </c>
      <c r="CL60" t="s">
        <v>303</v>
      </c>
      <c r="CM60" t="s">
        <v>303</v>
      </c>
      <c r="CN60" t="s">
        <v>303</v>
      </c>
      <c r="CO60" t="s">
        <v>303</v>
      </c>
      <c r="CP60" t="s">
        <v>303</v>
      </c>
      <c r="CQ60" t="s">
        <v>303</v>
      </c>
      <c r="CR60" t="s">
        <v>303</v>
      </c>
      <c r="CS60" t="s">
        <v>303</v>
      </c>
      <c r="CT60" t="s">
        <v>303</v>
      </c>
      <c r="CU60" t="s">
        <v>303</v>
      </c>
      <c r="CV60" t="s">
        <v>303</v>
      </c>
      <c r="CW60" t="s">
        <v>303</v>
      </c>
      <c r="CX60" t="s">
        <v>303</v>
      </c>
      <c r="CY60" t="s">
        <v>303</v>
      </c>
      <c r="CZ60" t="s">
        <v>303</v>
      </c>
      <c r="DA60" t="s">
        <v>303</v>
      </c>
      <c r="DB60" t="s">
        <v>303</v>
      </c>
      <c r="DC60" t="s">
        <v>303</v>
      </c>
      <c r="DD60" t="s">
        <v>303</v>
      </c>
      <c r="DE60" t="s">
        <v>303</v>
      </c>
      <c r="DR60" s="8"/>
      <c r="DS60" s="8"/>
      <c r="DT60" s="8"/>
      <c r="DU60" s="8"/>
      <c r="DV60" s="8">
        <f t="shared" si="12"/>
        <v>7</v>
      </c>
      <c r="DW60" s="8">
        <f t="shared" si="13"/>
        <v>8</v>
      </c>
      <c r="DX60" s="8">
        <f t="shared" si="14"/>
        <v>6</v>
      </c>
      <c r="DY60" s="8">
        <f t="shared" si="15"/>
        <v>9</v>
      </c>
      <c r="DZ60" s="8">
        <f t="shared" si="16"/>
        <v>11</v>
      </c>
      <c r="EA60" s="8">
        <f t="shared" si="17"/>
        <v>7</v>
      </c>
    </row>
    <row r="61" spans="1:131" ht="13.5">
      <c r="A61" s="25" t="s">
        <v>153</v>
      </c>
      <c r="B61" s="26" t="s">
        <v>199</v>
      </c>
      <c r="C61" s="29" t="s">
        <v>189</v>
      </c>
      <c r="D61" s="29" t="s">
        <v>187</v>
      </c>
      <c r="E61" s="43" t="s">
        <v>231</v>
      </c>
      <c r="F61" s="18" t="s">
        <v>234</v>
      </c>
      <c r="G61" s="42" t="s">
        <v>270</v>
      </c>
      <c r="H61" s="31" t="s">
        <v>293</v>
      </c>
      <c r="I61" s="42" t="s">
        <v>294</v>
      </c>
      <c r="J61" s="50">
        <f>+COUNTIF($R61,"&lt;=11")+COUNTIF($T61,"&lt;=11")+COUNTIF($AD61,"&lt;=14")+COUNTIF($AE61,"&lt;=18")+COUNTIF($AF61,"&gt;=31")+COUNTIF($AG61,"&lt;=14")+COUNTIF($AH61,"&lt;=14")+COUNTIF($AN61,"&lt;=22")+COUNTIF($AO61,"&lt;=15")+COUNTIF($AQ61,"&lt;=17")+COUNTIF($AR61,"&gt;=20")+COUNTIF($BC61,"&gt;=11")+COUNTIF($BH61,"&lt;=21")+COUNTIF($BN61,"&gt;=17")</f>
        <v>2</v>
      </c>
      <c r="K61" s="51">
        <f>67-(+DV61+DW61+DX61+DY61+DZ61+EA61)</f>
        <v>19</v>
      </c>
      <c r="L61" s="39">
        <v>13</v>
      </c>
      <c r="M61" s="39">
        <v>24</v>
      </c>
      <c r="N61" s="39">
        <v>14</v>
      </c>
      <c r="O61" s="39">
        <v>11</v>
      </c>
      <c r="P61" s="39">
        <v>11</v>
      </c>
      <c r="Q61" s="39">
        <v>14</v>
      </c>
      <c r="R61" s="39">
        <v>12</v>
      </c>
      <c r="S61" s="39">
        <v>12</v>
      </c>
      <c r="T61" s="39">
        <v>13</v>
      </c>
      <c r="U61" s="39">
        <v>13</v>
      </c>
      <c r="V61" s="39">
        <v>13</v>
      </c>
      <c r="W61" s="39">
        <v>29</v>
      </c>
      <c r="X61" s="39">
        <v>16</v>
      </c>
      <c r="Y61" s="39">
        <v>9</v>
      </c>
      <c r="Z61" s="39">
        <v>10</v>
      </c>
      <c r="AA61" s="39">
        <v>11</v>
      </c>
      <c r="AB61" s="39">
        <v>11</v>
      </c>
      <c r="AC61" s="39">
        <v>25</v>
      </c>
      <c r="AD61" s="39">
        <v>15</v>
      </c>
      <c r="AE61" s="39">
        <v>19</v>
      </c>
      <c r="AF61" s="39">
        <v>30</v>
      </c>
      <c r="AG61" s="39">
        <v>15</v>
      </c>
      <c r="AH61" s="39">
        <v>15</v>
      </c>
      <c r="AI61" s="39">
        <v>17</v>
      </c>
      <c r="AJ61" s="39">
        <v>17</v>
      </c>
      <c r="AK61" s="39">
        <v>11</v>
      </c>
      <c r="AL61" s="39">
        <v>11</v>
      </c>
      <c r="AM61" s="39">
        <v>19</v>
      </c>
      <c r="AN61" s="39">
        <v>23</v>
      </c>
      <c r="AO61" s="39">
        <v>15</v>
      </c>
      <c r="AP61" s="39">
        <v>14</v>
      </c>
      <c r="AQ61" s="39">
        <v>17</v>
      </c>
      <c r="AR61" s="39">
        <v>17</v>
      </c>
      <c r="AS61" s="39">
        <v>34</v>
      </c>
      <c r="AT61" s="39">
        <v>39</v>
      </c>
      <c r="AU61" s="39">
        <v>13</v>
      </c>
      <c r="AV61" s="39">
        <v>12</v>
      </c>
      <c r="AW61" s="39">
        <v>11</v>
      </c>
      <c r="AX61" s="39">
        <v>9</v>
      </c>
      <c r="AY61" s="39">
        <v>15</v>
      </c>
      <c r="AZ61" s="39">
        <v>16</v>
      </c>
      <c r="BA61" s="39">
        <v>8</v>
      </c>
      <c r="BB61" s="39">
        <v>10</v>
      </c>
      <c r="BC61" s="39">
        <v>10</v>
      </c>
      <c r="BD61" s="39">
        <v>8</v>
      </c>
      <c r="BE61" s="39">
        <v>10</v>
      </c>
      <c r="BF61" s="39">
        <v>10</v>
      </c>
      <c r="BG61" s="39">
        <v>12</v>
      </c>
      <c r="BH61" s="39">
        <v>23</v>
      </c>
      <c r="BI61" s="39">
        <v>23</v>
      </c>
      <c r="BJ61" s="39">
        <v>16</v>
      </c>
      <c r="BK61" s="39">
        <v>10</v>
      </c>
      <c r="BL61" s="39">
        <v>12</v>
      </c>
      <c r="BM61" s="39">
        <v>12</v>
      </c>
      <c r="BN61" s="39">
        <v>15</v>
      </c>
      <c r="BO61" s="39">
        <v>8</v>
      </c>
      <c r="BP61" s="39">
        <v>11</v>
      </c>
      <c r="BQ61" s="39">
        <v>22</v>
      </c>
      <c r="BR61" s="39">
        <v>21</v>
      </c>
      <c r="BS61" s="39">
        <v>13</v>
      </c>
      <c r="BT61" s="39">
        <v>12</v>
      </c>
      <c r="BU61" s="39">
        <v>11</v>
      </c>
      <c r="BV61" s="39">
        <v>13</v>
      </c>
      <c r="BW61" s="39">
        <v>11</v>
      </c>
      <c r="BX61" s="39">
        <v>11</v>
      </c>
      <c r="BY61" s="39">
        <v>12</v>
      </c>
      <c r="BZ61" s="39">
        <v>12</v>
      </c>
      <c r="CA61" s="40" t="s">
        <v>99</v>
      </c>
      <c r="CC61" s="22"/>
      <c r="CE61" s="21"/>
      <c r="CG61" t="s">
        <v>303</v>
      </c>
      <c r="CI61" t="s">
        <v>303</v>
      </c>
      <c r="CJ61" t="s">
        <v>303</v>
      </c>
      <c r="CL61" t="s">
        <v>303</v>
      </c>
      <c r="CM61" t="s">
        <v>303</v>
      </c>
      <c r="CN61" t="s">
        <v>303</v>
      </c>
      <c r="CO61" t="s">
        <v>303</v>
      </c>
      <c r="CP61" t="s">
        <v>303</v>
      </c>
      <c r="CQ61" t="s">
        <v>303</v>
      </c>
      <c r="CR61" t="s">
        <v>303</v>
      </c>
      <c r="CS61" t="s">
        <v>303</v>
      </c>
      <c r="CT61" t="s">
        <v>303</v>
      </c>
      <c r="CU61" t="s">
        <v>303</v>
      </c>
      <c r="CV61" t="s">
        <v>303</v>
      </c>
      <c r="CW61" t="s">
        <v>303</v>
      </c>
      <c r="CX61" t="s">
        <v>303</v>
      </c>
      <c r="CY61" t="s">
        <v>303</v>
      </c>
      <c r="CZ61" t="s">
        <v>303</v>
      </c>
      <c r="DA61" t="s">
        <v>303</v>
      </c>
      <c r="DB61" t="s">
        <v>303</v>
      </c>
      <c r="DC61" t="s">
        <v>303</v>
      </c>
      <c r="DD61" t="s">
        <v>303</v>
      </c>
      <c r="DE61" t="s">
        <v>303</v>
      </c>
      <c r="DR61" s="8"/>
      <c r="DS61" s="8"/>
      <c r="DT61" s="8"/>
      <c r="DU61" s="8"/>
      <c r="DV61" s="8">
        <f t="shared" si="12"/>
        <v>10</v>
      </c>
      <c r="DW61" s="8">
        <f t="shared" si="13"/>
        <v>7</v>
      </c>
      <c r="DX61" s="8">
        <f t="shared" si="14"/>
        <v>6</v>
      </c>
      <c r="DY61" s="8">
        <f t="shared" si="15"/>
        <v>9</v>
      </c>
      <c r="DZ61" s="8">
        <f t="shared" si="16"/>
        <v>9</v>
      </c>
      <c r="EA61" s="8">
        <f t="shared" si="17"/>
        <v>7</v>
      </c>
    </row>
    <row r="62" spans="1:131" ht="13.5">
      <c r="A62" s="25" t="s">
        <v>123</v>
      </c>
      <c r="B62" s="26" t="s">
        <v>122</v>
      </c>
      <c r="C62" s="29" t="s">
        <v>121</v>
      </c>
      <c r="D62" s="29" t="s">
        <v>180</v>
      </c>
      <c r="E62" s="43" t="s">
        <v>231</v>
      </c>
      <c r="F62" s="18" t="s">
        <v>234</v>
      </c>
      <c r="G62" s="42" t="s">
        <v>270</v>
      </c>
      <c r="H62" s="31" t="s">
        <v>295</v>
      </c>
      <c r="I62" s="42" t="s">
        <v>294</v>
      </c>
      <c r="J62" s="50">
        <f>+COUNTIF($R62,"&lt;=11")+COUNTIF($T62,"&lt;=11")+COUNTIF($AD62,"&lt;=14")+COUNTIF($AE62,"&lt;=18")+COUNTIF($AF62,"&gt;=31")+COUNTIF($AG62,"&lt;=14")+COUNTIF($AH62,"&lt;=14")+COUNTIF($AN62,"&lt;=22")+COUNTIF($AO62,"&lt;=15")+COUNTIF($AQ62,"&lt;=17")+COUNTIF($AR62,"&gt;=20")+COUNTIF($BC62,"&gt;=11")+COUNTIF($BH62,"&lt;=21")+COUNTIF($BN62,"&gt;=17")</f>
        <v>2</v>
      </c>
      <c r="K62" s="51">
        <f>67-(+DV62+DW62+DX62+DY62+DZ62+EA62)</f>
        <v>20</v>
      </c>
      <c r="L62" s="39">
        <v>13</v>
      </c>
      <c r="M62" s="39">
        <v>24</v>
      </c>
      <c r="N62" s="39">
        <v>14</v>
      </c>
      <c r="O62" s="39">
        <v>10</v>
      </c>
      <c r="P62" s="39">
        <v>11</v>
      </c>
      <c r="Q62" s="39">
        <v>15</v>
      </c>
      <c r="R62" s="39">
        <v>12</v>
      </c>
      <c r="S62" s="39">
        <v>12</v>
      </c>
      <c r="T62" s="39">
        <v>11</v>
      </c>
      <c r="U62" s="39">
        <v>13</v>
      </c>
      <c r="V62" s="39">
        <v>13</v>
      </c>
      <c r="W62" s="39">
        <v>29</v>
      </c>
      <c r="X62" s="39">
        <v>18</v>
      </c>
      <c r="Y62" s="39">
        <v>9</v>
      </c>
      <c r="Z62" s="39">
        <v>10</v>
      </c>
      <c r="AA62" s="39">
        <v>11</v>
      </c>
      <c r="AB62" s="39">
        <v>11</v>
      </c>
      <c r="AC62" s="39">
        <v>22</v>
      </c>
      <c r="AD62" s="39">
        <v>15</v>
      </c>
      <c r="AE62" s="39">
        <v>19</v>
      </c>
      <c r="AF62" s="39">
        <v>29</v>
      </c>
      <c r="AG62" s="39">
        <v>15</v>
      </c>
      <c r="AH62" s="39">
        <v>15</v>
      </c>
      <c r="AI62" s="39">
        <v>17</v>
      </c>
      <c r="AJ62" s="39">
        <v>17</v>
      </c>
      <c r="AK62" s="39">
        <v>11</v>
      </c>
      <c r="AL62" s="39">
        <v>10</v>
      </c>
      <c r="AM62" s="39">
        <v>19</v>
      </c>
      <c r="AN62" s="39">
        <v>23</v>
      </c>
      <c r="AO62" s="39">
        <v>15</v>
      </c>
      <c r="AP62" s="39">
        <v>15</v>
      </c>
      <c r="AQ62" s="39">
        <v>18</v>
      </c>
      <c r="AR62" s="39">
        <v>17</v>
      </c>
      <c r="AS62" s="39">
        <v>35</v>
      </c>
      <c r="AT62" s="39">
        <v>36</v>
      </c>
      <c r="AU62" s="39">
        <v>12</v>
      </c>
      <c r="AV62" s="39">
        <v>12</v>
      </c>
      <c r="AW62" s="39">
        <v>11</v>
      </c>
      <c r="AX62" s="39">
        <v>9</v>
      </c>
      <c r="AY62" s="39">
        <v>15</v>
      </c>
      <c r="AZ62" s="39">
        <v>16</v>
      </c>
      <c r="BA62" s="39">
        <v>8</v>
      </c>
      <c r="BB62" s="39">
        <v>10</v>
      </c>
      <c r="BC62" s="39">
        <v>10</v>
      </c>
      <c r="BD62" s="39">
        <v>8</v>
      </c>
      <c r="BE62" s="39">
        <v>10</v>
      </c>
      <c r="BF62" s="39">
        <v>10</v>
      </c>
      <c r="BG62" s="39">
        <v>12</v>
      </c>
      <c r="BH62" s="39">
        <v>23</v>
      </c>
      <c r="BI62" s="39">
        <v>23</v>
      </c>
      <c r="BJ62" s="39">
        <v>16</v>
      </c>
      <c r="BK62" s="39">
        <v>10</v>
      </c>
      <c r="BL62" s="39">
        <v>12</v>
      </c>
      <c r="BM62" s="39">
        <v>12</v>
      </c>
      <c r="BN62" s="39">
        <v>15</v>
      </c>
      <c r="BO62" s="39">
        <v>8</v>
      </c>
      <c r="BP62" s="39">
        <v>12</v>
      </c>
      <c r="BQ62" s="39">
        <v>22</v>
      </c>
      <c r="BR62" s="39">
        <v>20</v>
      </c>
      <c r="BS62" s="39">
        <v>13</v>
      </c>
      <c r="BT62" s="39">
        <v>12</v>
      </c>
      <c r="BU62" s="39">
        <v>11</v>
      </c>
      <c r="BV62" s="39">
        <v>13</v>
      </c>
      <c r="BW62" s="39">
        <v>11</v>
      </c>
      <c r="BX62" s="39">
        <v>11</v>
      </c>
      <c r="BY62" s="39">
        <v>12</v>
      </c>
      <c r="BZ62" s="39">
        <v>11</v>
      </c>
      <c r="CA62" s="40" t="s">
        <v>120</v>
      </c>
      <c r="CC62" s="22"/>
      <c r="CE62" s="21"/>
      <c r="CG62" t="s">
        <v>303</v>
      </c>
      <c r="CI62" t="s">
        <v>303</v>
      </c>
      <c r="CJ62" t="s">
        <v>303</v>
      </c>
      <c r="CL62" t="s">
        <v>303</v>
      </c>
      <c r="CM62" t="s">
        <v>303</v>
      </c>
      <c r="CN62" t="s">
        <v>303</v>
      </c>
      <c r="CO62" t="s">
        <v>303</v>
      </c>
      <c r="CP62" t="s">
        <v>303</v>
      </c>
      <c r="CQ62" t="s">
        <v>303</v>
      </c>
      <c r="CR62" t="s">
        <v>303</v>
      </c>
      <c r="CS62" t="s">
        <v>303</v>
      </c>
      <c r="CT62" t="s">
        <v>303</v>
      </c>
      <c r="CU62" t="s">
        <v>303</v>
      </c>
      <c r="CV62" t="s">
        <v>303</v>
      </c>
      <c r="CW62" t="s">
        <v>303</v>
      </c>
      <c r="CX62" t="s">
        <v>303</v>
      </c>
      <c r="CY62" t="s">
        <v>303</v>
      </c>
      <c r="CZ62" t="s">
        <v>303</v>
      </c>
      <c r="DA62" t="s">
        <v>303</v>
      </c>
      <c r="DB62" t="s">
        <v>303</v>
      </c>
      <c r="DC62" t="s">
        <v>303</v>
      </c>
      <c r="DD62" t="s">
        <v>303</v>
      </c>
      <c r="DE62" t="s">
        <v>303</v>
      </c>
      <c r="DR62" s="8"/>
      <c r="DS62" s="8"/>
      <c r="DT62" s="8"/>
      <c r="DU62" s="8"/>
      <c r="DV62" s="8">
        <f t="shared" si="12"/>
        <v>9</v>
      </c>
      <c r="DW62" s="8">
        <f t="shared" si="13"/>
        <v>6</v>
      </c>
      <c r="DX62" s="8">
        <f t="shared" si="14"/>
        <v>6</v>
      </c>
      <c r="DY62" s="8">
        <f t="shared" si="15"/>
        <v>9</v>
      </c>
      <c r="DZ62" s="8">
        <f t="shared" si="16"/>
        <v>11</v>
      </c>
      <c r="EA62" s="8">
        <f t="shared" si="17"/>
        <v>6</v>
      </c>
    </row>
    <row r="63" spans="1:131" ht="13.5">
      <c r="A63" s="25" t="s">
        <v>19</v>
      </c>
      <c r="B63" s="26" t="s">
        <v>17</v>
      </c>
      <c r="C63" s="29" t="s">
        <v>18</v>
      </c>
      <c r="D63" s="29" t="s">
        <v>183</v>
      </c>
      <c r="E63" s="38" t="s">
        <v>231</v>
      </c>
      <c r="F63" s="18" t="s">
        <v>234</v>
      </c>
      <c r="G63" s="42" t="s">
        <v>270</v>
      </c>
      <c r="H63" s="31" t="s">
        <v>295</v>
      </c>
      <c r="I63" s="42" t="s">
        <v>294</v>
      </c>
      <c r="J63" s="50">
        <f>+COUNTIF($R63,"&lt;=11")+COUNTIF($T63,"&lt;=11")+COUNTIF($AD63,"&lt;=14")+COUNTIF($AE63,"&lt;=18")+COUNTIF($AF63,"&gt;=31")+COUNTIF($AG63,"&lt;=14")+COUNTIF($AH63,"&lt;=14")+COUNTIF($AN63,"&lt;=22")+COUNTIF($AO63,"&lt;=15")+COUNTIF($AQ63,"&lt;=17")+COUNTIF($AR63,"&gt;=20")+COUNTIF($BC63,"&gt;=11")+COUNTIF($BH63,"&lt;=21")+COUNTIF($BN63,"&gt;=17")</f>
        <v>2</v>
      </c>
      <c r="K63" s="51">
        <f>67-(+DV63+DW63+DX63+DY63+DZ63+EA63)</f>
        <v>20</v>
      </c>
      <c r="L63" s="39">
        <v>13</v>
      </c>
      <c r="M63" s="39">
        <v>24</v>
      </c>
      <c r="N63" s="39">
        <v>14</v>
      </c>
      <c r="O63" s="39">
        <v>11</v>
      </c>
      <c r="P63" s="39">
        <v>11</v>
      </c>
      <c r="Q63" s="39">
        <v>14</v>
      </c>
      <c r="R63" s="39">
        <v>12</v>
      </c>
      <c r="S63" s="39">
        <v>12</v>
      </c>
      <c r="T63" s="39">
        <v>13</v>
      </c>
      <c r="U63" s="39">
        <v>13</v>
      </c>
      <c r="V63" s="39">
        <v>13</v>
      </c>
      <c r="W63" s="39">
        <v>30</v>
      </c>
      <c r="X63" s="39">
        <v>17</v>
      </c>
      <c r="Y63" s="39">
        <v>9</v>
      </c>
      <c r="Z63" s="39">
        <v>10</v>
      </c>
      <c r="AA63" s="39">
        <v>11</v>
      </c>
      <c r="AB63" s="39">
        <v>12</v>
      </c>
      <c r="AC63" s="39">
        <v>25</v>
      </c>
      <c r="AD63" s="39">
        <v>15</v>
      </c>
      <c r="AE63" s="39">
        <v>19</v>
      </c>
      <c r="AF63" s="39">
        <v>30</v>
      </c>
      <c r="AG63" s="39">
        <v>15</v>
      </c>
      <c r="AH63" s="39">
        <v>15</v>
      </c>
      <c r="AI63" s="39">
        <v>17</v>
      </c>
      <c r="AJ63" s="39">
        <v>17</v>
      </c>
      <c r="AK63" s="39">
        <v>11</v>
      </c>
      <c r="AL63" s="39">
        <v>11</v>
      </c>
      <c r="AM63" s="39">
        <v>19</v>
      </c>
      <c r="AN63" s="39">
        <v>23</v>
      </c>
      <c r="AO63" s="39">
        <v>16</v>
      </c>
      <c r="AP63" s="39">
        <v>14</v>
      </c>
      <c r="AQ63" s="39">
        <v>17</v>
      </c>
      <c r="AR63" s="39">
        <v>16</v>
      </c>
      <c r="AS63" s="39">
        <v>37</v>
      </c>
      <c r="AT63" s="39">
        <v>38</v>
      </c>
      <c r="AU63" s="39">
        <v>11</v>
      </c>
      <c r="AV63" s="39">
        <v>12</v>
      </c>
      <c r="AW63" s="39">
        <v>11</v>
      </c>
      <c r="AX63" s="39">
        <v>9</v>
      </c>
      <c r="AY63" s="39">
        <v>15</v>
      </c>
      <c r="AZ63" s="39">
        <v>16</v>
      </c>
      <c r="BA63" s="39">
        <v>8</v>
      </c>
      <c r="BB63" s="39">
        <v>10</v>
      </c>
      <c r="BC63" s="39">
        <v>10</v>
      </c>
      <c r="BD63" s="39">
        <v>8</v>
      </c>
      <c r="BE63" s="39">
        <v>10</v>
      </c>
      <c r="BF63" s="39">
        <v>10</v>
      </c>
      <c r="BG63" s="39">
        <v>12</v>
      </c>
      <c r="BH63" s="39">
        <v>23</v>
      </c>
      <c r="BI63" s="39">
        <v>23</v>
      </c>
      <c r="BJ63" s="39">
        <v>16</v>
      </c>
      <c r="BK63" s="39">
        <v>10</v>
      </c>
      <c r="BL63" s="39">
        <v>12</v>
      </c>
      <c r="BM63" s="39">
        <v>12</v>
      </c>
      <c r="BN63" s="39">
        <v>17</v>
      </c>
      <c r="BO63" s="39">
        <v>8</v>
      </c>
      <c r="BP63" s="39">
        <v>13</v>
      </c>
      <c r="BQ63" s="39">
        <v>21</v>
      </c>
      <c r="BR63" s="39">
        <v>20</v>
      </c>
      <c r="BS63" s="39">
        <v>13</v>
      </c>
      <c r="BT63" s="39">
        <v>12</v>
      </c>
      <c r="BU63" s="39">
        <v>11</v>
      </c>
      <c r="BV63" s="39">
        <v>13</v>
      </c>
      <c r="BW63" s="39">
        <v>10</v>
      </c>
      <c r="BX63" s="39">
        <v>11</v>
      </c>
      <c r="BY63" s="39">
        <v>12</v>
      </c>
      <c r="BZ63" s="39">
        <v>12</v>
      </c>
      <c r="CA63" s="40" t="s">
        <v>16</v>
      </c>
      <c r="CC63" s="22"/>
      <c r="CE63" s="21"/>
      <c r="CG63" t="s">
        <v>303</v>
      </c>
      <c r="CI63" t="s">
        <v>303</v>
      </c>
      <c r="CJ63" t="s">
        <v>303</v>
      </c>
      <c r="CL63" t="s">
        <v>303</v>
      </c>
      <c r="CM63" t="s">
        <v>303</v>
      </c>
      <c r="CN63" t="s">
        <v>303</v>
      </c>
      <c r="CO63" t="s">
        <v>303</v>
      </c>
      <c r="CP63" t="s">
        <v>303</v>
      </c>
      <c r="CQ63" t="s">
        <v>303</v>
      </c>
      <c r="CR63" t="s">
        <v>303</v>
      </c>
      <c r="CS63" t="s">
        <v>303</v>
      </c>
      <c r="CT63" t="s">
        <v>303</v>
      </c>
      <c r="CU63" t="s">
        <v>303</v>
      </c>
      <c r="CV63" t="s">
        <v>303</v>
      </c>
      <c r="CW63" t="s">
        <v>303</v>
      </c>
      <c r="CX63" t="s">
        <v>303</v>
      </c>
      <c r="CY63" t="s">
        <v>303</v>
      </c>
      <c r="CZ63" t="s">
        <v>303</v>
      </c>
      <c r="DA63" t="s">
        <v>303</v>
      </c>
      <c r="DB63" t="s">
        <v>303</v>
      </c>
      <c r="DC63" t="s">
        <v>303</v>
      </c>
      <c r="DD63" t="s">
        <v>303</v>
      </c>
      <c r="DE63" t="s">
        <v>303</v>
      </c>
      <c r="DR63" s="8"/>
      <c r="DS63" s="8"/>
      <c r="DT63" s="8"/>
      <c r="DU63" s="8"/>
      <c r="DV63" s="8">
        <f t="shared" si="12"/>
        <v>9</v>
      </c>
      <c r="DW63" s="8">
        <f t="shared" si="13"/>
        <v>7</v>
      </c>
      <c r="DX63" s="8">
        <f t="shared" si="14"/>
        <v>6</v>
      </c>
      <c r="DY63" s="8">
        <f t="shared" si="15"/>
        <v>9</v>
      </c>
      <c r="DZ63" s="8">
        <f t="shared" si="16"/>
        <v>10</v>
      </c>
      <c r="EA63" s="8">
        <f t="shared" si="17"/>
        <v>6</v>
      </c>
    </row>
    <row r="64" spans="1:131" ht="13.5">
      <c r="A64" s="25" t="s">
        <v>119</v>
      </c>
      <c r="B64" s="26" t="s">
        <v>117</v>
      </c>
      <c r="C64" s="29" t="s">
        <v>118</v>
      </c>
      <c r="D64" s="29" t="s">
        <v>181</v>
      </c>
      <c r="E64" s="43" t="s">
        <v>231</v>
      </c>
      <c r="F64" s="18" t="s">
        <v>234</v>
      </c>
      <c r="G64" s="42" t="s">
        <v>270</v>
      </c>
      <c r="H64" s="31" t="s">
        <v>295</v>
      </c>
      <c r="I64" s="42" t="s">
        <v>294</v>
      </c>
      <c r="J64" s="50">
        <f>+COUNTIF($R64,"&lt;=11")+COUNTIF($T64,"&lt;=11")+COUNTIF($AD64,"&lt;=14")+COUNTIF($AE64,"&lt;=18")+COUNTIF($AF64,"&gt;=31")+COUNTIF($AG64,"&lt;=14")+COUNTIF($AH64,"&lt;=14")+COUNTIF($AN64,"&lt;=22")+COUNTIF($AO64,"&lt;=15")+COUNTIF($AQ64,"&lt;=17")+COUNTIF($AR64,"&gt;=20")+COUNTIF($BC64,"&gt;=11")+COUNTIF($BH64,"&lt;=21")+COUNTIF($BN64,"&gt;=17")</f>
        <v>2</v>
      </c>
      <c r="K64" s="51">
        <f>67-(+DV64+DW64+DX64+DY64+DZ64+EA64)</f>
        <v>21</v>
      </c>
      <c r="L64" s="41">
        <v>13</v>
      </c>
      <c r="M64" s="41">
        <v>24</v>
      </c>
      <c r="N64" s="41">
        <v>14</v>
      </c>
      <c r="O64" s="41">
        <v>10</v>
      </c>
      <c r="P64" s="41">
        <v>11</v>
      </c>
      <c r="Q64" s="41">
        <v>15</v>
      </c>
      <c r="R64" s="41">
        <v>12</v>
      </c>
      <c r="S64" s="41">
        <v>12</v>
      </c>
      <c r="T64" s="41">
        <v>12</v>
      </c>
      <c r="U64" s="41">
        <v>13</v>
      </c>
      <c r="V64" s="41">
        <v>13</v>
      </c>
      <c r="W64" s="41">
        <v>29</v>
      </c>
      <c r="X64" s="41">
        <v>19</v>
      </c>
      <c r="Y64" s="41">
        <v>9</v>
      </c>
      <c r="Z64" s="41">
        <v>10</v>
      </c>
      <c r="AA64" s="41">
        <v>11</v>
      </c>
      <c r="AB64" s="41">
        <v>11</v>
      </c>
      <c r="AC64" s="41">
        <v>25</v>
      </c>
      <c r="AD64" s="41">
        <v>14</v>
      </c>
      <c r="AE64" s="41">
        <v>19</v>
      </c>
      <c r="AF64" s="41">
        <v>29</v>
      </c>
      <c r="AG64" s="41">
        <v>15</v>
      </c>
      <c r="AH64" s="41">
        <v>15</v>
      </c>
      <c r="AI64" s="41">
        <v>17</v>
      </c>
      <c r="AJ64" s="41">
        <v>17</v>
      </c>
      <c r="AK64" s="41">
        <v>10</v>
      </c>
      <c r="AL64" s="41">
        <v>11</v>
      </c>
      <c r="AM64" s="41">
        <v>19</v>
      </c>
      <c r="AN64" s="41">
        <v>23</v>
      </c>
      <c r="AO64" s="41">
        <v>14</v>
      </c>
      <c r="AP64" s="41">
        <v>15</v>
      </c>
      <c r="AQ64" s="41">
        <v>18</v>
      </c>
      <c r="AR64" s="41">
        <v>19</v>
      </c>
      <c r="AS64" s="41">
        <v>36</v>
      </c>
      <c r="AT64" s="41">
        <v>37</v>
      </c>
      <c r="AU64" s="41">
        <v>13</v>
      </c>
      <c r="AV64" s="41">
        <v>12</v>
      </c>
      <c r="AW64" s="41">
        <v>11</v>
      </c>
      <c r="AX64" s="41">
        <v>9</v>
      </c>
      <c r="AY64" s="41">
        <v>15</v>
      </c>
      <c r="AZ64" s="41">
        <v>16</v>
      </c>
      <c r="BA64" s="41">
        <v>8</v>
      </c>
      <c r="BB64" s="41">
        <v>11</v>
      </c>
      <c r="BC64" s="41">
        <v>10</v>
      </c>
      <c r="BD64" s="41">
        <v>8</v>
      </c>
      <c r="BE64" s="41">
        <v>10</v>
      </c>
      <c r="BF64" s="41">
        <v>10</v>
      </c>
      <c r="BG64" s="41">
        <v>12</v>
      </c>
      <c r="BH64" s="41">
        <v>23</v>
      </c>
      <c r="BI64" s="41">
        <v>23</v>
      </c>
      <c r="BJ64" s="41">
        <v>16</v>
      </c>
      <c r="BK64" s="41">
        <v>10</v>
      </c>
      <c r="BL64" s="41">
        <v>12</v>
      </c>
      <c r="BM64" s="41">
        <v>12</v>
      </c>
      <c r="BN64" s="41">
        <v>14</v>
      </c>
      <c r="BO64" s="41">
        <v>8</v>
      </c>
      <c r="BP64" s="41">
        <v>12</v>
      </c>
      <c r="BQ64" s="41">
        <v>22</v>
      </c>
      <c r="BR64" s="41">
        <v>20</v>
      </c>
      <c r="BS64" s="41">
        <v>13</v>
      </c>
      <c r="BT64" s="41">
        <v>12</v>
      </c>
      <c r="BU64" s="41">
        <v>11</v>
      </c>
      <c r="BV64" s="41">
        <v>13</v>
      </c>
      <c r="BW64" s="41">
        <v>11</v>
      </c>
      <c r="BX64" s="41">
        <v>11</v>
      </c>
      <c r="BY64" s="41">
        <v>12</v>
      </c>
      <c r="BZ64" s="41">
        <v>11</v>
      </c>
      <c r="CA64" s="40" t="s">
        <v>116</v>
      </c>
      <c r="CC64" s="22"/>
      <c r="CE64" s="21"/>
      <c r="CG64" t="s">
        <v>303</v>
      </c>
      <c r="CI64" t="s">
        <v>303</v>
      </c>
      <c r="CJ64" t="s">
        <v>303</v>
      </c>
      <c r="CL64" t="s">
        <v>303</v>
      </c>
      <c r="CM64" t="s">
        <v>303</v>
      </c>
      <c r="CN64" t="s">
        <v>303</v>
      </c>
      <c r="CO64" t="s">
        <v>303</v>
      </c>
      <c r="CP64" t="s">
        <v>303</v>
      </c>
      <c r="CQ64" t="s">
        <v>303</v>
      </c>
      <c r="CR64" t="s">
        <v>303</v>
      </c>
      <c r="CS64" t="s">
        <v>303</v>
      </c>
      <c r="CT64" t="s">
        <v>303</v>
      </c>
      <c r="CU64" t="s">
        <v>303</v>
      </c>
      <c r="CV64" t="s">
        <v>303</v>
      </c>
      <c r="CW64" t="s">
        <v>303</v>
      </c>
      <c r="CX64" t="s">
        <v>303</v>
      </c>
      <c r="CY64" t="s">
        <v>303</v>
      </c>
      <c r="CZ64" t="s">
        <v>303</v>
      </c>
      <c r="DA64" t="s">
        <v>303</v>
      </c>
      <c r="DB64" t="s">
        <v>303</v>
      </c>
      <c r="DC64" t="s">
        <v>303</v>
      </c>
      <c r="DD64" t="s">
        <v>303</v>
      </c>
      <c r="DE64" t="s">
        <v>303</v>
      </c>
      <c r="DR64" s="8"/>
      <c r="DS64" s="8"/>
      <c r="DT64" s="8"/>
      <c r="DU64" s="8"/>
      <c r="DV64" s="8">
        <f t="shared" si="12"/>
        <v>8</v>
      </c>
      <c r="DW64" s="8">
        <f t="shared" si="13"/>
        <v>8</v>
      </c>
      <c r="DX64" s="8">
        <f t="shared" si="14"/>
        <v>5</v>
      </c>
      <c r="DY64" s="8">
        <f t="shared" si="15"/>
        <v>8</v>
      </c>
      <c r="DZ64" s="8">
        <f t="shared" si="16"/>
        <v>11</v>
      </c>
      <c r="EA64" s="8">
        <f t="shared" si="17"/>
        <v>6</v>
      </c>
    </row>
    <row r="65" spans="1:131" ht="13.5">
      <c r="A65" s="25" t="s">
        <v>142</v>
      </c>
      <c r="B65" s="26" t="s">
        <v>157</v>
      </c>
      <c r="C65" s="29" t="s">
        <v>158</v>
      </c>
      <c r="D65" s="29" t="s">
        <v>181</v>
      </c>
      <c r="E65" s="43" t="s">
        <v>231</v>
      </c>
      <c r="F65" s="18" t="s">
        <v>234</v>
      </c>
      <c r="G65" s="42" t="s">
        <v>270</v>
      </c>
      <c r="H65" s="31" t="s">
        <v>295</v>
      </c>
      <c r="I65" s="42" t="s">
        <v>294</v>
      </c>
      <c r="J65" s="50">
        <f>+COUNTIF($R65,"&lt;=11")+COUNTIF($T65,"&lt;=11")+COUNTIF($AD65,"&lt;=14")+COUNTIF($AE65,"&lt;=18")+COUNTIF($AF65,"&gt;=31")+COUNTIF($AG65,"&lt;=14")+COUNTIF($AH65,"&lt;=14")+COUNTIF($AN65,"&lt;=22")+COUNTIF($AO65,"&lt;=15")+COUNTIF($AQ65,"&lt;=17")+COUNTIF($AR65,"&gt;=20")+COUNTIF($BC65,"&gt;=11")+COUNTIF($BH65,"&lt;=21")+COUNTIF($BN65,"&gt;=17")</f>
        <v>2</v>
      </c>
      <c r="K65" s="51">
        <f>67-(+DV65+DW65+DX65+DY65+DZ65+EA65)</f>
        <v>21</v>
      </c>
      <c r="L65" s="39">
        <v>13</v>
      </c>
      <c r="M65" s="39">
        <v>24</v>
      </c>
      <c r="N65" s="39">
        <v>14</v>
      </c>
      <c r="O65" s="39">
        <v>11</v>
      </c>
      <c r="P65" s="39">
        <v>11</v>
      </c>
      <c r="Q65" s="39">
        <v>16</v>
      </c>
      <c r="R65" s="39">
        <v>12</v>
      </c>
      <c r="S65" s="39">
        <v>10</v>
      </c>
      <c r="T65" s="39">
        <v>11</v>
      </c>
      <c r="U65" s="39">
        <v>13</v>
      </c>
      <c r="V65" s="39">
        <v>13</v>
      </c>
      <c r="W65" s="39">
        <v>29</v>
      </c>
      <c r="X65" s="39">
        <v>16</v>
      </c>
      <c r="Y65" s="39">
        <v>9</v>
      </c>
      <c r="Z65" s="39">
        <v>10</v>
      </c>
      <c r="AA65" s="39">
        <v>11</v>
      </c>
      <c r="AB65" s="39">
        <v>11</v>
      </c>
      <c r="AC65" s="39">
        <v>25</v>
      </c>
      <c r="AD65" s="39">
        <v>15</v>
      </c>
      <c r="AE65" s="39">
        <v>19</v>
      </c>
      <c r="AF65" s="39">
        <v>28</v>
      </c>
      <c r="AG65" s="39">
        <v>15</v>
      </c>
      <c r="AH65" s="39">
        <v>15</v>
      </c>
      <c r="AI65" s="39">
        <v>16</v>
      </c>
      <c r="AJ65" s="39">
        <v>17</v>
      </c>
      <c r="AK65" s="39">
        <v>11</v>
      </c>
      <c r="AL65" s="39">
        <v>11</v>
      </c>
      <c r="AM65" s="39">
        <v>19</v>
      </c>
      <c r="AN65" s="39">
        <v>23</v>
      </c>
      <c r="AO65" s="39">
        <v>15</v>
      </c>
      <c r="AP65" s="39">
        <v>15</v>
      </c>
      <c r="AQ65" s="39">
        <v>20</v>
      </c>
      <c r="AR65" s="39">
        <v>17</v>
      </c>
      <c r="AS65" s="39">
        <v>37</v>
      </c>
      <c r="AT65" s="39">
        <v>37</v>
      </c>
      <c r="AU65" s="39">
        <v>12</v>
      </c>
      <c r="AV65" s="39">
        <v>12</v>
      </c>
      <c r="AW65" s="39">
        <v>12</v>
      </c>
      <c r="AX65" s="39">
        <v>9</v>
      </c>
      <c r="AY65" s="39">
        <v>15</v>
      </c>
      <c r="AZ65" s="39">
        <v>16</v>
      </c>
      <c r="BA65" s="39">
        <v>8</v>
      </c>
      <c r="BB65" s="39">
        <v>10</v>
      </c>
      <c r="BC65" s="39">
        <v>10</v>
      </c>
      <c r="BD65" s="39">
        <v>8</v>
      </c>
      <c r="BE65" s="39">
        <v>10</v>
      </c>
      <c r="BF65" s="39">
        <v>10</v>
      </c>
      <c r="BG65" s="39">
        <v>12</v>
      </c>
      <c r="BH65" s="39">
        <v>22</v>
      </c>
      <c r="BI65" s="39">
        <v>23</v>
      </c>
      <c r="BJ65" s="39">
        <v>17</v>
      </c>
      <c r="BK65" s="39">
        <v>10</v>
      </c>
      <c r="BL65" s="39">
        <v>12</v>
      </c>
      <c r="BM65" s="39">
        <v>12</v>
      </c>
      <c r="BN65" s="39">
        <v>15</v>
      </c>
      <c r="BO65" s="39">
        <v>8</v>
      </c>
      <c r="BP65" s="39">
        <v>12</v>
      </c>
      <c r="BQ65" s="39">
        <v>22</v>
      </c>
      <c r="BR65" s="39">
        <v>20</v>
      </c>
      <c r="BS65" s="39">
        <v>13</v>
      </c>
      <c r="BT65" s="39">
        <v>12</v>
      </c>
      <c r="BU65" s="39">
        <v>11</v>
      </c>
      <c r="BV65" s="39">
        <v>13</v>
      </c>
      <c r="BW65" s="39">
        <v>10</v>
      </c>
      <c r="BX65" s="39">
        <v>11</v>
      </c>
      <c r="BY65" s="39">
        <v>12</v>
      </c>
      <c r="BZ65" s="39">
        <v>12</v>
      </c>
      <c r="CA65" s="40" t="s">
        <v>48</v>
      </c>
      <c r="CC65" s="22"/>
      <c r="CE65" s="21"/>
      <c r="CG65" t="s">
        <v>303</v>
      </c>
      <c r="CI65" t="s">
        <v>303</v>
      </c>
      <c r="CJ65" t="s">
        <v>303</v>
      </c>
      <c r="CL65" t="s">
        <v>303</v>
      </c>
      <c r="CM65" t="s">
        <v>303</v>
      </c>
      <c r="CN65" t="s">
        <v>303</v>
      </c>
      <c r="CO65" t="s">
        <v>303</v>
      </c>
      <c r="CP65" t="s">
        <v>303</v>
      </c>
      <c r="CQ65" t="s">
        <v>303</v>
      </c>
      <c r="CR65" t="s">
        <v>303</v>
      </c>
      <c r="CS65" t="s">
        <v>303</v>
      </c>
      <c r="CT65" t="s">
        <v>303</v>
      </c>
      <c r="CU65" t="s">
        <v>303</v>
      </c>
      <c r="CV65" t="s">
        <v>303</v>
      </c>
      <c r="CW65" t="s">
        <v>303</v>
      </c>
      <c r="CX65" t="s">
        <v>303</v>
      </c>
      <c r="CY65" t="s">
        <v>303</v>
      </c>
      <c r="CZ65" t="s">
        <v>303</v>
      </c>
      <c r="DA65" t="s">
        <v>303</v>
      </c>
      <c r="DB65" t="s">
        <v>303</v>
      </c>
      <c r="DC65" t="s">
        <v>303</v>
      </c>
      <c r="DD65" t="s">
        <v>303</v>
      </c>
      <c r="DE65" t="s">
        <v>303</v>
      </c>
      <c r="DR65" s="8"/>
      <c r="DS65" s="8"/>
      <c r="DT65" s="8"/>
      <c r="DU65" s="8"/>
      <c r="DV65" s="8">
        <f t="shared" si="12"/>
        <v>9</v>
      </c>
      <c r="DW65" s="8">
        <f t="shared" si="13"/>
        <v>6</v>
      </c>
      <c r="DX65" s="8">
        <f t="shared" si="14"/>
        <v>7</v>
      </c>
      <c r="DY65" s="8">
        <f t="shared" si="15"/>
        <v>8</v>
      </c>
      <c r="DZ65" s="8">
        <f t="shared" si="16"/>
        <v>10</v>
      </c>
      <c r="EA65" s="8">
        <f t="shared" si="17"/>
        <v>6</v>
      </c>
    </row>
    <row r="66" spans="1:131" ht="13.5">
      <c r="A66" s="25" t="s">
        <v>154</v>
      </c>
      <c r="B66" s="26" t="s">
        <v>160</v>
      </c>
      <c r="C66" s="29" t="s">
        <v>200</v>
      </c>
      <c r="D66" s="29" t="s">
        <v>182</v>
      </c>
      <c r="E66" s="43" t="s">
        <v>231</v>
      </c>
      <c r="F66" s="18" t="s">
        <v>234</v>
      </c>
      <c r="G66" s="42" t="s">
        <v>270</v>
      </c>
      <c r="H66" s="31" t="s">
        <v>295</v>
      </c>
      <c r="I66" s="42" t="s">
        <v>294</v>
      </c>
      <c r="J66" s="50">
        <f>+COUNTIF($R66,"&lt;=11")+COUNTIF($T66,"&lt;=11")+COUNTIF($AD66,"&lt;=14")+COUNTIF($AE66,"&lt;=18")+COUNTIF($AF66,"&gt;=31")+COUNTIF($AG66,"&lt;=14")+COUNTIF($AH66,"&lt;=14")+COUNTIF($AN66,"&lt;=22")+COUNTIF($AO66,"&lt;=15")+COUNTIF($AQ66,"&lt;=17")+COUNTIF($AR66,"&gt;=20")+COUNTIF($BC66,"&gt;=11")+COUNTIF($BH66,"&lt;=21")+COUNTIF($BN66,"&gt;=17")</f>
        <v>2</v>
      </c>
      <c r="K66" s="51">
        <f>67-(+DV66+DW66+DX66+DY66+DZ66+EA66)</f>
        <v>23</v>
      </c>
      <c r="L66" s="39">
        <v>13</v>
      </c>
      <c r="M66" s="39">
        <v>24</v>
      </c>
      <c r="N66" s="39">
        <v>14</v>
      </c>
      <c r="O66" s="39">
        <v>10</v>
      </c>
      <c r="P66" s="39">
        <v>12</v>
      </c>
      <c r="Q66" s="39">
        <v>14</v>
      </c>
      <c r="R66" s="39">
        <v>12</v>
      </c>
      <c r="S66" s="39">
        <v>12</v>
      </c>
      <c r="T66" s="39">
        <v>12</v>
      </c>
      <c r="U66" s="39">
        <v>13</v>
      </c>
      <c r="V66" s="39">
        <v>13</v>
      </c>
      <c r="W66" s="39">
        <v>29</v>
      </c>
      <c r="X66" s="39">
        <v>17</v>
      </c>
      <c r="Y66" s="39">
        <v>10</v>
      </c>
      <c r="Z66" s="39">
        <v>10</v>
      </c>
      <c r="AA66" s="39">
        <v>11</v>
      </c>
      <c r="AB66" s="39">
        <v>11</v>
      </c>
      <c r="AC66" s="39">
        <v>25</v>
      </c>
      <c r="AD66" s="39">
        <v>15</v>
      </c>
      <c r="AE66" s="39">
        <v>18</v>
      </c>
      <c r="AF66" s="39">
        <v>29</v>
      </c>
      <c r="AG66" s="39">
        <v>15</v>
      </c>
      <c r="AH66" s="39">
        <v>16</v>
      </c>
      <c r="AI66" s="39">
        <v>16</v>
      </c>
      <c r="AJ66" s="39">
        <v>17</v>
      </c>
      <c r="AK66" s="39">
        <v>12</v>
      </c>
      <c r="AL66" s="39">
        <v>10</v>
      </c>
      <c r="AM66" s="39">
        <v>19</v>
      </c>
      <c r="AN66" s="39">
        <v>23</v>
      </c>
      <c r="AO66" s="39">
        <v>15</v>
      </c>
      <c r="AP66" s="39">
        <v>16</v>
      </c>
      <c r="AQ66" s="39">
        <v>19</v>
      </c>
      <c r="AR66" s="39">
        <v>17</v>
      </c>
      <c r="AS66" s="39">
        <v>36</v>
      </c>
      <c r="AT66" s="39">
        <v>38</v>
      </c>
      <c r="AU66" s="39">
        <v>13</v>
      </c>
      <c r="AV66" s="39">
        <v>12</v>
      </c>
      <c r="AW66" s="39">
        <v>11</v>
      </c>
      <c r="AX66" s="39">
        <v>9</v>
      </c>
      <c r="AY66" s="39">
        <v>15</v>
      </c>
      <c r="AZ66" s="39">
        <v>16</v>
      </c>
      <c r="BA66" s="39">
        <v>8</v>
      </c>
      <c r="BB66" s="39">
        <v>10</v>
      </c>
      <c r="BC66" s="39">
        <v>10</v>
      </c>
      <c r="BD66" s="39">
        <v>8</v>
      </c>
      <c r="BE66" s="39">
        <v>10</v>
      </c>
      <c r="BF66" s="39">
        <v>11</v>
      </c>
      <c r="BG66" s="39">
        <v>12</v>
      </c>
      <c r="BH66" s="39">
        <v>23</v>
      </c>
      <c r="BI66" s="39">
        <v>23</v>
      </c>
      <c r="BJ66" s="39">
        <v>16</v>
      </c>
      <c r="BK66" s="39">
        <v>10</v>
      </c>
      <c r="BL66" s="39">
        <v>12</v>
      </c>
      <c r="BM66" s="39">
        <v>12</v>
      </c>
      <c r="BN66" s="39">
        <v>14</v>
      </c>
      <c r="BO66" s="39">
        <v>8</v>
      </c>
      <c r="BP66" s="39">
        <v>13</v>
      </c>
      <c r="BQ66" s="39">
        <v>22</v>
      </c>
      <c r="BR66" s="39">
        <v>20</v>
      </c>
      <c r="BS66" s="39">
        <v>12</v>
      </c>
      <c r="BT66" s="39">
        <v>12</v>
      </c>
      <c r="BU66" s="39">
        <v>11</v>
      </c>
      <c r="BV66" s="39">
        <v>13</v>
      </c>
      <c r="BW66" s="39">
        <v>11</v>
      </c>
      <c r="BX66" s="39">
        <v>11</v>
      </c>
      <c r="BY66" s="39">
        <v>12</v>
      </c>
      <c r="BZ66" s="39">
        <v>12</v>
      </c>
      <c r="CA66" s="40" t="s">
        <v>127</v>
      </c>
      <c r="CC66" s="22"/>
      <c r="CE66" s="21"/>
      <c r="CG66" t="s">
        <v>303</v>
      </c>
      <c r="CI66" t="s">
        <v>303</v>
      </c>
      <c r="CJ66" t="s">
        <v>303</v>
      </c>
      <c r="CL66" t="s">
        <v>303</v>
      </c>
      <c r="CM66" t="s">
        <v>303</v>
      </c>
      <c r="CN66" t="s">
        <v>303</v>
      </c>
      <c r="CO66" t="s">
        <v>303</v>
      </c>
      <c r="CP66" t="s">
        <v>303</v>
      </c>
      <c r="CQ66" t="s">
        <v>303</v>
      </c>
      <c r="CR66" t="s">
        <v>303</v>
      </c>
      <c r="CS66" t="s">
        <v>303</v>
      </c>
      <c r="CT66" t="s">
        <v>303</v>
      </c>
      <c r="CU66" t="s">
        <v>303</v>
      </c>
      <c r="CV66" t="s">
        <v>303</v>
      </c>
      <c r="CW66" t="s">
        <v>303</v>
      </c>
      <c r="CX66" t="s">
        <v>303</v>
      </c>
      <c r="CY66" t="s">
        <v>303</v>
      </c>
      <c r="CZ66" t="s">
        <v>303</v>
      </c>
      <c r="DA66" t="s">
        <v>303</v>
      </c>
      <c r="DB66" t="s">
        <v>303</v>
      </c>
      <c r="DC66" t="s">
        <v>303</v>
      </c>
      <c r="DD66" t="s">
        <v>303</v>
      </c>
      <c r="DE66" t="s">
        <v>303</v>
      </c>
      <c r="DR66" s="8"/>
      <c r="DS66" s="8"/>
      <c r="DT66" s="8"/>
      <c r="DU66" s="8"/>
      <c r="DV66" s="8">
        <f t="shared" si="12"/>
        <v>8</v>
      </c>
      <c r="DW66" s="8">
        <f t="shared" si="13"/>
        <v>7</v>
      </c>
      <c r="DX66" s="8">
        <f t="shared" si="14"/>
        <v>5</v>
      </c>
      <c r="DY66" s="8">
        <f t="shared" si="15"/>
        <v>8</v>
      </c>
      <c r="DZ66" s="8">
        <f t="shared" si="16"/>
        <v>9</v>
      </c>
      <c r="EA66" s="8">
        <f t="shared" si="17"/>
        <v>7</v>
      </c>
    </row>
    <row r="67" spans="1:131" ht="12.75">
      <c r="A67" s="25" t="s">
        <v>145</v>
      </c>
      <c r="B67" s="26" t="s">
        <v>161</v>
      </c>
      <c r="C67" s="29" t="s">
        <v>196</v>
      </c>
      <c r="D67" s="29" t="s">
        <v>181</v>
      </c>
      <c r="E67" s="43" t="s">
        <v>231</v>
      </c>
      <c r="F67" s="18" t="s">
        <v>234</v>
      </c>
      <c r="G67" s="42" t="s">
        <v>270</v>
      </c>
      <c r="H67" s="31" t="s">
        <v>295</v>
      </c>
      <c r="I67" s="42" t="s">
        <v>294</v>
      </c>
      <c r="J67" s="50">
        <f>+COUNTIF($R67,"&lt;=11")+COUNTIF($T67,"&lt;=11")+COUNTIF($AD67,"&lt;=14")+COUNTIF($AE67,"&lt;=18")+COUNTIF($AF67,"&gt;=31")+COUNTIF($AG67,"&lt;=14")+COUNTIF($AH67,"&lt;=14")+COUNTIF($AN67,"&lt;=22")+COUNTIF($AO67,"&lt;=15")+COUNTIF($AQ67,"&lt;=17")+COUNTIF($AR67,"&gt;=20")+COUNTIF($BC67,"&gt;=11")+COUNTIF($BH67,"&lt;=21")+COUNTIF($BN67,"&gt;=17")</f>
        <v>1</v>
      </c>
      <c r="K67" s="51">
        <f>67-(+DV67+DW67+DX67+DY67+DZ67+EA67)</f>
        <v>18</v>
      </c>
      <c r="L67" s="39">
        <v>13</v>
      </c>
      <c r="M67" s="39">
        <v>24</v>
      </c>
      <c r="N67" s="39">
        <v>14</v>
      </c>
      <c r="O67" s="39">
        <v>11</v>
      </c>
      <c r="P67" s="39">
        <v>11</v>
      </c>
      <c r="Q67" s="39">
        <v>14</v>
      </c>
      <c r="R67" s="39">
        <v>12</v>
      </c>
      <c r="S67" s="39">
        <v>12</v>
      </c>
      <c r="T67" s="39">
        <v>12</v>
      </c>
      <c r="U67" s="39">
        <v>13</v>
      </c>
      <c r="V67" s="39">
        <v>15</v>
      </c>
      <c r="W67" s="39">
        <v>29</v>
      </c>
      <c r="X67" s="39">
        <v>16</v>
      </c>
      <c r="Y67" s="39">
        <v>9</v>
      </c>
      <c r="Z67" s="39">
        <v>10</v>
      </c>
      <c r="AA67" s="39">
        <v>11</v>
      </c>
      <c r="AB67" s="39">
        <v>11</v>
      </c>
      <c r="AC67" s="39">
        <v>25</v>
      </c>
      <c r="AD67" s="39">
        <v>15</v>
      </c>
      <c r="AE67" s="39">
        <v>19</v>
      </c>
      <c r="AF67" s="39">
        <v>31</v>
      </c>
      <c r="AG67" s="39">
        <v>15</v>
      </c>
      <c r="AH67" s="39">
        <v>15</v>
      </c>
      <c r="AI67" s="39">
        <v>17</v>
      </c>
      <c r="AJ67" s="39">
        <v>17</v>
      </c>
      <c r="AK67" s="39">
        <v>11</v>
      </c>
      <c r="AL67" s="39">
        <v>11</v>
      </c>
      <c r="AM67" s="39">
        <v>19</v>
      </c>
      <c r="AN67" s="39">
        <v>23</v>
      </c>
      <c r="AO67" s="39">
        <v>16</v>
      </c>
      <c r="AP67" s="39">
        <v>14</v>
      </c>
      <c r="AQ67" s="39">
        <v>18</v>
      </c>
      <c r="AR67" s="39">
        <v>16</v>
      </c>
      <c r="AS67" s="39">
        <v>37</v>
      </c>
      <c r="AT67" s="39">
        <v>39</v>
      </c>
      <c r="AU67" s="39">
        <v>12</v>
      </c>
      <c r="AV67" s="39">
        <v>12</v>
      </c>
      <c r="AW67" s="39">
        <v>11</v>
      </c>
      <c r="AX67" s="39">
        <v>9</v>
      </c>
      <c r="AY67" s="39">
        <v>15</v>
      </c>
      <c r="AZ67" s="39">
        <v>16</v>
      </c>
      <c r="BA67" s="39">
        <v>8</v>
      </c>
      <c r="BB67" s="39">
        <v>10</v>
      </c>
      <c r="BC67" s="39">
        <v>10</v>
      </c>
      <c r="BD67" s="39">
        <v>8</v>
      </c>
      <c r="BE67" s="39">
        <v>10</v>
      </c>
      <c r="BF67" s="39">
        <v>10</v>
      </c>
      <c r="BG67" s="39">
        <v>12</v>
      </c>
      <c r="BH67" s="39">
        <v>23</v>
      </c>
      <c r="BI67" s="39">
        <v>23</v>
      </c>
      <c r="BJ67" s="39">
        <v>16</v>
      </c>
      <c r="BK67" s="39">
        <v>10</v>
      </c>
      <c r="BL67" s="39">
        <v>12</v>
      </c>
      <c r="BM67" s="39">
        <v>12</v>
      </c>
      <c r="BN67" s="39">
        <v>15</v>
      </c>
      <c r="BO67" s="39">
        <v>8</v>
      </c>
      <c r="BP67" s="39">
        <v>12</v>
      </c>
      <c r="BQ67" s="39">
        <v>22</v>
      </c>
      <c r="BR67" s="39">
        <v>20</v>
      </c>
      <c r="BS67" s="39">
        <v>13</v>
      </c>
      <c r="BT67" s="39">
        <v>12</v>
      </c>
      <c r="BU67" s="39">
        <v>11</v>
      </c>
      <c r="BV67" s="39">
        <v>13</v>
      </c>
      <c r="BW67" s="39">
        <v>11</v>
      </c>
      <c r="BX67" s="39">
        <v>11</v>
      </c>
      <c r="BY67" s="39">
        <v>12</v>
      </c>
      <c r="BZ67" s="39">
        <v>12</v>
      </c>
      <c r="CA67" s="40" t="s">
        <v>25</v>
      </c>
      <c r="CC67" s="31"/>
      <c r="CD67" s="31"/>
      <c r="CE67" s="31"/>
      <c r="CG67" t="s">
        <v>303</v>
      </c>
      <c r="CI67" t="s">
        <v>303</v>
      </c>
      <c r="CJ67" t="s">
        <v>303</v>
      </c>
      <c r="CL67" t="s">
        <v>303</v>
      </c>
      <c r="CM67" t="s">
        <v>303</v>
      </c>
      <c r="CN67" t="s">
        <v>303</v>
      </c>
      <c r="CO67" t="s">
        <v>303</v>
      </c>
      <c r="CP67" t="s">
        <v>303</v>
      </c>
      <c r="CQ67" t="s">
        <v>303</v>
      </c>
      <c r="CR67" t="s">
        <v>303</v>
      </c>
      <c r="CS67" t="s">
        <v>303</v>
      </c>
      <c r="CT67" t="s">
        <v>303</v>
      </c>
      <c r="CU67" t="s">
        <v>303</v>
      </c>
      <c r="CV67" t="s">
        <v>303</v>
      </c>
      <c r="CW67" t="s">
        <v>303</v>
      </c>
      <c r="CX67" t="s">
        <v>303</v>
      </c>
      <c r="CY67" t="s">
        <v>303</v>
      </c>
      <c r="CZ67" t="s">
        <v>303</v>
      </c>
      <c r="DA67" t="s">
        <v>303</v>
      </c>
      <c r="DB67" t="s">
        <v>303</v>
      </c>
      <c r="DC67" t="s">
        <v>303</v>
      </c>
      <c r="DD67" t="s">
        <v>303</v>
      </c>
      <c r="DE67" t="s">
        <v>303</v>
      </c>
      <c r="DR67" s="8"/>
      <c r="DS67" s="8"/>
      <c r="DT67" s="8"/>
      <c r="DU67" s="8"/>
      <c r="DV67" s="8">
        <f t="shared" si="12"/>
        <v>9</v>
      </c>
      <c r="DW67" s="8">
        <f t="shared" si="13"/>
        <v>8</v>
      </c>
      <c r="DX67" s="8">
        <f t="shared" si="14"/>
        <v>5</v>
      </c>
      <c r="DY67" s="8">
        <f t="shared" si="15"/>
        <v>9</v>
      </c>
      <c r="DZ67" s="8">
        <f t="shared" si="16"/>
        <v>11</v>
      </c>
      <c r="EA67" s="8">
        <f t="shared" si="17"/>
        <v>7</v>
      </c>
    </row>
    <row r="68" spans="1:131" ht="12.75">
      <c r="A68" s="25" t="s">
        <v>151</v>
      </c>
      <c r="B68" s="26" t="s">
        <v>194</v>
      </c>
      <c r="C68" s="29" t="s">
        <v>164</v>
      </c>
      <c r="D68" s="29" t="s">
        <v>181</v>
      </c>
      <c r="E68" s="43" t="s">
        <v>231</v>
      </c>
      <c r="F68" s="18" t="s">
        <v>234</v>
      </c>
      <c r="G68" s="42" t="s">
        <v>270</v>
      </c>
      <c r="H68" s="31" t="s">
        <v>295</v>
      </c>
      <c r="I68" s="42" t="s">
        <v>294</v>
      </c>
      <c r="J68" s="50">
        <f>+COUNTIF($R68,"&lt;=11")+COUNTIF($T68,"&lt;=11")+COUNTIF($AD68,"&lt;=14")+COUNTIF($AE68,"&lt;=18")+COUNTIF($AF68,"&gt;=31")+COUNTIF($AG68,"&lt;=14")+COUNTIF($AH68,"&lt;=14")+COUNTIF($AN68,"&lt;=22")+COUNTIF($AO68,"&lt;=15")+COUNTIF($AQ68,"&lt;=17")+COUNTIF($AR68,"&gt;=20")+COUNTIF($BC68,"&gt;=11")+COUNTIF($BH68,"&lt;=21")+COUNTIF($BN68,"&gt;=17")</f>
        <v>1</v>
      </c>
      <c r="K68" s="51">
        <f>67-(+DV68+DW68+DX68+DY68+DZ68+EA68)</f>
        <v>20</v>
      </c>
      <c r="L68" s="39">
        <v>13</v>
      </c>
      <c r="M68" s="39">
        <v>24</v>
      </c>
      <c r="N68" s="39">
        <v>14</v>
      </c>
      <c r="O68" s="39">
        <v>10</v>
      </c>
      <c r="P68" s="39">
        <v>11</v>
      </c>
      <c r="Q68" s="39">
        <v>14</v>
      </c>
      <c r="R68" s="39">
        <v>12</v>
      </c>
      <c r="S68" s="39">
        <v>12</v>
      </c>
      <c r="T68" s="39">
        <v>12</v>
      </c>
      <c r="U68" s="39">
        <v>13</v>
      </c>
      <c r="V68" s="39">
        <v>13</v>
      </c>
      <c r="W68" s="39">
        <v>29</v>
      </c>
      <c r="X68" s="39">
        <v>18</v>
      </c>
      <c r="Y68" s="39">
        <v>9</v>
      </c>
      <c r="Z68" s="39">
        <v>10</v>
      </c>
      <c r="AA68" s="39">
        <v>11</v>
      </c>
      <c r="AB68" s="39">
        <v>11</v>
      </c>
      <c r="AC68" s="39">
        <v>25</v>
      </c>
      <c r="AD68" s="39">
        <v>15</v>
      </c>
      <c r="AE68" s="39">
        <v>19</v>
      </c>
      <c r="AF68" s="39">
        <v>30</v>
      </c>
      <c r="AG68" s="39">
        <v>15</v>
      </c>
      <c r="AH68" s="39">
        <v>15</v>
      </c>
      <c r="AI68" s="39">
        <v>17</v>
      </c>
      <c r="AJ68" s="39">
        <v>17</v>
      </c>
      <c r="AK68" s="39">
        <v>11</v>
      </c>
      <c r="AL68" s="39">
        <v>12</v>
      </c>
      <c r="AM68" s="39">
        <v>19</v>
      </c>
      <c r="AN68" s="39">
        <v>24</v>
      </c>
      <c r="AO68" s="39">
        <v>15</v>
      </c>
      <c r="AP68" s="39">
        <v>15</v>
      </c>
      <c r="AQ68" s="39">
        <v>18</v>
      </c>
      <c r="AR68" s="39">
        <v>17</v>
      </c>
      <c r="AS68" s="39">
        <v>36</v>
      </c>
      <c r="AT68" s="39">
        <v>38</v>
      </c>
      <c r="AU68" s="39">
        <v>12</v>
      </c>
      <c r="AV68" s="39">
        <v>12</v>
      </c>
      <c r="AW68" s="39">
        <v>12</v>
      </c>
      <c r="AX68" s="39">
        <v>9</v>
      </c>
      <c r="AY68" s="39">
        <v>15</v>
      </c>
      <c r="AZ68" s="39">
        <v>16</v>
      </c>
      <c r="BA68" s="39">
        <v>8</v>
      </c>
      <c r="BB68" s="39">
        <v>10</v>
      </c>
      <c r="BC68" s="39">
        <v>10</v>
      </c>
      <c r="BD68" s="39">
        <v>8</v>
      </c>
      <c r="BE68" s="39">
        <v>10</v>
      </c>
      <c r="BF68" s="39">
        <v>11</v>
      </c>
      <c r="BG68" s="39">
        <v>12</v>
      </c>
      <c r="BH68" s="39">
        <v>22</v>
      </c>
      <c r="BI68" s="39">
        <v>22</v>
      </c>
      <c r="BJ68" s="39">
        <v>16</v>
      </c>
      <c r="BK68" s="39">
        <v>10</v>
      </c>
      <c r="BL68" s="39">
        <v>12</v>
      </c>
      <c r="BM68" s="39">
        <v>12</v>
      </c>
      <c r="BN68" s="39">
        <v>15</v>
      </c>
      <c r="BO68" s="39">
        <v>8</v>
      </c>
      <c r="BP68" s="39">
        <v>11</v>
      </c>
      <c r="BQ68" s="39">
        <v>22</v>
      </c>
      <c r="BR68" s="39">
        <v>20</v>
      </c>
      <c r="BS68" s="39">
        <v>13</v>
      </c>
      <c r="BT68" s="39">
        <v>12</v>
      </c>
      <c r="BU68" s="39">
        <v>11</v>
      </c>
      <c r="BV68" s="39">
        <v>13</v>
      </c>
      <c r="BW68" s="39">
        <v>11</v>
      </c>
      <c r="BX68" s="39">
        <v>11</v>
      </c>
      <c r="BY68" s="39">
        <v>12</v>
      </c>
      <c r="BZ68" s="39">
        <v>12</v>
      </c>
      <c r="CA68" s="40" t="s">
        <v>211</v>
      </c>
      <c r="CC68" s="18"/>
      <c r="CD68" s="18"/>
      <c r="CE68" s="18"/>
      <c r="CG68" t="s">
        <v>303</v>
      </c>
      <c r="CI68" t="s">
        <v>303</v>
      </c>
      <c r="CJ68" t="s">
        <v>303</v>
      </c>
      <c r="CL68" t="s">
        <v>303</v>
      </c>
      <c r="CM68" t="s">
        <v>303</v>
      </c>
      <c r="CN68" t="s">
        <v>303</v>
      </c>
      <c r="CO68" t="s">
        <v>303</v>
      </c>
      <c r="CP68" t="s">
        <v>303</v>
      </c>
      <c r="CQ68" t="s">
        <v>303</v>
      </c>
      <c r="CR68" t="s">
        <v>303</v>
      </c>
      <c r="CS68" t="s">
        <v>303</v>
      </c>
      <c r="CT68" t="s">
        <v>303</v>
      </c>
      <c r="CU68" t="s">
        <v>303</v>
      </c>
      <c r="CV68" t="s">
        <v>303</v>
      </c>
      <c r="CW68" t="s">
        <v>303</v>
      </c>
      <c r="CX68" t="s">
        <v>303</v>
      </c>
      <c r="CY68" t="s">
        <v>303</v>
      </c>
      <c r="CZ68" t="s">
        <v>303</v>
      </c>
      <c r="DA68" t="s">
        <v>303</v>
      </c>
      <c r="DB68" t="s">
        <v>303</v>
      </c>
      <c r="DC68" t="s">
        <v>303</v>
      </c>
      <c r="DD68" t="s">
        <v>303</v>
      </c>
      <c r="DE68" t="s">
        <v>303</v>
      </c>
      <c r="DR68" s="8"/>
      <c r="DS68" s="8"/>
      <c r="DT68" s="8"/>
      <c r="DU68" s="8"/>
      <c r="DV68" s="8">
        <f t="shared" si="12"/>
        <v>9</v>
      </c>
      <c r="DW68" s="8">
        <f t="shared" si="13"/>
        <v>7</v>
      </c>
      <c r="DX68" s="8">
        <f t="shared" si="14"/>
        <v>8</v>
      </c>
      <c r="DY68" s="8">
        <f t="shared" si="15"/>
        <v>7</v>
      </c>
      <c r="DZ68" s="8">
        <f t="shared" si="16"/>
        <v>9</v>
      </c>
      <c r="EA68" s="8">
        <f t="shared" si="17"/>
        <v>7</v>
      </c>
    </row>
    <row r="69" spans="1:131" ht="13.5">
      <c r="A69" s="25" t="s">
        <v>35</v>
      </c>
      <c r="B69" s="26" t="s">
        <v>34</v>
      </c>
      <c r="C69" s="29" t="s">
        <v>126</v>
      </c>
      <c r="D69" s="29" t="s">
        <v>180</v>
      </c>
      <c r="E69" s="43" t="s">
        <v>231</v>
      </c>
      <c r="F69" s="18" t="s">
        <v>234</v>
      </c>
      <c r="G69" s="42" t="s">
        <v>270</v>
      </c>
      <c r="H69" s="31" t="s">
        <v>295</v>
      </c>
      <c r="I69" s="42" t="s">
        <v>294</v>
      </c>
      <c r="J69" s="50">
        <f>+COUNTIF($R69,"&lt;=11")+COUNTIF($T69,"&lt;=11")+COUNTIF($AD69,"&lt;=14")+COUNTIF($AE69,"&lt;=18")+COUNTIF($AF69,"&gt;=31")+COUNTIF($AG69,"&lt;=14")+COUNTIF($AH69,"&lt;=14")+COUNTIF($AN69,"&lt;=22")+COUNTIF($AO69,"&lt;=15")+COUNTIF($AQ69,"&lt;=17")+COUNTIF($AR69,"&gt;=20")+COUNTIF($BC69,"&gt;=11")+COUNTIF($BH69,"&lt;=21")+COUNTIF($BN69,"&gt;=17")</f>
        <v>1</v>
      </c>
      <c r="K69" s="51">
        <f>67-(+DV69+DW69+DX69+DY69+DZ69+EA69)</f>
        <v>20</v>
      </c>
      <c r="L69" s="39">
        <v>13</v>
      </c>
      <c r="M69" s="39">
        <v>24</v>
      </c>
      <c r="N69" s="39">
        <v>14</v>
      </c>
      <c r="O69" s="39">
        <v>11</v>
      </c>
      <c r="P69" s="39">
        <v>11</v>
      </c>
      <c r="Q69" s="39">
        <v>14</v>
      </c>
      <c r="R69" s="39">
        <v>12</v>
      </c>
      <c r="S69" s="39">
        <v>12</v>
      </c>
      <c r="T69" s="39">
        <v>12</v>
      </c>
      <c r="U69" s="39">
        <v>14</v>
      </c>
      <c r="V69" s="39">
        <v>13</v>
      </c>
      <c r="W69" s="39">
        <v>30</v>
      </c>
      <c r="X69" s="39">
        <v>17</v>
      </c>
      <c r="Y69" s="39">
        <v>9</v>
      </c>
      <c r="Z69" s="39">
        <v>10</v>
      </c>
      <c r="AA69" s="39">
        <v>11</v>
      </c>
      <c r="AB69" s="39">
        <v>11</v>
      </c>
      <c r="AC69" s="39">
        <v>25</v>
      </c>
      <c r="AD69" s="39">
        <v>15</v>
      </c>
      <c r="AE69" s="39">
        <v>18</v>
      </c>
      <c r="AF69" s="39">
        <v>29</v>
      </c>
      <c r="AG69" s="39">
        <v>15</v>
      </c>
      <c r="AH69" s="39">
        <v>15</v>
      </c>
      <c r="AI69" s="39">
        <v>17</v>
      </c>
      <c r="AJ69" s="39">
        <v>17</v>
      </c>
      <c r="AK69" s="39">
        <v>11</v>
      </c>
      <c r="AL69" s="39">
        <v>11</v>
      </c>
      <c r="AM69" s="39">
        <v>19</v>
      </c>
      <c r="AN69" s="39">
        <v>23</v>
      </c>
      <c r="AO69" s="39">
        <v>16</v>
      </c>
      <c r="AP69" s="39">
        <v>15</v>
      </c>
      <c r="AQ69" s="39">
        <v>18</v>
      </c>
      <c r="AR69" s="39">
        <v>17</v>
      </c>
      <c r="AS69" s="39">
        <v>39</v>
      </c>
      <c r="AT69" s="39">
        <v>39</v>
      </c>
      <c r="AU69" s="39">
        <v>11</v>
      </c>
      <c r="AV69" s="39">
        <v>12</v>
      </c>
      <c r="AW69" s="39">
        <v>11</v>
      </c>
      <c r="AX69" s="39">
        <v>9</v>
      </c>
      <c r="AY69" s="39">
        <v>15</v>
      </c>
      <c r="AZ69" s="39">
        <v>16</v>
      </c>
      <c r="BA69" s="39">
        <v>8</v>
      </c>
      <c r="BB69" s="39">
        <v>10</v>
      </c>
      <c r="BC69" s="39">
        <v>10</v>
      </c>
      <c r="BD69" s="39">
        <v>8</v>
      </c>
      <c r="BE69" s="39">
        <v>10</v>
      </c>
      <c r="BF69" s="39">
        <v>10</v>
      </c>
      <c r="BG69" s="39">
        <v>12</v>
      </c>
      <c r="BH69" s="39">
        <v>22</v>
      </c>
      <c r="BI69" s="39">
        <v>23</v>
      </c>
      <c r="BJ69" s="39">
        <v>17</v>
      </c>
      <c r="BK69" s="39">
        <v>10</v>
      </c>
      <c r="BL69" s="39">
        <v>12</v>
      </c>
      <c r="BM69" s="39">
        <v>12</v>
      </c>
      <c r="BN69" s="39">
        <v>15</v>
      </c>
      <c r="BO69" s="39">
        <v>8</v>
      </c>
      <c r="BP69" s="39">
        <v>12</v>
      </c>
      <c r="BQ69" s="39">
        <v>22</v>
      </c>
      <c r="BR69" s="39">
        <v>20</v>
      </c>
      <c r="BS69" s="39">
        <v>14</v>
      </c>
      <c r="BT69" s="39">
        <v>12</v>
      </c>
      <c r="BU69" s="39">
        <v>11</v>
      </c>
      <c r="BV69" s="39">
        <v>13</v>
      </c>
      <c r="BW69" s="39">
        <v>11</v>
      </c>
      <c r="BX69" s="39">
        <v>11</v>
      </c>
      <c r="BY69" s="39">
        <v>12</v>
      </c>
      <c r="BZ69" s="39">
        <v>12</v>
      </c>
      <c r="CA69" s="40" t="s">
        <v>33</v>
      </c>
      <c r="CC69" s="22"/>
      <c r="CE69" s="21"/>
      <c r="CG69" t="s">
        <v>303</v>
      </c>
      <c r="CI69" t="s">
        <v>303</v>
      </c>
      <c r="CJ69" t="s">
        <v>303</v>
      </c>
      <c r="CL69" t="s">
        <v>303</v>
      </c>
      <c r="CM69" t="s">
        <v>303</v>
      </c>
      <c r="CN69" t="s">
        <v>303</v>
      </c>
      <c r="CO69" t="s">
        <v>303</v>
      </c>
      <c r="CP69" t="s">
        <v>303</v>
      </c>
      <c r="CQ69" t="s">
        <v>303</v>
      </c>
      <c r="CR69" t="s">
        <v>303</v>
      </c>
      <c r="CS69" t="s">
        <v>303</v>
      </c>
      <c r="CT69" t="s">
        <v>303</v>
      </c>
      <c r="CU69" t="s">
        <v>303</v>
      </c>
      <c r="CV69" t="s">
        <v>303</v>
      </c>
      <c r="CW69" t="s">
        <v>303</v>
      </c>
      <c r="CX69" t="s">
        <v>303</v>
      </c>
      <c r="CY69" t="s">
        <v>303</v>
      </c>
      <c r="CZ69" t="s">
        <v>303</v>
      </c>
      <c r="DA69" t="s">
        <v>303</v>
      </c>
      <c r="DB69" t="s">
        <v>303</v>
      </c>
      <c r="DC69" t="s">
        <v>303</v>
      </c>
      <c r="DD69" t="s">
        <v>303</v>
      </c>
      <c r="DE69" t="s">
        <v>303</v>
      </c>
      <c r="DR69" s="8"/>
      <c r="DS69" s="8"/>
      <c r="DT69" s="8"/>
      <c r="DU69" s="8"/>
      <c r="DV69" s="8">
        <f t="shared" si="12"/>
        <v>8</v>
      </c>
      <c r="DW69" s="8">
        <f t="shared" si="13"/>
        <v>9</v>
      </c>
      <c r="DX69" s="8">
        <f t="shared" si="14"/>
        <v>5</v>
      </c>
      <c r="DY69" s="8">
        <f t="shared" si="15"/>
        <v>9</v>
      </c>
      <c r="DZ69" s="8">
        <f t="shared" si="16"/>
        <v>9</v>
      </c>
      <c r="EA69" s="8">
        <f t="shared" si="17"/>
        <v>7</v>
      </c>
    </row>
    <row r="70" spans="1:131" ht="13.5">
      <c r="A70" s="25" t="s">
        <v>209</v>
      </c>
      <c r="B70" s="26" t="s">
        <v>208</v>
      </c>
      <c r="C70" s="29" t="s">
        <v>207</v>
      </c>
      <c r="D70" s="29" t="s">
        <v>203</v>
      </c>
      <c r="E70" s="43" t="s">
        <v>231</v>
      </c>
      <c r="F70" s="18" t="s">
        <v>234</v>
      </c>
      <c r="G70" s="42" t="s">
        <v>270</v>
      </c>
      <c r="H70" s="31" t="s">
        <v>293</v>
      </c>
      <c r="I70" s="42" t="s">
        <v>294</v>
      </c>
      <c r="J70" s="50">
        <f>+COUNTIF($R70,"&lt;=11")+COUNTIF($T70,"&lt;=11")+COUNTIF($AD70,"&lt;=14")+COUNTIF($AE70,"&lt;=18")+COUNTIF($AF70,"&gt;=31")+COUNTIF($AG70,"&lt;=14")+COUNTIF($AH70,"&lt;=14")+COUNTIF($AN70,"&lt;=22")+COUNTIF($AO70,"&lt;=15")+COUNTIF($AQ70,"&lt;=17")+COUNTIF($AR70,"&gt;=20")+COUNTIF($BC70,"&gt;=11")+COUNTIF($BH70,"&lt;=21")+COUNTIF($BN70,"&gt;=17")</f>
        <v>1</v>
      </c>
      <c r="K70" s="51">
        <f>67-(+DV70+DW70+DX70+DY70+DZ70+EA70)</f>
        <v>21</v>
      </c>
      <c r="L70" s="39">
        <v>14</v>
      </c>
      <c r="M70" s="39">
        <v>24</v>
      </c>
      <c r="N70" s="39">
        <v>14</v>
      </c>
      <c r="O70" s="39">
        <v>11</v>
      </c>
      <c r="P70" s="39">
        <v>11</v>
      </c>
      <c r="Q70" s="39">
        <v>14</v>
      </c>
      <c r="R70" s="39">
        <v>12</v>
      </c>
      <c r="S70" s="39">
        <v>12</v>
      </c>
      <c r="T70" s="39">
        <v>12</v>
      </c>
      <c r="U70" s="39">
        <v>13</v>
      </c>
      <c r="V70" s="39">
        <v>13</v>
      </c>
      <c r="W70" s="39">
        <v>29</v>
      </c>
      <c r="X70" s="39">
        <v>17</v>
      </c>
      <c r="Y70" s="39">
        <v>9</v>
      </c>
      <c r="Z70" s="39">
        <v>9</v>
      </c>
      <c r="AA70" s="39">
        <v>11</v>
      </c>
      <c r="AB70" s="39">
        <v>11</v>
      </c>
      <c r="AC70" s="39">
        <v>26</v>
      </c>
      <c r="AD70" s="39">
        <v>15</v>
      </c>
      <c r="AE70" s="39">
        <v>18</v>
      </c>
      <c r="AF70" s="39">
        <v>30</v>
      </c>
      <c r="AG70" s="39">
        <v>15</v>
      </c>
      <c r="AH70" s="39">
        <v>15</v>
      </c>
      <c r="AI70" s="39">
        <v>17</v>
      </c>
      <c r="AJ70" s="39">
        <v>17</v>
      </c>
      <c r="AK70" s="39">
        <v>11</v>
      </c>
      <c r="AL70" s="39">
        <v>11</v>
      </c>
      <c r="AM70" s="39">
        <v>19</v>
      </c>
      <c r="AN70" s="39">
        <v>23</v>
      </c>
      <c r="AO70" s="39">
        <v>17</v>
      </c>
      <c r="AP70" s="39">
        <v>15</v>
      </c>
      <c r="AQ70" s="39">
        <v>18</v>
      </c>
      <c r="AR70" s="39">
        <v>18</v>
      </c>
      <c r="AS70" s="39">
        <v>34</v>
      </c>
      <c r="AT70" s="39">
        <v>36</v>
      </c>
      <c r="AU70" s="39">
        <v>12</v>
      </c>
      <c r="AV70" s="39">
        <v>12</v>
      </c>
      <c r="AW70" s="39">
        <v>11</v>
      </c>
      <c r="AX70" s="39">
        <v>9</v>
      </c>
      <c r="AY70" s="39">
        <v>15</v>
      </c>
      <c r="AZ70" s="39">
        <v>16</v>
      </c>
      <c r="BA70" s="39">
        <v>8</v>
      </c>
      <c r="BB70" s="39">
        <v>10</v>
      </c>
      <c r="BC70" s="39">
        <v>10</v>
      </c>
      <c r="BD70" s="39">
        <v>8</v>
      </c>
      <c r="BE70" s="39">
        <v>10</v>
      </c>
      <c r="BF70" s="39">
        <v>10</v>
      </c>
      <c r="BG70" s="39">
        <v>12</v>
      </c>
      <c r="BH70" s="39">
        <v>23</v>
      </c>
      <c r="BI70" s="39">
        <v>23</v>
      </c>
      <c r="BJ70" s="39">
        <v>15</v>
      </c>
      <c r="BK70" s="39">
        <v>10</v>
      </c>
      <c r="BL70" s="39">
        <v>12</v>
      </c>
      <c r="BM70" s="39">
        <v>12</v>
      </c>
      <c r="BN70" s="39">
        <v>13</v>
      </c>
      <c r="BO70" s="39">
        <v>8</v>
      </c>
      <c r="BP70" s="39">
        <v>12</v>
      </c>
      <c r="BQ70" s="39">
        <v>22</v>
      </c>
      <c r="BR70" s="39">
        <v>21</v>
      </c>
      <c r="BS70" s="39">
        <v>13</v>
      </c>
      <c r="BT70" s="39">
        <v>12</v>
      </c>
      <c r="BU70" s="39">
        <v>11</v>
      </c>
      <c r="BV70" s="39">
        <v>13</v>
      </c>
      <c r="BW70" s="39">
        <v>10</v>
      </c>
      <c r="BX70" s="39">
        <v>11</v>
      </c>
      <c r="BY70" s="39">
        <v>12</v>
      </c>
      <c r="BZ70" s="39">
        <v>12</v>
      </c>
      <c r="CA70" s="40">
        <v>9926</v>
      </c>
      <c r="CC70" s="22"/>
      <c r="CE70" s="21"/>
      <c r="CG70" t="s">
        <v>303</v>
      </c>
      <c r="CI70" t="s">
        <v>303</v>
      </c>
      <c r="CJ70" t="s">
        <v>303</v>
      </c>
      <c r="CL70" t="s">
        <v>303</v>
      </c>
      <c r="CM70" t="s">
        <v>303</v>
      </c>
      <c r="CN70" t="s">
        <v>303</v>
      </c>
      <c r="CO70" t="s">
        <v>303</v>
      </c>
      <c r="CP70" t="s">
        <v>303</v>
      </c>
      <c r="CQ70" t="s">
        <v>303</v>
      </c>
      <c r="CR70" t="s">
        <v>303</v>
      </c>
      <c r="CS70" t="s">
        <v>303</v>
      </c>
      <c r="CT70" t="s">
        <v>303</v>
      </c>
      <c r="CU70" t="s">
        <v>303</v>
      </c>
      <c r="CV70" t="s">
        <v>303</v>
      </c>
      <c r="CW70" t="s">
        <v>303</v>
      </c>
      <c r="CX70" t="s">
        <v>303</v>
      </c>
      <c r="CY70" t="s">
        <v>303</v>
      </c>
      <c r="CZ70" t="s">
        <v>303</v>
      </c>
      <c r="DA70" t="s">
        <v>303</v>
      </c>
      <c r="DB70" t="s">
        <v>303</v>
      </c>
      <c r="DC70" t="s">
        <v>303</v>
      </c>
      <c r="DD70" t="s">
        <v>303</v>
      </c>
      <c r="DE70" t="s">
        <v>303</v>
      </c>
      <c r="DR70" s="8"/>
      <c r="DS70" s="8"/>
      <c r="DT70" s="8"/>
      <c r="DU70" s="8"/>
      <c r="DV70" s="8">
        <f t="shared" si="12"/>
        <v>9</v>
      </c>
      <c r="DW70" s="8">
        <f t="shared" si="13"/>
        <v>7</v>
      </c>
      <c r="DX70" s="8">
        <f t="shared" si="14"/>
        <v>6</v>
      </c>
      <c r="DY70" s="8">
        <f t="shared" si="15"/>
        <v>9</v>
      </c>
      <c r="DZ70" s="8">
        <f t="shared" si="16"/>
        <v>9</v>
      </c>
      <c r="EA70" s="8">
        <f t="shared" si="17"/>
        <v>6</v>
      </c>
    </row>
    <row r="71" spans="1:131" ht="13.5">
      <c r="A71" s="25" t="s">
        <v>143</v>
      </c>
      <c r="B71" s="26" t="s">
        <v>155</v>
      </c>
      <c r="C71" s="29" t="s">
        <v>159</v>
      </c>
      <c r="D71" s="29" t="s">
        <v>187</v>
      </c>
      <c r="E71" s="43" t="s">
        <v>231</v>
      </c>
      <c r="F71" s="18" t="s">
        <v>234</v>
      </c>
      <c r="G71" s="42" t="s">
        <v>270</v>
      </c>
      <c r="H71" s="31" t="s">
        <v>293</v>
      </c>
      <c r="I71" s="42" t="s">
        <v>294</v>
      </c>
      <c r="J71" s="50">
        <f>+COUNTIF($R71,"&lt;=11")+COUNTIF($T71,"&lt;=11")+COUNTIF($AD71,"&lt;=14")+COUNTIF($AE71,"&lt;=18")+COUNTIF($AF71,"&gt;=31")+COUNTIF($AG71,"&lt;=14")+COUNTIF($AH71,"&lt;=14")+COUNTIF($AN71,"&lt;=22")+COUNTIF($AO71,"&lt;=15")+COUNTIF($AQ71,"&lt;=17")+COUNTIF($AR71,"&gt;=20")+COUNTIF($BC71,"&gt;=11")+COUNTIF($BH71,"&lt;=21")+COUNTIF($BN71,"&gt;=17")</f>
        <v>1</v>
      </c>
      <c r="K71" s="51">
        <f>67-(+DV71+DW71+DX71+DY71+DZ71+EA71)</f>
        <v>23</v>
      </c>
      <c r="L71" s="39">
        <v>13</v>
      </c>
      <c r="M71" s="39">
        <v>24</v>
      </c>
      <c r="N71" s="39">
        <v>14</v>
      </c>
      <c r="O71" s="39">
        <v>11</v>
      </c>
      <c r="P71" s="39">
        <v>11</v>
      </c>
      <c r="Q71" s="39">
        <v>14</v>
      </c>
      <c r="R71" s="39">
        <v>12</v>
      </c>
      <c r="S71" s="39">
        <v>12</v>
      </c>
      <c r="T71" s="39">
        <v>12</v>
      </c>
      <c r="U71" s="39">
        <v>13</v>
      </c>
      <c r="V71" s="39">
        <v>13</v>
      </c>
      <c r="W71" s="39">
        <v>29</v>
      </c>
      <c r="X71" s="39">
        <v>17</v>
      </c>
      <c r="Y71" s="39">
        <v>9</v>
      </c>
      <c r="Z71" s="39">
        <v>9</v>
      </c>
      <c r="AA71" s="39">
        <v>11</v>
      </c>
      <c r="AB71" s="39">
        <v>11</v>
      </c>
      <c r="AC71" s="39">
        <v>25</v>
      </c>
      <c r="AD71" s="39">
        <v>15</v>
      </c>
      <c r="AE71" s="39">
        <v>19</v>
      </c>
      <c r="AF71" s="39">
        <v>30</v>
      </c>
      <c r="AG71" s="39">
        <v>14</v>
      </c>
      <c r="AH71" s="39">
        <v>16</v>
      </c>
      <c r="AI71" s="39">
        <v>16</v>
      </c>
      <c r="AJ71" s="39">
        <v>16</v>
      </c>
      <c r="AK71" s="39">
        <v>12</v>
      </c>
      <c r="AL71" s="39">
        <v>11</v>
      </c>
      <c r="AM71" s="39">
        <v>23</v>
      </c>
      <c r="AN71" s="39">
        <v>23</v>
      </c>
      <c r="AO71" s="39">
        <v>16</v>
      </c>
      <c r="AP71" s="39">
        <v>15</v>
      </c>
      <c r="AQ71" s="39">
        <v>18</v>
      </c>
      <c r="AR71" s="39">
        <v>16</v>
      </c>
      <c r="AS71" s="39">
        <v>37</v>
      </c>
      <c r="AT71" s="39">
        <v>40</v>
      </c>
      <c r="AU71" s="39">
        <v>13</v>
      </c>
      <c r="AV71" s="39">
        <v>12</v>
      </c>
      <c r="AW71" s="39">
        <v>11</v>
      </c>
      <c r="AX71" s="39">
        <v>9</v>
      </c>
      <c r="AY71" s="39">
        <v>15</v>
      </c>
      <c r="AZ71" s="39">
        <v>16</v>
      </c>
      <c r="BA71" s="39">
        <v>8</v>
      </c>
      <c r="BB71" s="39">
        <v>10</v>
      </c>
      <c r="BC71" s="39">
        <v>10</v>
      </c>
      <c r="BD71" s="39">
        <v>8</v>
      </c>
      <c r="BE71" s="39">
        <v>10</v>
      </c>
      <c r="BF71" s="39">
        <v>11</v>
      </c>
      <c r="BG71" s="39">
        <v>12</v>
      </c>
      <c r="BH71" s="39">
        <v>23</v>
      </c>
      <c r="BI71" s="39">
        <v>23</v>
      </c>
      <c r="BJ71" s="39">
        <v>17</v>
      </c>
      <c r="BK71" s="39">
        <v>10</v>
      </c>
      <c r="BL71" s="39">
        <v>12</v>
      </c>
      <c r="BM71" s="39">
        <v>12</v>
      </c>
      <c r="BN71" s="39">
        <v>15</v>
      </c>
      <c r="BO71" s="39">
        <v>8</v>
      </c>
      <c r="BP71" s="39">
        <v>12</v>
      </c>
      <c r="BQ71" s="39">
        <v>22</v>
      </c>
      <c r="BR71" s="39">
        <v>20</v>
      </c>
      <c r="BS71" s="39">
        <v>13</v>
      </c>
      <c r="BT71" s="39">
        <v>12</v>
      </c>
      <c r="BU71" s="39">
        <v>11</v>
      </c>
      <c r="BV71" s="39">
        <v>13</v>
      </c>
      <c r="BW71" s="39">
        <v>11</v>
      </c>
      <c r="BX71" s="39">
        <v>11</v>
      </c>
      <c r="BY71" s="39">
        <v>12</v>
      </c>
      <c r="BZ71" s="39">
        <v>12</v>
      </c>
      <c r="CA71" s="40" t="s">
        <v>32</v>
      </c>
      <c r="CC71" s="22"/>
      <c r="CE71" s="21"/>
      <c r="CG71" t="s">
        <v>303</v>
      </c>
      <c r="CI71" t="s">
        <v>303</v>
      </c>
      <c r="CJ71" t="s">
        <v>303</v>
      </c>
      <c r="CL71" t="s">
        <v>303</v>
      </c>
      <c r="CM71" t="s">
        <v>303</v>
      </c>
      <c r="CN71" t="s">
        <v>303</v>
      </c>
      <c r="CO71" t="s">
        <v>303</v>
      </c>
      <c r="CP71" t="s">
        <v>303</v>
      </c>
      <c r="CQ71" t="s">
        <v>303</v>
      </c>
      <c r="CR71" t="s">
        <v>303</v>
      </c>
      <c r="CS71" t="s">
        <v>303</v>
      </c>
      <c r="CT71" t="s">
        <v>303</v>
      </c>
      <c r="CU71" t="s">
        <v>303</v>
      </c>
      <c r="CV71" t="s">
        <v>303</v>
      </c>
      <c r="CW71" t="s">
        <v>303</v>
      </c>
      <c r="CX71" t="s">
        <v>303</v>
      </c>
      <c r="CY71" t="s">
        <v>303</v>
      </c>
      <c r="CZ71" t="s">
        <v>303</v>
      </c>
      <c r="DA71" t="s">
        <v>303</v>
      </c>
      <c r="DB71" t="s">
        <v>303</v>
      </c>
      <c r="DC71" t="s">
        <v>303</v>
      </c>
      <c r="DD71" t="s">
        <v>303</v>
      </c>
      <c r="DE71" t="s">
        <v>303</v>
      </c>
      <c r="DR71" s="8"/>
      <c r="DS71" s="8"/>
      <c r="DT71" s="8"/>
      <c r="DU71" s="8"/>
      <c r="DV71" s="8">
        <f t="shared" si="12"/>
        <v>10</v>
      </c>
      <c r="DW71" s="8">
        <f t="shared" si="13"/>
        <v>6</v>
      </c>
      <c r="DX71" s="8">
        <f t="shared" si="14"/>
        <v>3</v>
      </c>
      <c r="DY71" s="8">
        <f t="shared" si="15"/>
        <v>8</v>
      </c>
      <c r="DZ71" s="8">
        <f t="shared" si="16"/>
        <v>10</v>
      </c>
      <c r="EA71" s="8">
        <f t="shared" si="17"/>
        <v>7</v>
      </c>
    </row>
    <row r="72" spans="1:131" ht="13.5">
      <c r="A72" s="25" t="s">
        <v>12</v>
      </c>
      <c r="B72" s="26" t="s">
        <v>11</v>
      </c>
      <c r="C72" s="29" t="s">
        <v>163</v>
      </c>
      <c r="D72" s="29" t="s">
        <v>183</v>
      </c>
      <c r="E72" s="43" t="s">
        <v>231</v>
      </c>
      <c r="F72" s="18" t="s">
        <v>234</v>
      </c>
      <c r="G72" s="42" t="s">
        <v>270</v>
      </c>
      <c r="H72" s="31" t="s">
        <v>295</v>
      </c>
      <c r="I72" s="42" t="s">
        <v>294</v>
      </c>
      <c r="J72" s="50">
        <f>+COUNTIF($R72,"&lt;=11")+COUNTIF($T72,"&lt;=11")+COUNTIF($AD72,"&lt;=14")+COUNTIF($AE72,"&lt;=18")+COUNTIF($AF72,"&gt;=31")+COUNTIF($AG72,"&lt;=14")+COUNTIF($AH72,"&lt;=14")+COUNTIF($AN72,"&lt;=22")+COUNTIF($AO72,"&lt;=15")+COUNTIF($AQ72,"&lt;=17")+COUNTIF($AR72,"&gt;=20")+COUNTIF($BC72,"&gt;=11")+COUNTIF($BH72,"&lt;=21")+COUNTIF($BN72,"&gt;=17")</f>
        <v>1</v>
      </c>
      <c r="K72" s="51">
        <f>67-(+DV72+DW72+DX72+DY72+DZ72+EA72)</f>
        <v>24</v>
      </c>
      <c r="L72" s="39">
        <v>13</v>
      </c>
      <c r="M72" s="39">
        <v>24</v>
      </c>
      <c r="N72" s="39">
        <v>14</v>
      </c>
      <c r="O72" s="39">
        <v>11</v>
      </c>
      <c r="P72" s="39">
        <v>13</v>
      </c>
      <c r="Q72" s="39">
        <v>14</v>
      </c>
      <c r="R72" s="39">
        <v>12</v>
      </c>
      <c r="S72" s="39">
        <v>12</v>
      </c>
      <c r="T72" s="39">
        <v>13</v>
      </c>
      <c r="U72" s="39">
        <v>13</v>
      </c>
      <c r="V72" s="39">
        <v>14</v>
      </c>
      <c r="W72" s="39">
        <v>29</v>
      </c>
      <c r="X72" s="39">
        <v>16</v>
      </c>
      <c r="Y72" s="39">
        <v>9</v>
      </c>
      <c r="Z72" s="39">
        <v>10</v>
      </c>
      <c r="AA72" s="39">
        <v>11</v>
      </c>
      <c r="AB72" s="39">
        <v>11</v>
      </c>
      <c r="AC72" s="39">
        <v>25</v>
      </c>
      <c r="AD72" s="39">
        <v>15</v>
      </c>
      <c r="AE72" s="39">
        <v>19</v>
      </c>
      <c r="AF72" s="39">
        <v>28</v>
      </c>
      <c r="AG72" s="39">
        <v>15</v>
      </c>
      <c r="AH72" s="39">
        <v>16</v>
      </c>
      <c r="AI72" s="39">
        <v>16</v>
      </c>
      <c r="AJ72" s="39">
        <v>17</v>
      </c>
      <c r="AK72" s="39">
        <v>11</v>
      </c>
      <c r="AL72" s="39">
        <v>12</v>
      </c>
      <c r="AM72" s="39">
        <v>19</v>
      </c>
      <c r="AN72" s="39">
        <v>23</v>
      </c>
      <c r="AO72" s="39">
        <v>15</v>
      </c>
      <c r="AP72" s="39">
        <v>15</v>
      </c>
      <c r="AQ72" s="39">
        <v>18</v>
      </c>
      <c r="AR72" s="39">
        <v>16</v>
      </c>
      <c r="AS72" s="39">
        <v>37</v>
      </c>
      <c r="AT72" s="39">
        <v>39</v>
      </c>
      <c r="AU72" s="39">
        <v>12</v>
      </c>
      <c r="AV72" s="39">
        <v>12</v>
      </c>
      <c r="AW72" s="39">
        <v>11</v>
      </c>
      <c r="AX72" s="39">
        <v>9</v>
      </c>
      <c r="AY72" s="39">
        <v>15</v>
      </c>
      <c r="AZ72" s="39">
        <v>16</v>
      </c>
      <c r="BA72" s="39">
        <v>8</v>
      </c>
      <c r="BB72" s="39">
        <v>10</v>
      </c>
      <c r="BC72" s="39">
        <v>10</v>
      </c>
      <c r="BD72" s="39">
        <v>8</v>
      </c>
      <c r="BE72" s="39">
        <v>11</v>
      </c>
      <c r="BF72" s="39">
        <v>10</v>
      </c>
      <c r="BG72" s="39">
        <v>12</v>
      </c>
      <c r="BH72" s="39">
        <v>23</v>
      </c>
      <c r="BI72" s="39">
        <v>24</v>
      </c>
      <c r="BJ72" s="39">
        <v>16</v>
      </c>
      <c r="BK72" s="39">
        <v>10</v>
      </c>
      <c r="BL72" s="39">
        <v>12</v>
      </c>
      <c r="BM72" s="39">
        <v>12</v>
      </c>
      <c r="BN72" s="39">
        <v>15</v>
      </c>
      <c r="BO72" s="39">
        <v>8</v>
      </c>
      <c r="BP72" s="39">
        <v>12</v>
      </c>
      <c r="BQ72" s="39">
        <v>21</v>
      </c>
      <c r="BR72" s="39">
        <v>20</v>
      </c>
      <c r="BS72" s="39">
        <v>13</v>
      </c>
      <c r="BT72" s="39">
        <v>13</v>
      </c>
      <c r="BU72" s="39">
        <v>11</v>
      </c>
      <c r="BV72" s="39">
        <v>13</v>
      </c>
      <c r="BW72" s="39">
        <v>11</v>
      </c>
      <c r="BX72" s="39">
        <v>11</v>
      </c>
      <c r="BY72" s="39">
        <v>12</v>
      </c>
      <c r="BZ72" s="39">
        <v>12</v>
      </c>
      <c r="CA72" s="40" t="s">
        <v>10</v>
      </c>
      <c r="CC72" s="22"/>
      <c r="CE72" s="21"/>
      <c r="CG72" t="s">
        <v>303</v>
      </c>
      <c r="CI72" t="s">
        <v>303</v>
      </c>
      <c r="CJ72">
        <v>24</v>
      </c>
      <c r="CL72" t="s">
        <v>303</v>
      </c>
      <c r="CM72" t="s">
        <v>303</v>
      </c>
      <c r="CN72" t="s">
        <v>303</v>
      </c>
      <c r="CO72" t="s">
        <v>303</v>
      </c>
      <c r="CP72" t="s">
        <v>303</v>
      </c>
      <c r="CQ72" t="s">
        <v>303</v>
      </c>
      <c r="CR72" t="s">
        <v>303</v>
      </c>
      <c r="CS72" t="s">
        <v>303</v>
      </c>
      <c r="CT72" t="s">
        <v>303</v>
      </c>
      <c r="CU72" t="s">
        <v>303</v>
      </c>
      <c r="CV72" t="s">
        <v>303</v>
      </c>
      <c r="CW72" t="s">
        <v>303</v>
      </c>
      <c r="CX72" t="s">
        <v>303</v>
      </c>
      <c r="CY72" t="s">
        <v>303</v>
      </c>
      <c r="CZ72" t="s">
        <v>303</v>
      </c>
      <c r="DA72" t="s">
        <v>303</v>
      </c>
      <c r="DB72" t="s">
        <v>303</v>
      </c>
      <c r="DC72" t="s">
        <v>303</v>
      </c>
      <c r="DD72" t="s">
        <v>303</v>
      </c>
      <c r="DE72" t="s">
        <v>303</v>
      </c>
      <c r="DR72" s="8"/>
      <c r="DS72" s="8"/>
      <c r="DT72" s="8"/>
      <c r="DU72" s="8"/>
      <c r="DV72" s="8">
        <f t="shared" si="12"/>
        <v>8</v>
      </c>
      <c r="DW72" s="8">
        <f t="shared" si="13"/>
        <v>6</v>
      </c>
      <c r="DX72" s="8">
        <f t="shared" si="14"/>
        <v>6</v>
      </c>
      <c r="DY72" s="8">
        <f t="shared" si="15"/>
        <v>8</v>
      </c>
      <c r="DZ72" s="8">
        <f t="shared" si="16"/>
        <v>9</v>
      </c>
      <c r="EA72" s="8">
        <f t="shared" si="17"/>
        <v>6</v>
      </c>
    </row>
    <row r="73" spans="1:131" ht="13.5">
      <c r="A73" s="25" t="s">
        <v>175</v>
      </c>
      <c r="B73" s="26" t="s">
        <v>39</v>
      </c>
      <c r="C73" s="29" t="s">
        <v>40</v>
      </c>
      <c r="D73" s="29" t="s">
        <v>181</v>
      </c>
      <c r="E73" s="43" t="s">
        <v>231</v>
      </c>
      <c r="F73" s="18" t="s">
        <v>234</v>
      </c>
      <c r="G73" s="42" t="s">
        <v>270</v>
      </c>
      <c r="H73" s="31" t="s">
        <v>295</v>
      </c>
      <c r="I73" s="42" t="s">
        <v>294</v>
      </c>
      <c r="J73" s="50">
        <f>+COUNTIF($R73,"&lt;=11")+COUNTIF($T73,"&lt;=11")+COUNTIF($AD73,"&lt;=14")+COUNTIF($AE73,"&lt;=18")+COUNTIF($AF73,"&gt;=31")+COUNTIF($AG73,"&lt;=14")+COUNTIF($AH73,"&lt;=14")+COUNTIF($AN73,"&lt;=22")+COUNTIF($AO73,"&lt;=15")+COUNTIF($AQ73,"&lt;=17")+COUNTIF($AR73,"&gt;=20")+COUNTIF($BC73,"&gt;=11")+COUNTIF($BH73,"&lt;=21")+COUNTIF($BN73,"&gt;=17")</f>
        <v>1</v>
      </c>
      <c r="K73" s="51">
        <f>67-(+DV73+DW73+DX73+DY73+DZ73+EA73)</f>
        <v>24</v>
      </c>
      <c r="L73" s="39">
        <v>12</v>
      </c>
      <c r="M73" s="39">
        <v>24</v>
      </c>
      <c r="N73" s="39">
        <v>15</v>
      </c>
      <c r="O73" s="39">
        <v>10</v>
      </c>
      <c r="P73" s="39">
        <v>11</v>
      </c>
      <c r="Q73" s="39">
        <v>14</v>
      </c>
      <c r="R73" s="39">
        <v>12</v>
      </c>
      <c r="S73" s="39">
        <v>12</v>
      </c>
      <c r="T73" s="39">
        <v>13</v>
      </c>
      <c r="U73" s="39">
        <v>13</v>
      </c>
      <c r="V73" s="39">
        <v>13</v>
      </c>
      <c r="W73" s="39">
        <v>29</v>
      </c>
      <c r="X73" s="39">
        <v>16</v>
      </c>
      <c r="Y73" s="39">
        <v>9</v>
      </c>
      <c r="Z73" s="39">
        <v>10</v>
      </c>
      <c r="AA73" s="39">
        <v>10</v>
      </c>
      <c r="AB73" s="39">
        <v>11</v>
      </c>
      <c r="AC73" s="39">
        <v>25</v>
      </c>
      <c r="AD73" s="39">
        <v>15</v>
      </c>
      <c r="AE73" s="39">
        <v>19</v>
      </c>
      <c r="AF73" s="39">
        <v>29</v>
      </c>
      <c r="AG73" s="39">
        <v>14</v>
      </c>
      <c r="AH73" s="39">
        <v>15</v>
      </c>
      <c r="AI73" s="39">
        <v>15</v>
      </c>
      <c r="AJ73" s="39">
        <v>15</v>
      </c>
      <c r="AK73" s="39">
        <v>11</v>
      </c>
      <c r="AL73" s="39">
        <v>11</v>
      </c>
      <c r="AM73" s="39">
        <v>19</v>
      </c>
      <c r="AN73" s="39">
        <v>23</v>
      </c>
      <c r="AO73" s="39">
        <v>16</v>
      </c>
      <c r="AP73" s="39">
        <v>15</v>
      </c>
      <c r="AQ73" s="39">
        <v>18</v>
      </c>
      <c r="AR73" s="39">
        <v>16</v>
      </c>
      <c r="AS73" s="39">
        <v>36</v>
      </c>
      <c r="AT73" s="39">
        <v>36</v>
      </c>
      <c r="AU73" s="39">
        <v>12</v>
      </c>
      <c r="AV73" s="39">
        <v>12</v>
      </c>
      <c r="AW73" s="39">
        <v>11</v>
      </c>
      <c r="AX73" s="39">
        <v>9</v>
      </c>
      <c r="AY73" s="39">
        <v>15</v>
      </c>
      <c r="AZ73" s="39">
        <v>16</v>
      </c>
      <c r="BA73" s="39">
        <v>8</v>
      </c>
      <c r="BB73" s="39">
        <v>10</v>
      </c>
      <c r="BC73" s="39">
        <v>10</v>
      </c>
      <c r="BD73" s="39">
        <v>8</v>
      </c>
      <c r="BE73" s="39">
        <v>10</v>
      </c>
      <c r="BF73" s="39">
        <v>10</v>
      </c>
      <c r="BG73" s="39">
        <v>12</v>
      </c>
      <c r="BH73" s="39">
        <v>23</v>
      </c>
      <c r="BI73" s="39">
        <v>23</v>
      </c>
      <c r="BJ73" s="39">
        <v>16</v>
      </c>
      <c r="BK73" s="39">
        <v>10</v>
      </c>
      <c r="BL73" s="39">
        <v>12</v>
      </c>
      <c r="BM73" s="39">
        <v>12</v>
      </c>
      <c r="BN73" s="39">
        <v>15</v>
      </c>
      <c r="BO73" s="39">
        <v>8</v>
      </c>
      <c r="BP73" s="39">
        <v>14</v>
      </c>
      <c r="BQ73" s="39">
        <v>22</v>
      </c>
      <c r="BR73" s="39">
        <v>21</v>
      </c>
      <c r="BS73" s="39">
        <v>14</v>
      </c>
      <c r="BT73" s="39">
        <v>12</v>
      </c>
      <c r="BU73" s="39">
        <v>11</v>
      </c>
      <c r="BV73" s="39">
        <v>13</v>
      </c>
      <c r="BW73" s="39">
        <v>11</v>
      </c>
      <c r="BX73" s="39">
        <v>11</v>
      </c>
      <c r="BY73" s="39">
        <v>12</v>
      </c>
      <c r="BZ73" s="39">
        <v>12</v>
      </c>
      <c r="CA73" s="40" t="s">
        <v>41</v>
      </c>
      <c r="CC73" s="22"/>
      <c r="CE73" s="21"/>
      <c r="CG73" t="s">
        <v>303</v>
      </c>
      <c r="CI73" t="s">
        <v>303</v>
      </c>
      <c r="CJ73" t="s">
        <v>303</v>
      </c>
      <c r="CL73" t="s">
        <v>303</v>
      </c>
      <c r="CM73" t="s">
        <v>303</v>
      </c>
      <c r="CN73" t="s">
        <v>303</v>
      </c>
      <c r="CO73" t="s">
        <v>303</v>
      </c>
      <c r="CP73" t="s">
        <v>303</v>
      </c>
      <c r="CQ73" t="s">
        <v>303</v>
      </c>
      <c r="CR73" t="s">
        <v>303</v>
      </c>
      <c r="CS73" t="s">
        <v>303</v>
      </c>
      <c r="CT73" t="s">
        <v>303</v>
      </c>
      <c r="CU73" t="s">
        <v>303</v>
      </c>
      <c r="CV73" t="s">
        <v>303</v>
      </c>
      <c r="CW73" t="s">
        <v>303</v>
      </c>
      <c r="CX73" t="s">
        <v>303</v>
      </c>
      <c r="CY73" t="s">
        <v>303</v>
      </c>
      <c r="CZ73" t="s">
        <v>303</v>
      </c>
      <c r="DA73" t="s">
        <v>303</v>
      </c>
      <c r="DB73" t="s">
        <v>303</v>
      </c>
      <c r="DC73" t="s">
        <v>303</v>
      </c>
      <c r="DD73" t="s">
        <v>303</v>
      </c>
      <c r="DE73" t="s">
        <v>303</v>
      </c>
      <c r="DR73" s="8"/>
      <c r="DS73" s="8"/>
      <c r="DT73" s="8"/>
      <c r="DU73" s="8"/>
      <c r="DV73" s="8">
        <f t="shared" si="12"/>
        <v>7</v>
      </c>
      <c r="DW73" s="8">
        <f t="shared" si="13"/>
        <v>5</v>
      </c>
      <c r="DX73" s="8">
        <f t="shared" si="14"/>
        <v>7</v>
      </c>
      <c r="DY73" s="8">
        <f t="shared" si="15"/>
        <v>9</v>
      </c>
      <c r="DZ73" s="8">
        <f t="shared" si="16"/>
        <v>8</v>
      </c>
      <c r="EA73" s="8">
        <f t="shared" si="17"/>
        <v>7</v>
      </c>
    </row>
    <row r="74" spans="1:131" ht="13.5">
      <c r="A74" s="25" t="s">
        <v>24</v>
      </c>
      <c r="B74" s="26" t="s">
        <v>22</v>
      </c>
      <c r="C74" s="29" t="s">
        <v>23</v>
      </c>
      <c r="D74" s="29" t="s">
        <v>190</v>
      </c>
      <c r="E74" s="43" t="s">
        <v>231</v>
      </c>
      <c r="F74" s="18" t="s">
        <v>234</v>
      </c>
      <c r="G74" s="42" t="s">
        <v>270</v>
      </c>
      <c r="H74" s="31" t="s">
        <v>295</v>
      </c>
      <c r="I74" s="42" t="s">
        <v>294</v>
      </c>
      <c r="J74" s="50">
        <f>+COUNTIF($R74,"&lt;=11")+COUNTIF($T74,"&lt;=11")+COUNTIF($AD74,"&lt;=14")+COUNTIF($AE74,"&lt;=18")+COUNTIF($AF74,"&gt;=31")+COUNTIF($AG74,"&lt;=14")+COUNTIF($AH74,"&lt;=14")+COUNTIF($AN74,"&lt;=22")+COUNTIF($AO74,"&lt;=15")+COUNTIF($AQ74,"&lt;=17")+COUNTIF($AR74,"&gt;=20")+COUNTIF($BC74,"&gt;=11")+COUNTIF($BH74,"&lt;=21")+COUNTIF($BN74,"&gt;=17")</f>
        <v>1</v>
      </c>
      <c r="K74" s="51">
        <f>67-(+DV74+DW74+DX74+DY74+DZ74+EA74)</f>
        <v>25</v>
      </c>
      <c r="L74" s="39">
        <v>13</v>
      </c>
      <c r="M74" s="39">
        <v>24</v>
      </c>
      <c r="N74" s="39">
        <v>14</v>
      </c>
      <c r="O74" s="39">
        <v>10</v>
      </c>
      <c r="P74" s="39">
        <v>11</v>
      </c>
      <c r="Q74" s="39">
        <v>14</v>
      </c>
      <c r="R74" s="39">
        <v>12</v>
      </c>
      <c r="S74" s="39">
        <v>12</v>
      </c>
      <c r="T74" s="39">
        <v>13</v>
      </c>
      <c r="U74" s="39">
        <v>13</v>
      </c>
      <c r="V74" s="39">
        <v>14</v>
      </c>
      <c r="W74" s="39">
        <v>29</v>
      </c>
      <c r="X74" s="39">
        <v>16</v>
      </c>
      <c r="Y74" s="39">
        <v>9</v>
      </c>
      <c r="Z74" s="39">
        <v>9</v>
      </c>
      <c r="AA74" s="39">
        <v>11</v>
      </c>
      <c r="AB74" s="39">
        <v>11</v>
      </c>
      <c r="AC74" s="39">
        <v>25</v>
      </c>
      <c r="AD74" s="39">
        <v>15</v>
      </c>
      <c r="AE74" s="39">
        <v>19</v>
      </c>
      <c r="AF74" s="39">
        <v>30</v>
      </c>
      <c r="AG74" s="39">
        <v>15</v>
      </c>
      <c r="AH74" s="39">
        <v>15</v>
      </c>
      <c r="AI74" s="39">
        <v>17</v>
      </c>
      <c r="AJ74" s="39">
        <v>18</v>
      </c>
      <c r="AK74" s="39">
        <v>11</v>
      </c>
      <c r="AL74" s="39">
        <v>11</v>
      </c>
      <c r="AM74" s="39">
        <v>19</v>
      </c>
      <c r="AN74" s="39">
        <v>19</v>
      </c>
      <c r="AO74" s="39">
        <v>16</v>
      </c>
      <c r="AP74" s="39">
        <v>15</v>
      </c>
      <c r="AQ74" s="39">
        <v>18</v>
      </c>
      <c r="AR74" s="39">
        <v>18</v>
      </c>
      <c r="AS74" s="39">
        <v>36</v>
      </c>
      <c r="AT74" s="39">
        <v>39</v>
      </c>
      <c r="AU74" s="39">
        <v>11</v>
      </c>
      <c r="AV74" s="39">
        <v>12</v>
      </c>
      <c r="AW74" s="39">
        <v>11</v>
      </c>
      <c r="AX74" s="39">
        <v>9</v>
      </c>
      <c r="AY74" s="39">
        <v>15</v>
      </c>
      <c r="AZ74" s="39">
        <v>16</v>
      </c>
      <c r="BA74" s="39">
        <v>8</v>
      </c>
      <c r="BB74" s="39">
        <v>10</v>
      </c>
      <c r="BC74" s="39">
        <v>10</v>
      </c>
      <c r="BD74" s="39">
        <v>8</v>
      </c>
      <c r="BE74" s="39">
        <v>10</v>
      </c>
      <c r="BF74" s="39">
        <v>10</v>
      </c>
      <c r="BG74" s="39">
        <v>12</v>
      </c>
      <c r="BH74" s="39">
        <v>22</v>
      </c>
      <c r="BI74" s="39">
        <v>23</v>
      </c>
      <c r="BJ74" s="39">
        <v>15</v>
      </c>
      <c r="BK74" s="39">
        <v>10</v>
      </c>
      <c r="BL74" s="39">
        <v>12</v>
      </c>
      <c r="BM74" s="39">
        <v>12</v>
      </c>
      <c r="BN74" s="39">
        <v>16</v>
      </c>
      <c r="BO74" s="39">
        <v>8</v>
      </c>
      <c r="BP74" s="39">
        <v>13</v>
      </c>
      <c r="BQ74" s="39">
        <v>22</v>
      </c>
      <c r="BR74" s="39">
        <v>20</v>
      </c>
      <c r="BS74" s="39">
        <v>14</v>
      </c>
      <c r="BT74" s="39">
        <v>13</v>
      </c>
      <c r="BU74" s="39">
        <v>11</v>
      </c>
      <c r="BV74" s="39">
        <v>13</v>
      </c>
      <c r="BW74" s="39">
        <v>11</v>
      </c>
      <c r="BX74" s="39">
        <v>11</v>
      </c>
      <c r="BY74" s="39">
        <v>12</v>
      </c>
      <c r="BZ74" s="39">
        <v>12</v>
      </c>
      <c r="CA74" s="40" t="s">
        <v>21</v>
      </c>
      <c r="CC74" s="22"/>
      <c r="CE74" s="21"/>
      <c r="CG74" t="s">
        <v>303</v>
      </c>
      <c r="CI74" t="s">
        <v>303</v>
      </c>
      <c r="CJ74" t="s">
        <v>303</v>
      </c>
      <c r="CL74" t="s">
        <v>303</v>
      </c>
      <c r="CM74" t="s">
        <v>303</v>
      </c>
      <c r="CN74" t="s">
        <v>303</v>
      </c>
      <c r="CO74" t="s">
        <v>303</v>
      </c>
      <c r="CP74" t="s">
        <v>303</v>
      </c>
      <c r="CQ74" t="s">
        <v>303</v>
      </c>
      <c r="CR74" t="s">
        <v>303</v>
      </c>
      <c r="CS74" t="s">
        <v>303</v>
      </c>
      <c r="CT74" t="s">
        <v>303</v>
      </c>
      <c r="CU74" t="s">
        <v>303</v>
      </c>
      <c r="CV74" t="s">
        <v>303</v>
      </c>
      <c r="CW74" t="s">
        <v>303</v>
      </c>
      <c r="CX74" t="s">
        <v>303</v>
      </c>
      <c r="CY74" t="s">
        <v>303</v>
      </c>
      <c r="CZ74" t="s">
        <v>303</v>
      </c>
      <c r="DA74" t="s">
        <v>303</v>
      </c>
      <c r="DB74" t="s">
        <v>303</v>
      </c>
      <c r="DC74" t="s">
        <v>303</v>
      </c>
      <c r="DD74" t="s">
        <v>303</v>
      </c>
      <c r="DE74" t="s">
        <v>303</v>
      </c>
      <c r="DR74" s="8"/>
      <c r="DS74" s="8"/>
      <c r="DT74" s="8"/>
      <c r="DU74" s="8"/>
      <c r="DV74" s="8">
        <f t="shared" si="12"/>
        <v>8</v>
      </c>
      <c r="DW74" s="8">
        <f t="shared" si="13"/>
        <v>5</v>
      </c>
      <c r="DX74" s="8">
        <f t="shared" si="14"/>
        <v>6</v>
      </c>
      <c r="DY74" s="8">
        <f t="shared" si="15"/>
        <v>9</v>
      </c>
      <c r="DZ74" s="8">
        <f t="shared" si="16"/>
        <v>8</v>
      </c>
      <c r="EA74" s="8">
        <f t="shared" si="17"/>
        <v>6</v>
      </c>
    </row>
    <row r="75" spans="1:131" ht="13.5">
      <c r="A75" s="25" t="s">
        <v>299</v>
      </c>
      <c r="B75" s="26" t="s">
        <v>300</v>
      </c>
      <c r="C75" s="29" t="s">
        <v>301</v>
      </c>
      <c r="D75" s="29" t="s">
        <v>180</v>
      </c>
      <c r="E75" s="43" t="s">
        <v>231</v>
      </c>
      <c r="F75" s="18" t="s">
        <v>234</v>
      </c>
      <c r="G75" s="42" t="s">
        <v>270</v>
      </c>
      <c r="H75" s="31" t="s">
        <v>295</v>
      </c>
      <c r="I75" s="42" t="s">
        <v>294</v>
      </c>
      <c r="J75" s="50">
        <f>+COUNTIF($R75,"&lt;=11")+COUNTIF($T75,"&lt;=11")+COUNTIF($AD75,"&lt;=14")+COUNTIF($AE75,"&lt;=18")+COUNTIF($AF75,"&gt;=31")+COUNTIF($AG75,"&lt;=14")+COUNTIF($AH75,"&lt;=14")+COUNTIF($AN75,"&lt;=22")+COUNTIF($AO75,"&lt;=15")+COUNTIF($AQ75,"&lt;=17")+COUNTIF($AR75,"&gt;=20")+COUNTIF($BC75,"&gt;=11")+COUNTIF($BH75,"&lt;=21")+COUNTIF($BN75,"&gt;=17")</f>
        <v>0</v>
      </c>
      <c r="K75" s="51">
        <f>67-(+DV75+DW75+DX75+DY75+DZ75+EA75)</f>
        <v>20</v>
      </c>
      <c r="L75" s="39">
        <v>13</v>
      </c>
      <c r="M75" s="39">
        <v>24</v>
      </c>
      <c r="N75" s="39">
        <v>14</v>
      </c>
      <c r="O75" s="39">
        <v>10</v>
      </c>
      <c r="P75" s="39">
        <v>11</v>
      </c>
      <c r="Q75" s="39">
        <v>14</v>
      </c>
      <c r="R75" s="39">
        <v>12</v>
      </c>
      <c r="S75" s="39">
        <v>12</v>
      </c>
      <c r="T75" s="39">
        <v>12</v>
      </c>
      <c r="U75" s="39">
        <v>13</v>
      </c>
      <c r="V75" s="39">
        <v>13</v>
      </c>
      <c r="W75" s="39">
        <v>30</v>
      </c>
      <c r="X75" s="39">
        <v>18</v>
      </c>
      <c r="Y75" s="39">
        <v>9</v>
      </c>
      <c r="Z75" s="39">
        <v>10</v>
      </c>
      <c r="AA75" s="39">
        <v>11</v>
      </c>
      <c r="AB75" s="39">
        <v>11</v>
      </c>
      <c r="AC75" s="39">
        <v>25</v>
      </c>
      <c r="AD75" s="39">
        <v>15</v>
      </c>
      <c r="AE75" s="39">
        <v>19</v>
      </c>
      <c r="AF75" s="39">
        <v>30</v>
      </c>
      <c r="AG75" s="39">
        <v>15</v>
      </c>
      <c r="AH75" s="39">
        <v>15</v>
      </c>
      <c r="AI75" s="39">
        <v>17</v>
      </c>
      <c r="AJ75" s="39">
        <v>17</v>
      </c>
      <c r="AK75" s="39">
        <v>11</v>
      </c>
      <c r="AL75" s="39">
        <v>11</v>
      </c>
      <c r="AM75" s="39">
        <v>19</v>
      </c>
      <c r="AN75" s="39">
        <v>24</v>
      </c>
      <c r="AO75" s="39">
        <v>16</v>
      </c>
      <c r="AP75" s="39">
        <v>15</v>
      </c>
      <c r="AQ75" s="39">
        <v>18</v>
      </c>
      <c r="AR75" s="39">
        <v>17</v>
      </c>
      <c r="AS75" s="39">
        <v>37</v>
      </c>
      <c r="AT75" s="39">
        <v>38</v>
      </c>
      <c r="AU75" s="39">
        <v>12</v>
      </c>
      <c r="AV75" s="39">
        <v>12</v>
      </c>
      <c r="AW75" s="39">
        <v>12</v>
      </c>
      <c r="AX75" s="39">
        <v>9</v>
      </c>
      <c r="AY75" s="39">
        <v>15</v>
      </c>
      <c r="AZ75" s="39">
        <v>16</v>
      </c>
      <c r="BA75" s="39">
        <v>8</v>
      </c>
      <c r="BB75" s="39">
        <v>10</v>
      </c>
      <c r="BC75" s="39">
        <v>10</v>
      </c>
      <c r="BD75" s="39">
        <v>8</v>
      </c>
      <c r="BE75" s="39">
        <v>10</v>
      </c>
      <c r="BF75" s="39">
        <v>10</v>
      </c>
      <c r="BG75" s="39">
        <v>12</v>
      </c>
      <c r="BH75" s="39">
        <v>22</v>
      </c>
      <c r="BI75" s="39">
        <v>23</v>
      </c>
      <c r="BJ75" s="39">
        <v>16</v>
      </c>
      <c r="BK75" s="39">
        <v>10</v>
      </c>
      <c r="BL75" s="39">
        <v>12</v>
      </c>
      <c r="BM75" s="39">
        <v>12</v>
      </c>
      <c r="BN75" s="39">
        <v>15</v>
      </c>
      <c r="BO75" s="39">
        <v>8</v>
      </c>
      <c r="BP75" s="39">
        <v>11</v>
      </c>
      <c r="BQ75" s="39">
        <v>22</v>
      </c>
      <c r="BR75" s="39">
        <v>20</v>
      </c>
      <c r="BS75" s="39">
        <v>13</v>
      </c>
      <c r="BT75" s="39">
        <v>12</v>
      </c>
      <c r="BU75" s="39">
        <v>11</v>
      </c>
      <c r="BV75" s="39">
        <v>13</v>
      </c>
      <c r="BW75" s="39">
        <v>11</v>
      </c>
      <c r="BX75" s="39">
        <v>11</v>
      </c>
      <c r="BY75" s="39">
        <v>12</v>
      </c>
      <c r="BZ75" s="39">
        <v>12</v>
      </c>
      <c r="CA75" s="40" t="s">
        <v>211</v>
      </c>
      <c r="CC75" s="22"/>
      <c r="CE75" s="21"/>
      <c r="CG75" t="s">
        <v>303</v>
      </c>
      <c r="CI75" t="s">
        <v>303</v>
      </c>
      <c r="CJ75" t="s">
        <v>303</v>
      </c>
      <c r="CL75" t="s">
        <v>303</v>
      </c>
      <c r="CM75" t="s">
        <v>303</v>
      </c>
      <c r="CN75" t="s">
        <v>303</v>
      </c>
      <c r="CO75" t="s">
        <v>303</v>
      </c>
      <c r="CP75" t="s">
        <v>303</v>
      </c>
      <c r="CQ75" t="s">
        <v>303</v>
      </c>
      <c r="CR75" t="s">
        <v>303</v>
      </c>
      <c r="CS75" t="s">
        <v>303</v>
      </c>
      <c r="CT75" t="s">
        <v>303</v>
      </c>
      <c r="CU75" t="s">
        <v>303</v>
      </c>
      <c r="CV75" t="s">
        <v>303</v>
      </c>
      <c r="CW75" t="s">
        <v>303</v>
      </c>
      <c r="CX75" t="s">
        <v>303</v>
      </c>
      <c r="CY75" t="s">
        <v>303</v>
      </c>
      <c r="CZ75" t="s">
        <v>303</v>
      </c>
      <c r="DA75" t="s">
        <v>303</v>
      </c>
      <c r="DB75" t="s">
        <v>303</v>
      </c>
      <c r="DC75" t="s">
        <v>303</v>
      </c>
      <c r="DD75" t="s">
        <v>303</v>
      </c>
      <c r="DE75" t="s">
        <v>303</v>
      </c>
      <c r="DR75" s="8"/>
      <c r="DS75" s="8"/>
      <c r="DT75" s="8"/>
      <c r="DU75" s="8"/>
      <c r="DV75" s="8">
        <f t="shared" si="12"/>
        <v>8</v>
      </c>
      <c r="DW75" s="8">
        <f t="shared" si="13"/>
        <v>7</v>
      </c>
      <c r="DX75" s="8">
        <f t="shared" si="14"/>
        <v>7</v>
      </c>
      <c r="DY75" s="8">
        <f t="shared" si="15"/>
        <v>8</v>
      </c>
      <c r="DZ75" s="8">
        <f t="shared" si="16"/>
        <v>10</v>
      </c>
      <c r="EA75" s="8">
        <f t="shared" si="17"/>
        <v>7</v>
      </c>
    </row>
    <row r="76" spans="1:131" ht="13.5">
      <c r="A76" s="25" t="s">
        <v>73</v>
      </c>
      <c r="B76" s="26" t="s">
        <v>72</v>
      </c>
      <c r="C76" s="29" t="s">
        <v>115</v>
      </c>
      <c r="D76" s="29" t="s">
        <v>180</v>
      </c>
      <c r="E76" s="43" t="s">
        <v>231</v>
      </c>
      <c r="F76" s="18" t="s">
        <v>234</v>
      </c>
      <c r="G76" s="42" t="s">
        <v>270</v>
      </c>
      <c r="H76" s="31" t="s">
        <v>295</v>
      </c>
      <c r="I76" s="42" t="s">
        <v>294</v>
      </c>
      <c r="J76" s="50">
        <f>+COUNTIF($R76,"&lt;=11")+COUNTIF($T76,"&lt;=11")+COUNTIF($AD76,"&lt;=14")+COUNTIF($AE76,"&lt;=18")+COUNTIF($AF76,"&gt;=31")+COUNTIF($AG76,"&lt;=14")+COUNTIF($AH76,"&lt;=14")+COUNTIF($AN76,"&lt;=22")+COUNTIF($AO76,"&lt;=15")+COUNTIF($AQ76,"&lt;=17")+COUNTIF($AR76,"&gt;=20")+COUNTIF($BC76,"&gt;=11")+COUNTIF($BH76,"&lt;=21")+COUNTIF($BN76,"&gt;=17")</f>
        <v>0</v>
      </c>
      <c r="K76" s="51">
        <f>67-(+DV76+DW76+DX76+DY76+DZ76+EA76)</f>
        <v>22</v>
      </c>
      <c r="L76" s="39">
        <v>13</v>
      </c>
      <c r="M76" s="39">
        <v>23</v>
      </c>
      <c r="N76" s="39">
        <v>14</v>
      </c>
      <c r="O76" s="39">
        <v>11</v>
      </c>
      <c r="P76" s="39">
        <v>11</v>
      </c>
      <c r="Q76" s="39">
        <v>14</v>
      </c>
      <c r="R76" s="39">
        <v>12</v>
      </c>
      <c r="S76" s="39">
        <v>13</v>
      </c>
      <c r="T76" s="39">
        <v>13</v>
      </c>
      <c r="U76" s="39">
        <v>13</v>
      </c>
      <c r="V76" s="39">
        <v>13</v>
      </c>
      <c r="W76" s="39">
        <v>28</v>
      </c>
      <c r="X76" s="39">
        <v>17</v>
      </c>
      <c r="Y76" s="39">
        <v>9</v>
      </c>
      <c r="Z76" s="39">
        <v>10</v>
      </c>
      <c r="AA76" s="39">
        <v>11</v>
      </c>
      <c r="AB76" s="39">
        <v>11</v>
      </c>
      <c r="AC76" s="39">
        <v>26</v>
      </c>
      <c r="AD76" s="39">
        <v>15</v>
      </c>
      <c r="AE76" s="39">
        <v>19</v>
      </c>
      <c r="AF76" s="39">
        <v>29</v>
      </c>
      <c r="AG76" s="39">
        <v>15</v>
      </c>
      <c r="AH76" s="39">
        <v>15</v>
      </c>
      <c r="AI76" s="39">
        <v>17</v>
      </c>
      <c r="AJ76" s="39">
        <v>17</v>
      </c>
      <c r="AK76" s="39">
        <v>10</v>
      </c>
      <c r="AL76" s="39">
        <v>11</v>
      </c>
      <c r="AM76" s="39">
        <v>19</v>
      </c>
      <c r="AN76" s="39">
        <v>23</v>
      </c>
      <c r="AO76" s="39">
        <v>16</v>
      </c>
      <c r="AP76" s="39">
        <v>15</v>
      </c>
      <c r="AQ76" s="39">
        <v>18</v>
      </c>
      <c r="AR76" s="39">
        <v>18</v>
      </c>
      <c r="AS76" s="39">
        <v>36</v>
      </c>
      <c r="AT76" s="39">
        <v>38</v>
      </c>
      <c r="AU76" s="39">
        <v>12</v>
      </c>
      <c r="AV76" s="39">
        <v>12</v>
      </c>
      <c r="AW76" s="39">
        <v>11</v>
      </c>
      <c r="AX76" s="39">
        <v>9</v>
      </c>
      <c r="AY76" s="39">
        <v>15</v>
      </c>
      <c r="AZ76" s="39">
        <v>16</v>
      </c>
      <c r="BA76" s="39">
        <v>8</v>
      </c>
      <c r="BB76" s="39">
        <v>10</v>
      </c>
      <c r="BC76" s="39">
        <v>10</v>
      </c>
      <c r="BD76" s="39">
        <v>8</v>
      </c>
      <c r="BE76" s="39">
        <v>11</v>
      </c>
      <c r="BF76" s="39">
        <v>10</v>
      </c>
      <c r="BG76" s="39">
        <v>12</v>
      </c>
      <c r="BH76" s="39">
        <v>23</v>
      </c>
      <c r="BI76" s="39">
        <v>23</v>
      </c>
      <c r="BJ76" s="39">
        <v>17</v>
      </c>
      <c r="BK76" s="39">
        <v>10</v>
      </c>
      <c r="BL76" s="39">
        <v>12</v>
      </c>
      <c r="BM76" s="39">
        <v>12</v>
      </c>
      <c r="BN76" s="39">
        <v>16</v>
      </c>
      <c r="BO76" s="39">
        <v>8</v>
      </c>
      <c r="BP76" s="39">
        <v>12</v>
      </c>
      <c r="BQ76" s="39">
        <v>22</v>
      </c>
      <c r="BR76" s="39">
        <v>20</v>
      </c>
      <c r="BS76" s="39">
        <v>13</v>
      </c>
      <c r="BT76" s="39">
        <v>13</v>
      </c>
      <c r="BU76" s="39">
        <v>11</v>
      </c>
      <c r="BV76" s="39">
        <v>13</v>
      </c>
      <c r="BW76" s="39">
        <v>11</v>
      </c>
      <c r="BX76" s="39">
        <v>11</v>
      </c>
      <c r="BY76" s="39">
        <v>12</v>
      </c>
      <c r="BZ76" s="39">
        <v>12</v>
      </c>
      <c r="CA76" s="40" t="s">
        <v>71</v>
      </c>
      <c r="CC76" s="22"/>
      <c r="CE76" s="21"/>
      <c r="CG76" t="s">
        <v>303</v>
      </c>
      <c r="CI76" t="s">
        <v>303</v>
      </c>
      <c r="CJ76" t="s">
        <v>303</v>
      </c>
      <c r="CL76" t="s">
        <v>303</v>
      </c>
      <c r="CM76" t="s">
        <v>303</v>
      </c>
      <c r="CN76" t="s">
        <v>303</v>
      </c>
      <c r="CO76" t="s">
        <v>303</v>
      </c>
      <c r="CP76" t="s">
        <v>303</v>
      </c>
      <c r="CQ76" t="s">
        <v>303</v>
      </c>
      <c r="CR76" t="s">
        <v>303</v>
      </c>
      <c r="CS76" t="s">
        <v>303</v>
      </c>
      <c r="CT76" t="s">
        <v>303</v>
      </c>
      <c r="CU76" t="s">
        <v>303</v>
      </c>
      <c r="CV76" t="s">
        <v>303</v>
      </c>
      <c r="CW76" t="s">
        <v>303</v>
      </c>
      <c r="CX76" t="s">
        <v>303</v>
      </c>
      <c r="CY76" t="s">
        <v>303</v>
      </c>
      <c r="CZ76" t="s">
        <v>303</v>
      </c>
      <c r="DA76" t="s">
        <v>303</v>
      </c>
      <c r="DB76" t="s">
        <v>303</v>
      </c>
      <c r="DC76" t="s">
        <v>303</v>
      </c>
      <c r="DD76" t="s">
        <v>303</v>
      </c>
      <c r="DE76" t="s">
        <v>303</v>
      </c>
      <c r="DR76" s="8"/>
      <c r="DS76" s="8"/>
      <c r="DT76" s="8"/>
      <c r="DU76" s="8"/>
      <c r="DV76" s="8">
        <f t="shared" si="12"/>
        <v>7</v>
      </c>
      <c r="DW76" s="8">
        <f t="shared" si="13"/>
        <v>7</v>
      </c>
      <c r="DX76" s="8">
        <f t="shared" si="14"/>
        <v>7</v>
      </c>
      <c r="DY76" s="8">
        <f t="shared" si="15"/>
        <v>8</v>
      </c>
      <c r="DZ76" s="8">
        <f t="shared" si="16"/>
        <v>10</v>
      </c>
      <c r="EA76" s="8">
        <f t="shared" si="17"/>
        <v>6</v>
      </c>
    </row>
    <row r="77" spans="1:131" ht="13.5">
      <c r="A77" s="25" t="s">
        <v>44</v>
      </c>
      <c r="B77" s="26" t="s">
        <v>43</v>
      </c>
      <c r="C77" s="29" t="s">
        <v>82</v>
      </c>
      <c r="D77" s="29" t="s">
        <v>183</v>
      </c>
      <c r="E77" s="43" t="s">
        <v>231</v>
      </c>
      <c r="F77" s="18" t="s">
        <v>234</v>
      </c>
      <c r="G77" s="42" t="s">
        <v>270</v>
      </c>
      <c r="H77" s="31" t="s">
        <v>295</v>
      </c>
      <c r="I77" s="42" t="s">
        <v>294</v>
      </c>
      <c r="J77" s="50">
        <f>+COUNTIF($R77,"&lt;=11")+COUNTIF($T77,"&lt;=11")+COUNTIF($AD77,"&lt;=14")+COUNTIF($AE77,"&lt;=18")+COUNTIF($AF77,"&gt;=31")+COUNTIF($AG77,"&lt;=14")+COUNTIF($AH77,"&lt;=14")+COUNTIF($AN77,"&lt;=22")+COUNTIF($AO77,"&lt;=15")+COUNTIF($AQ77,"&lt;=17")+COUNTIF($AR77,"&gt;=20")+COUNTIF($BC77,"&gt;=11")+COUNTIF($BH77,"&lt;=21")+COUNTIF($BN77,"&gt;=17")</f>
        <v>0</v>
      </c>
      <c r="K77" s="51">
        <f>67-(+DV77+DW77+DX77+DY77+DZ77+EA77)</f>
        <v>23</v>
      </c>
      <c r="L77" s="39">
        <v>13</v>
      </c>
      <c r="M77" s="39">
        <v>24</v>
      </c>
      <c r="N77" s="39">
        <v>14</v>
      </c>
      <c r="O77" s="39">
        <v>10</v>
      </c>
      <c r="P77" s="39">
        <v>11</v>
      </c>
      <c r="Q77" s="39">
        <v>14</v>
      </c>
      <c r="R77" s="39">
        <v>12</v>
      </c>
      <c r="S77" s="39">
        <v>12</v>
      </c>
      <c r="T77" s="39">
        <v>12</v>
      </c>
      <c r="U77" s="39">
        <v>13</v>
      </c>
      <c r="V77" s="39">
        <v>13</v>
      </c>
      <c r="W77" s="39">
        <v>29</v>
      </c>
      <c r="X77" s="39">
        <v>17</v>
      </c>
      <c r="Y77" s="39">
        <v>9</v>
      </c>
      <c r="Z77" s="39">
        <v>10</v>
      </c>
      <c r="AA77" s="39">
        <v>11</v>
      </c>
      <c r="AB77" s="39">
        <v>11</v>
      </c>
      <c r="AC77" s="39">
        <v>24</v>
      </c>
      <c r="AD77" s="39">
        <v>15</v>
      </c>
      <c r="AE77" s="39">
        <v>19</v>
      </c>
      <c r="AF77" s="39">
        <v>29</v>
      </c>
      <c r="AG77" s="39">
        <v>15</v>
      </c>
      <c r="AH77" s="39">
        <v>15</v>
      </c>
      <c r="AI77" s="39">
        <v>17</v>
      </c>
      <c r="AJ77" s="39">
        <v>17</v>
      </c>
      <c r="AK77" s="39">
        <v>11</v>
      </c>
      <c r="AL77" s="39">
        <v>11</v>
      </c>
      <c r="AM77" s="39">
        <v>19</v>
      </c>
      <c r="AN77" s="39">
        <v>23</v>
      </c>
      <c r="AO77" s="39">
        <v>16</v>
      </c>
      <c r="AP77" s="39">
        <v>16</v>
      </c>
      <c r="AQ77" s="39">
        <v>19</v>
      </c>
      <c r="AR77" s="39">
        <v>17</v>
      </c>
      <c r="AS77" s="39">
        <v>40</v>
      </c>
      <c r="AT77" s="39">
        <v>42</v>
      </c>
      <c r="AU77" s="39">
        <v>12</v>
      </c>
      <c r="AV77" s="39">
        <v>12</v>
      </c>
      <c r="AW77" s="39">
        <v>11</v>
      </c>
      <c r="AX77" s="39">
        <v>9</v>
      </c>
      <c r="AY77" s="39">
        <v>15</v>
      </c>
      <c r="AZ77" s="39">
        <v>16</v>
      </c>
      <c r="BA77" s="39">
        <v>8</v>
      </c>
      <c r="BB77" s="39">
        <v>10</v>
      </c>
      <c r="BC77" s="39">
        <v>10</v>
      </c>
      <c r="BD77" s="39">
        <v>8</v>
      </c>
      <c r="BE77" s="39">
        <v>11</v>
      </c>
      <c r="BF77" s="39">
        <v>10</v>
      </c>
      <c r="BG77" s="39">
        <v>12</v>
      </c>
      <c r="BH77" s="39">
        <v>23</v>
      </c>
      <c r="BI77" s="39">
        <v>23</v>
      </c>
      <c r="BJ77" s="39">
        <v>16</v>
      </c>
      <c r="BK77" s="39">
        <v>10</v>
      </c>
      <c r="BL77" s="39">
        <v>12</v>
      </c>
      <c r="BM77" s="39">
        <v>12</v>
      </c>
      <c r="BN77" s="39">
        <v>14</v>
      </c>
      <c r="BO77" s="39">
        <v>8</v>
      </c>
      <c r="BP77" s="39">
        <v>12</v>
      </c>
      <c r="BQ77" s="39">
        <v>22</v>
      </c>
      <c r="BR77" s="39">
        <v>20</v>
      </c>
      <c r="BS77" s="39">
        <v>13</v>
      </c>
      <c r="BT77" s="39">
        <v>13</v>
      </c>
      <c r="BU77" s="39">
        <v>11</v>
      </c>
      <c r="BV77" s="39">
        <v>13</v>
      </c>
      <c r="BW77" s="39">
        <v>12</v>
      </c>
      <c r="BX77" s="39">
        <v>12</v>
      </c>
      <c r="BY77" s="39">
        <v>12</v>
      </c>
      <c r="BZ77" s="39">
        <v>12</v>
      </c>
      <c r="CA77" s="40" t="s">
        <v>42</v>
      </c>
      <c r="CC77" s="22"/>
      <c r="CE77" s="21"/>
      <c r="CG77">
        <v>12</v>
      </c>
      <c r="CI77">
        <v>30</v>
      </c>
      <c r="CJ77" t="s">
        <v>303</v>
      </c>
      <c r="CL77" t="s">
        <v>303</v>
      </c>
      <c r="CM77" t="s">
        <v>303</v>
      </c>
      <c r="CN77" t="s">
        <v>303</v>
      </c>
      <c r="CO77" t="s">
        <v>303</v>
      </c>
      <c r="CP77" t="s">
        <v>303</v>
      </c>
      <c r="CQ77" t="s">
        <v>303</v>
      </c>
      <c r="CR77" t="s">
        <v>303</v>
      </c>
      <c r="CS77" t="s">
        <v>303</v>
      </c>
      <c r="CT77" t="s">
        <v>303</v>
      </c>
      <c r="CU77" t="s">
        <v>303</v>
      </c>
      <c r="CV77" t="s">
        <v>303</v>
      </c>
      <c r="CW77" t="s">
        <v>303</v>
      </c>
      <c r="CX77" t="s">
        <v>303</v>
      </c>
      <c r="CY77" t="s">
        <v>303</v>
      </c>
      <c r="CZ77" t="s">
        <v>303</v>
      </c>
      <c r="DA77" t="s">
        <v>303</v>
      </c>
      <c r="DB77" t="s">
        <v>303</v>
      </c>
      <c r="DC77" t="s">
        <v>303</v>
      </c>
      <c r="DD77" t="s">
        <v>303</v>
      </c>
      <c r="DE77" t="s">
        <v>303</v>
      </c>
      <c r="DR77" s="8"/>
      <c r="DS77" s="8"/>
      <c r="DT77" s="8"/>
      <c r="DU77" s="8"/>
      <c r="DV77" s="8">
        <f t="shared" si="12"/>
        <v>9</v>
      </c>
      <c r="DW77" s="8">
        <f t="shared" si="13"/>
        <v>7</v>
      </c>
      <c r="DX77" s="8">
        <f t="shared" si="14"/>
        <v>5</v>
      </c>
      <c r="DY77" s="8">
        <f t="shared" si="15"/>
        <v>8</v>
      </c>
      <c r="DZ77" s="8">
        <f t="shared" si="16"/>
        <v>11</v>
      </c>
      <c r="EA77" s="8">
        <f t="shared" si="17"/>
        <v>4</v>
      </c>
    </row>
    <row r="78" spans="1:131" ht="13.5">
      <c r="A78" s="25" t="s">
        <v>31</v>
      </c>
      <c r="B78" s="26" t="s">
        <v>29</v>
      </c>
      <c r="C78" s="29" t="s">
        <v>30</v>
      </c>
      <c r="D78" s="29" t="s">
        <v>183</v>
      </c>
      <c r="E78" s="43" t="s">
        <v>231</v>
      </c>
      <c r="F78" s="18" t="s">
        <v>234</v>
      </c>
      <c r="G78" s="42" t="s">
        <v>270</v>
      </c>
      <c r="H78" s="31" t="s">
        <v>293</v>
      </c>
      <c r="I78" s="42" t="s">
        <v>294</v>
      </c>
      <c r="J78" s="50">
        <f>+COUNTIF($R78,"&lt;=11")+COUNTIF($T78,"&lt;=11")+COUNTIF($AD78,"&lt;=14")+COUNTIF($AE78,"&lt;=18")+COUNTIF($AF78,"&gt;=31")+COUNTIF($AG78,"&lt;=14")+COUNTIF($AH78,"&lt;=14")+COUNTIF($AN78,"&lt;=22")+COUNTIF($AO78,"&lt;=15")+COUNTIF($AQ78,"&lt;=17")+COUNTIF($AR78,"&gt;=20")+COUNTIF($BC78,"&gt;=11")+COUNTIF($BH78,"&lt;=21")+COUNTIF($BN78,"&gt;=17")</f>
        <v>0</v>
      </c>
      <c r="K78" s="51">
        <f>67-(+DV78+DW78+DX78+DY78+DZ78+EA78)</f>
        <v>23</v>
      </c>
      <c r="L78" s="39">
        <v>13</v>
      </c>
      <c r="M78" s="39">
        <v>24</v>
      </c>
      <c r="N78" s="39">
        <v>14</v>
      </c>
      <c r="O78" s="39">
        <v>10</v>
      </c>
      <c r="P78" s="39">
        <v>11</v>
      </c>
      <c r="Q78" s="39">
        <v>14</v>
      </c>
      <c r="R78" s="39">
        <v>12</v>
      </c>
      <c r="S78" s="39">
        <v>12</v>
      </c>
      <c r="T78" s="39">
        <v>12</v>
      </c>
      <c r="U78" s="39">
        <v>13</v>
      </c>
      <c r="V78" s="39">
        <v>13</v>
      </c>
      <c r="W78" s="39">
        <v>29</v>
      </c>
      <c r="X78" s="39">
        <v>17</v>
      </c>
      <c r="Y78" s="39">
        <v>9</v>
      </c>
      <c r="Z78" s="39">
        <v>10</v>
      </c>
      <c r="AA78" s="39">
        <v>11</v>
      </c>
      <c r="AB78" s="39">
        <v>11</v>
      </c>
      <c r="AC78" s="39">
        <v>25</v>
      </c>
      <c r="AD78" s="39">
        <v>15</v>
      </c>
      <c r="AE78" s="39">
        <v>19</v>
      </c>
      <c r="AF78" s="39">
        <v>30</v>
      </c>
      <c r="AG78" s="39">
        <v>15</v>
      </c>
      <c r="AH78" s="39">
        <v>15</v>
      </c>
      <c r="AI78" s="39">
        <v>15</v>
      </c>
      <c r="AJ78" s="39">
        <v>17</v>
      </c>
      <c r="AK78" s="39">
        <v>11</v>
      </c>
      <c r="AL78" s="39">
        <v>10</v>
      </c>
      <c r="AM78" s="39">
        <v>19</v>
      </c>
      <c r="AN78" s="39">
        <v>23</v>
      </c>
      <c r="AO78" s="39">
        <v>17</v>
      </c>
      <c r="AP78" s="39">
        <v>15</v>
      </c>
      <c r="AQ78" s="39">
        <v>18</v>
      </c>
      <c r="AR78" s="39">
        <v>17</v>
      </c>
      <c r="AS78" s="39">
        <v>37</v>
      </c>
      <c r="AT78" s="39">
        <v>39</v>
      </c>
      <c r="AU78" s="39">
        <v>12</v>
      </c>
      <c r="AV78" s="39">
        <v>12</v>
      </c>
      <c r="AW78" s="39">
        <v>11</v>
      </c>
      <c r="AX78" s="39">
        <v>9</v>
      </c>
      <c r="AY78" s="39">
        <v>15</v>
      </c>
      <c r="AZ78" s="39">
        <v>16</v>
      </c>
      <c r="BA78" s="39">
        <v>8</v>
      </c>
      <c r="BB78" s="39">
        <v>11</v>
      </c>
      <c r="BC78" s="39">
        <v>10</v>
      </c>
      <c r="BD78" s="39">
        <v>8</v>
      </c>
      <c r="BE78" s="39">
        <v>10</v>
      </c>
      <c r="BF78" s="39">
        <v>10</v>
      </c>
      <c r="BG78" s="39">
        <v>12</v>
      </c>
      <c r="BH78" s="39">
        <v>23</v>
      </c>
      <c r="BI78" s="39">
        <v>23</v>
      </c>
      <c r="BJ78" s="39">
        <v>16</v>
      </c>
      <c r="BK78" s="39">
        <v>10</v>
      </c>
      <c r="BL78" s="39">
        <v>12</v>
      </c>
      <c r="BM78" s="39">
        <v>12</v>
      </c>
      <c r="BN78" s="39">
        <v>15</v>
      </c>
      <c r="BO78" s="39">
        <v>9</v>
      </c>
      <c r="BP78" s="39">
        <v>12</v>
      </c>
      <c r="BQ78" s="39">
        <v>22</v>
      </c>
      <c r="BR78" s="39">
        <v>20</v>
      </c>
      <c r="BS78" s="39">
        <v>15</v>
      </c>
      <c r="BT78" s="39">
        <v>12</v>
      </c>
      <c r="BU78" s="39">
        <v>11</v>
      </c>
      <c r="BV78" s="39">
        <v>13</v>
      </c>
      <c r="BW78" s="39">
        <v>11</v>
      </c>
      <c r="BX78" s="39">
        <v>11</v>
      </c>
      <c r="BY78" s="39">
        <v>12</v>
      </c>
      <c r="BZ78" s="39">
        <v>11</v>
      </c>
      <c r="CA78" s="40" t="s">
        <v>28</v>
      </c>
      <c r="CC78" s="22"/>
      <c r="CE78" s="21"/>
      <c r="CG78" t="s">
        <v>303</v>
      </c>
      <c r="CI78" t="s">
        <v>303</v>
      </c>
      <c r="CJ78" t="s">
        <v>303</v>
      </c>
      <c r="CL78" t="s">
        <v>303</v>
      </c>
      <c r="CM78" t="s">
        <v>303</v>
      </c>
      <c r="CN78" t="s">
        <v>303</v>
      </c>
      <c r="CO78" t="s">
        <v>303</v>
      </c>
      <c r="CP78" t="s">
        <v>303</v>
      </c>
      <c r="CQ78" t="s">
        <v>303</v>
      </c>
      <c r="CR78" t="s">
        <v>303</v>
      </c>
      <c r="CS78" t="s">
        <v>303</v>
      </c>
      <c r="CT78" t="s">
        <v>303</v>
      </c>
      <c r="CU78" t="s">
        <v>303</v>
      </c>
      <c r="CV78" t="s">
        <v>303</v>
      </c>
      <c r="CW78" t="s">
        <v>303</v>
      </c>
      <c r="CX78" t="s">
        <v>303</v>
      </c>
      <c r="CY78" t="s">
        <v>303</v>
      </c>
      <c r="CZ78" t="s">
        <v>303</v>
      </c>
      <c r="DA78" t="s">
        <v>303</v>
      </c>
      <c r="DB78" t="s">
        <v>303</v>
      </c>
      <c r="DC78" t="s">
        <v>303</v>
      </c>
      <c r="DD78" t="s">
        <v>303</v>
      </c>
      <c r="DE78" t="s">
        <v>303</v>
      </c>
      <c r="DR78" s="8"/>
      <c r="DS78" s="8"/>
      <c r="DT78" s="8"/>
      <c r="DU78" s="8"/>
      <c r="DV78" s="8">
        <f t="shared" si="12"/>
        <v>9</v>
      </c>
      <c r="DW78" s="8">
        <f t="shared" si="13"/>
        <v>7</v>
      </c>
      <c r="DX78" s="8">
        <f t="shared" si="14"/>
        <v>5</v>
      </c>
      <c r="DY78" s="8">
        <f t="shared" si="15"/>
        <v>8</v>
      </c>
      <c r="DZ78" s="8">
        <f t="shared" si="16"/>
        <v>9</v>
      </c>
      <c r="EA78" s="8">
        <f t="shared" si="17"/>
        <v>6</v>
      </c>
    </row>
    <row r="79" spans="1:131" ht="13.5">
      <c r="A79" s="25" t="s">
        <v>141</v>
      </c>
      <c r="B79" s="26" t="s">
        <v>140</v>
      </c>
      <c r="C79" s="29" t="s">
        <v>191</v>
      </c>
      <c r="D79" s="29" t="s">
        <v>187</v>
      </c>
      <c r="E79" s="43" t="s">
        <v>231</v>
      </c>
      <c r="F79" s="18" t="s">
        <v>234</v>
      </c>
      <c r="G79" s="42" t="s">
        <v>270</v>
      </c>
      <c r="H79" s="31" t="s">
        <v>295</v>
      </c>
      <c r="I79" s="42" t="s">
        <v>294</v>
      </c>
      <c r="J79" s="50">
        <f>+COUNTIF($R79,"&lt;=11")+COUNTIF($T79,"&lt;=11")+COUNTIF($AD79,"&lt;=14")+COUNTIF($AE79,"&lt;=18")+COUNTIF($AF79,"&gt;=31")+COUNTIF($AG79,"&lt;=14")+COUNTIF($AH79,"&lt;=14")+COUNTIF($AN79,"&lt;=22")+COUNTIF($AO79,"&lt;=15")+COUNTIF($AQ79,"&lt;=17")+COUNTIF($AR79,"&gt;=20")+COUNTIF($BC79,"&gt;=11")+COUNTIF($BH79,"&lt;=21")+COUNTIF($BN79,"&gt;=17")</f>
        <v>0</v>
      </c>
      <c r="K79" s="51">
        <f>67-(+DV79+DW79+DX79+DY79+DZ79+EA79)</f>
        <v>25</v>
      </c>
      <c r="L79" s="39">
        <v>13</v>
      </c>
      <c r="M79" s="39">
        <v>24</v>
      </c>
      <c r="N79" s="39">
        <v>15</v>
      </c>
      <c r="O79" s="39">
        <v>10</v>
      </c>
      <c r="P79" s="39">
        <v>11</v>
      </c>
      <c r="Q79" s="39">
        <v>15</v>
      </c>
      <c r="R79" s="39">
        <v>12</v>
      </c>
      <c r="S79" s="39">
        <v>12</v>
      </c>
      <c r="T79" s="39">
        <v>12</v>
      </c>
      <c r="U79" s="39">
        <v>14</v>
      </c>
      <c r="V79" s="39">
        <v>13</v>
      </c>
      <c r="W79" s="39">
        <v>30</v>
      </c>
      <c r="X79" s="39">
        <v>17</v>
      </c>
      <c r="Y79" s="39">
        <v>9</v>
      </c>
      <c r="Z79" s="39">
        <v>10</v>
      </c>
      <c r="AA79" s="39">
        <v>11</v>
      </c>
      <c r="AB79" s="39">
        <v>11</v>
      </c>
      <c r="AC79" s="39">
        <v>25</v>
      </c>
      <c r="AD79" s="39">
        <v>15</v>
      </c>
      <c r="AE79" s="39">
        <v>19</v>
      </c>
      <c r="AF79" s="39">
        <v>29</v>
      </c>
      <c r="AG79" s="39">
        <v>15</v>
      </c>
      <c r="AH79" s="39">
        <v>16</v>
      </c>
      <c r="AI79" s="39">
        <v>16</v>
      </c>
      <c r="AJ79" s="39">
        <v>16</v>
      </c>
      <c r="AK79" s="39">
        <v>10</v>
      </c>
      <c r="AL79" s="39">
        <v>11</v>
      </c>
      <c r="AM79" s="39">
        <v>21</v>
      </c>
      <c r="AN79" s="39">
        <v>23</v>
      </c>
      <c r="AO79" s="39">
        <v>17</v>
      </c>
      <c r="AP79" s="39">
        <v>15</v>
      </c>
      <c r="AQ79" s="39">
        <v>18</v>
      </c>
      <c r="AR79" s="39">
        <v>17</v>
      </c>
      <c r="AS79" s="39">
        <v>36</v>
      </c>
      <c r="AT79" s="39">
        <v>38</v>
      </c>
      <c r="AU79" s="39">
        <v>12</v>
      </c>
      <c r="AV79" s="39">
        <v>12</v>
      </c>
      <c r="AW79" s="39">
        <v>12</v>
      </c>
      <c r="AX79" s="39">
        <v>9</v>
      </c>
      <c r="AY79" s="39">
        <v>16</v>
      </c>
      <c r="AZ79" s="39">
        <v>16</v>
      </c>
      <c r="BA79" s="39">
        <v>8</v>
      </c>
      <c r="BB79" s="39">
        <v>10</v>
      </c>
      <c r="BC79" s="39">
        <v>10</v>
      </c>
      <c r="BD79" s="39">
        <v>8</v>
      </c>
      <c r="BE79" s="39">
        <v>10</v>
      </c>
      <c r="BF79" s="39">
        <v>10</v>
      </c>
      <c r="BG79" s="39">
        <v>12</v>
      </c>
      <c r="BH79" s="39">
        <v>23</v>
      </c>
      <c r="BI79" s="39">
        <v>23</v>
      </c>
      <c r="BJ79" s="39">
        <v>16</v>
      </c>
      <c r="BK79" s="39">
        <v>10</v>
      </c>
      <c r="BL79" s="39">
        <v>12</v>
      </c>
      <c r="BM79" s="39">
        <v>12</v>
      </c>
      <c r="BN79" s="39">
        <v>15</v>
      </c>
      <c r="BO79" s="39">
        <v>8</v>
      </c>
      <c r="BP79" s="39">
        <v>12</v>
      </c>
      <c r="BQ79" s="39">
        <v>22</v>
      </c>
      <c r="BR79" s="39">
        <v>20</v>
      </c>
      <c r="BS79" s="39">
        <v>13</v>
      </c>
      <c r="BT79" s="39">
        <v>12</v>
      </c>
      <c r="BU79" s="39">
        <v>11</v>
      </c>
      <c r="BV79" s="39">
        <v>13</v>
      </c>
      <c r="BW79" s="39">
        <v>11</v>
      </c>
      <c r="BX79" s="39">
        <v>11</v>
      </c>
      <c r="BY79" s="39">
        <v>12</v>
      </c>
      <c r="BZ79" s="39">
        <v>12</v>
      </c>
      <c r="CA79" s="40" t="s">
        <v>139</v>
      </c>
      <c r="CC79" s="22"/>
      <c r="CE79" s="21"/>
      <c r="CG79" t="s">
        <v>303</v>
      </c>
      <c r="CI79" t="s">
        <v>303</v>
      </c>
      <c r="CJ79" t="s">
        <v>303</v>
      </c>
      <c r="CL79" t="s">
        <v>303</v>
      </c>
      <c r="CM79" t="s">
        <v>303</v>
      </c>
      <c r="CN79" t="s">
        <v>303</v>
      </c>
      <c r="CO79" t="s">
        <v>303</v>
      </c>
      <c r="CP79" t="s">
        <v>303</v>
      </c>
      <c r="CQ79" t="s">
        <v>303</v>
      </c>
      <c r="CR79" t="s">
        <v>303</v>
      </c>
      <c r="CS79" t="s">
        <v>303</v>
      </c>
      <c r="CT79" t="s">
        <v>303</v>
      </c>
      <c r="CU79" t="s">
        <v>303</v>
      </c>
      <c r="CV79" t="s">
        <v>303</v>
      </c>
      <c r="CW79" t="s">
        <v>303</v>
      </c>
      <c r="CX79" t="s">
        <v>303</v>
      </c>
      <c r="CY79" t="s">
        <v>303</v>
      </c>
      <c r="CZ79" t="s">
        <v>303</v>
      </c>
      <c r="DA79" t="s">
        <v>303</v>
      </c>
      <c r="DB79" t="s">
        <v>303</v>
      </c>
      <c r="DC79" t="s">
        <v>303</v>
      </c>
      <c r="DD79" t="s">
        <v>303</v>
      </c>
      <c r="DE79" t="s">
        <v>303</v>
      </c>
      <c r="DR79" s="8"/>
      <c r="DS79" s="8"/>
      <c r="DT79" s="8"/>
      <c r="DU79" s="8"/>
      <c r="DV79" s="8">
        <f t="shared" si="12"/>
        <v>5</v>
      </c>
      <c r="DW79" s="8">
        <f t="shared" si="13"/>
        <v>6</v>
      </c>
      <c r="DX79" s="8">
        <f t="shared" si="14"/>
        <v>6</v>
      </c>
      <c r="DY79" s="8">
        <f t="shared" si="15"/>
        <v>7</v>
      </c>
      <c r="DZ79" s="8">
        <f t="shared" si="16"/>
        <v>11</v>
      </c>
      <c r="EA79" s="8">
        <f t="shared" si="17"/>
        <v>7</v>
      </c>
    </row>
    <row r="80" spans="1:131" ht="13.5">
      <c r="A80" s="25" t="s">
        <v>3</v>
      </c>
      <c r="B80" s="26" t="s">
        <v>1</v>
      </c>
      <c r="C80" s="29" t="s">
        <v>2</v>
      </c>
      <c r="D80" s="46" t="s">
        <v>188</v>
      </c>
      <c r="E80" s="43" t="s">
        <v>231</v>
      </c>
      <c r="F80" s="18" t="s">
        <v>234</v>
      </c>
      <c r="G80" s="42" t="s">
        <v>270</v>
      </c>
      <c r="H80" s="31" t="s">
        <v>295</v>
      </c>
      <c r="I80" s="42" t="s">
        <v>294</v>
      </c>
      <c r="J80" s="50">
        <f>+COUNTIF($R80,"&lt;=11")+COUNTIF($T80,"&lt;=11")+COUNTIF($AD80,"&lt;=14")+COUNTIF($AE80,"&lt;=18")+COUNTIF($AF80,"&gt;=31")+COUNTIF($AG80,"&lt;=14")+COUNTIF($AH80,"&lt;=14")+COUNTIF($AN80,"&lt;=22")+COUNTIF($AO80,"&lt;=15")+COUNTIF($AQ80,"&lt;=17")+COUNTIF($AR80,"&gt;=20")+COUNTIF($BC80,"&gt;=11")+COUNTIF($BH80,"&lt;=21")+COUNTIF($BN80,"&gt;=17")</f>
        <v>0</v>
      </c>
      <c r="K80" s="51">
        <f>67-(+DV80+DW80+DX80+DY80+DZ80+EA80)</f>
        <v>26</v>
      </c>
      <c r="L80" s="39">
        <v>13</v>
      </c>
      <c r="M80" s="39">
        <v>24</v>
      </c>
      <c r="N80" s="39">
        <v>14</v>
      </c>
      <c r="O80" s="39">
        <v>10</v>
      </c>
      <c r="P80" s="39">
        <v>11</v>
      </c>
      <c r="Q80" s="39">
        <v>14</v>
      </c>
      <c r="R80" s="39">
        <v>12</v>
      </c>
      <c r="S80" s="39">
        <v>12</v>
      </c>
      <c r="T80" s="39">
        <v>12</v>
      </c>
      <c r="U80" s="39">
        <v>13</v>
      </c>
      <c r="V80" s="39">
        <v>13</v>
      </c>
      <c r="W80" s="39">
        <v>29</v>
      </c>
      <c r="X80" s="39">
        <v>17</v>
      </c>
      <c r="Y80" s="39">
        <v>10</v>
      </c>
      <c r="Z80" s="39">
        <v>10</v>
      </c>
      <c r="AA80" s="39">
        <v>11</v>
      </c>
      <c r="AB80" s="39">
        <v>11</v>
      </c>
      <c r="AC80" s="39">
        <v>24</v>
      </c>
      <c r="AD80" s="39">
        <v>15</v>
      </c>
      <c r="AE80" s="39">
        <v>19</v>
      </c>
      <c r="AF80" s="39">
        <v>29</v>
      </c>
      <c r="AG80" s="39">
        <v>15</v>
      </c>
      <c r="AH80" s="39">
        <v>15</v>
      </c>
      <c r="AI80" s="39">
        <v>15</v>
      </c>
      <c r="AJ80" s="39">
        <v>15</v>
      </c>
      <c r="AK80" s="39">
        <v>11</v>
      </c>
      <c r="AL80" s="39">
        <v>11</v>
      </c>
      <c r="AM80" s="39">
        <v>18</v>
      </c>
      <c r="AN80" s="39">
        <v>23</v>
      </c>
      <c r="AO80" s="39">
        <v>16</v>
      </c>
      <c r="AP80" s="39">
        <v>14</v>
      </c>
      <c r="AQ80" s="39">
        <v>19</v>
      </c>
      <c r="AR80" s="39">
        <v>19</v>
      </c>
      <c r="AS80" s="39">
        <v>38</v>
      </c>
      <c r="AT80" s="39">
        <v>38</v>
      </c>
      <c r="AU80" s="39">
        <v>12</v>
      </c>
      <c r="AV80" s="39">
        <v>12</v>
      </c>
      <c r="AW80" s="39">
        <v>11</v>
      </c>
      <c r="AX80" s="39">
        <v>9</v>
      </c>
      <c r="AY80" s="39">
        <v>15</v>
      </c>
      <c r="AZ80" s="39">
        <v>16</v>
      </c>
      <c r="BA80" s="39">
        <v>8</v>
      </c>
      <c r="BB80" s="39">
        <v>11</v>
      </c>
      <c r="BC80" s="39">
        <v>10</v>
      </c>
      <c r="BD80" s="39">
        <v>8</v>
      </c>
      <c r="BE80" s="39">
        <v>10</v>
      </c>
      <c r="BF80" s="39">
        <v>10</v>
      </c>
      <c r="BG80" s="39">
        <v>12</v>
      </c>
      <c r="BH80" s="39">
        <v>23</v>
      </c>
      <c r="BI80" s="39">
        <v>23</v>
      </c>
      <c r="BJ80" s="39">
        <v>17</v>
      </c>
      <c r="BK80" s="39">
        <v>10</v>
      </c>
      <c r="BL80" s="39">
        <v>12</v>
      </c>
      <c r="BM80" s="39">
        <v>12</v>
      </c>
      <c r="BN80" s="39">
        <v>15</v>
      </c>
      <c r="BO80" s="39">
        <v>8</v>
      </c>
      <c r="BP80" s="39">
        <v>12</v>
      </c>
      <c r="BQ80" s="39">
        <v>23</v>
      </c>
      <c r="BR80" s="39">
        <v>21</v>
      </c>
      <c r="BS80" s="39">
        <v>13</v>
      </c>
      <c r="BT80" s="39">
        <v>12</v>
      </c>
      <c r="BU80" s="39">
        <v>11</v>
      </c>
      <c r="BV80" s="39">
        <v>13</v>
      </c>
      <c r="BW80" s="39">
        <v>11</v>
      </c>
      <c r="BX80" s="39">
        <v>11</v>
      </c>
      <c r="BY80" s="39">
        <v>12</v>
      </c>
      <c r="BZ80" s="39">
        <v>12</v>
      </c>
      <c r="CA80" s="40" t="s">
        <v>0</v>
      </c>
      <c r="CC80" s="22"/>
      <c r="CE80" s="21"/>
      <c r="CG80" t="s">
        <v>303</v>
      </c>
      <c r="CI80" t="s">
        <v>303</v>
      </c>
      <c r="CJ80" t="s">
        <v>303</v>
      </c>
      <c r="CL80" t="s">
        <v>303</v>
      </c>
      <c r="CM80" t="s">
        <v>303</v>
      </c>
      <c r="CN80" t="s">
        <v>303</v>
      </c>
      <c r="CO80" t="s">
        <v>303</v>
      </c>
      <c r="CP80" t="s">
        <v>303</v>
      </c>
      <c r="CQ80" t="s">
        <v>303</v>
      </c>
      <c r="CR80" t="s">
        <v>303</v>
      </c>
      <c r="CS80" t="s">
        <v>303</v>
      </c>
      <c r="CT80" t="s">
        <v>303</v>
      </c>
      <c r="CU80" t="s">
        <v>303</v>
      </c>
      <c r="CV80" t="s">
        <v>303</v>
      </c>
      <c r="CW80" t="s">
        <v>303</v>
      </c>
      <c r="CX80" t="s">
        <v>303</v>
      </c>
      <c r="CY80" t="s">
        <v>303</v>
      </c>
      <c r="CZ80" t="s">
        <v>303</v>
      </c>
      <c r="DA80" t="s">
        <v>303</v>
      </c>
      <c r="DB80" t="s">
        <v>303</v>
      </c>
      <c r="DC80" t="s">
        <v>303</v>
      </c>
      <c r="DD80" t="s">
        <v>303</v>
      </c>
      <c r="DE80" t="s">
        <v>303</v>
      </c>
      <c r="DR80" s="8"/>
      <c r="DS80" s="8"/>
      <c r="DT80" s="8"/>
      <c r="DU80" s="8"/>
      <c r="DV80" s="8">
        <f t="shared" si="12"/>
        <v>9</v>
      </c>
      <c r="DW80" s="8">
        <f t="shared" si="13"/>
        <v>4</v>
      </c>
      <c r="DX80" s="8">
        <f t="shared" si="14"/>
        <v>5</v>
      </c>
      <c r="DY80" s="8">
        <f t="shared" si="15"/>
        <v>8</v>
      </c>
      <c r="DZ80" s="8">
        <f t="shared" si="16"/>
        <v>8</v>
      </c>
      <c r="EA80" s="8">
        <f t="shared" si="17"/>
        <v>7</v>
      </c>
    </row>
    <row r="81" spans="1:131" ht="12.75">
      <c r="A81" s="25" t="s">
        <v>46</v>
      </c>
      <c r="B81" s="26" t="s">
        <v>45</v>
      </c>
      <c r="C81" s="29" t="s">
        <v>81</v>
      </c>
      <c r="D81" s="29" t="s">
        <v>181</v>
      </c>
      <c r="E81" s="43" t="s">
        <v>231</v>
      </c>
      <c r="F81" s="18" t="s">
        <v>234</v>
      </c>
      <c r="G81" s="42" t="s">
        <v>270</v>
      </c>
      <c r="H81" s="31" t="s">
        <v>293</v>
      </c>
      <c r="I81" s="42" t="s">
        <v>294</v>
      </c>
      <c r="J81" s="50">
        <f>+COUNTIF($R81,"&lt;=11")+COUNTIF($T81,"&lt;=11")+COUNTIF($AD81,"&lt;=14")+COUNTIF($AE81,"&lt;=18")+COUNTIF($AF81,"&gt;=31")+COUNTIF($AG81,"&lt;=14")+COUNTIF($AH81,"&lt;=14")+COUNTIF($AN81,"&lt;=22")+COUNTIF($AO81,"&lt;=15")+COUNTIF($AQ81,"&lt;=17")+COUNTIF($AR81,"&gt;=20")+COUNTIF($BC81,"&gt;=11")+COUNTIF($BH81,"&lt;=21")+COUNTIF($BN81,"&gt;=17")</f>
        <v>0</v>
      </c>
      <c r="K81" s="51">
        <f>67-(+DV81+DW81+DX81+DY81+DZ81+EA81)</f>
        <v>26</v>
      </c>
      <c r="L81" s="41">
        <v>13</v>
      </c>
      <c r="M81" s="41">
        <v>24</v>
      </c>
      <c r="N81" s="41">
        <v>14</v>
      </c>
      <c r="O81" s="41">
        <v>10</v>
      </c>
      <c r="P81" s="41">
        <v>11</v>
      </c>
      <c r="Q81" s="41">
        <v>14</v>
      </c>
      <c r="R81" s="41">
        <v>12</v>
      </c>
      <c r="S81" s="41">
        <v>12</v>
      </c>
      <c r="T81" s="41">
        <v>12</v>
      </c>
      <c r="U81" s="41">
        <v>13</v>
      </c>
      <c r="V81" s="41">
        <v>13</v>
      </c>
      <c r="W81" s="41">
        <v>29</v>
      </c>
      <c r="X81" s="41">
        <v>16</v>
      </c>
      <c r="Y81" s="41">
        <v>9</v>
      </c>
      <c r="Z81" s="41">
        <v>10</v>
      </c>
      <c r="AA81" s="41">
        <v>11</v>
      </c>
      <c r="AB81" s="41">
        <v>11</v>
      </c>
      <c r="AC81" s="41">
        <v>25</v>
      </c>
      <c r="AD81" s="41">
        <v>15</v>
      </c>
      <c r="AE81" s="41">
        <v>19</v>
      </c>
      <c r="AF81" s="41">
        <v>29</v>
      </c>
      <c r="AG81" s="41">
        <v>15</v>
      </c>
      <c r="AH81" s="41">
        <v>16</v>
      </c>
      <c r="AI81" s="41">
        <v>17</v>
      </c>
      <c r="AJ81" s="41">
        <v>17</v>
      </c>
      <c r="AK81" s="41">
        <v>11</v>
      </c>
      <c r="AL81" s="41">
        <v>11</v>
      </c>
      <c r="AM81" s="41">
        <v>19</v>
      </c>
      <c r="AN81" s="41">
        <v>23</v>
      </c>
      <c r="AO81" s="41">
        <v>17</v>
      </c>
      <c r="AP81" s="41">
        <v>16</v>
      </c>
      <c r="AQ81" s="41">
        <v>19</v>
      </c>
      <c r="AR81" s="41">
        <v>17</v>
      </c>
      <c r="AS81" s="41">
        <v>40</v>
      </c>
      <c r="AT81" s="41">
        <v>42</v>
      </c>
      <c r="AU81" s="41">
        <v>12</v>
      </c>
      <c r="AV81" s="41">
        <v>12</v>
      </c>
      <c r="AW81" s="41">
        <v>11</v>
      </c>
      <c r="AX81" s="41">
        <v>9</v>
      </c>
      <c r="AY81" s="41">
        <v>15</v>
      </c>
      <c r="AZ81" s="41">
        <v>16</v>
      </c>
      <c r="BA81" s="41">
        <v>8</v>
      </c>
      <c r="BB81" s="41">
        <v>10</v>
      </c>
      <c r="BC81" s="41">
        <v>10</v>
      </c>
      <c r="BD81" s="41">
        <v>8</v>
      </c>
      <c r="BE81" s="41">
        <v>11</v>
      </c>
      <c r="BF81" s="41">
        <v>11</v>
      </c>
      <c r="BG81" s="41">
        <v>12</v>
      </c>
      <c r="BH81" s="41">
        <v>23</v>
      </c>
      <c r="BI81" s="41">
        <v>23</v>
      </c>
      <c r="BJ81" s="41">
        <v>17</v>
      </c>
      <c r="BK81" s="41">
        <v>10</v>
      </c>
      <c r="BL81" s="41">
        <v>12</v>
      </c>
      <c r="BM81" s="41">
        <v>12</v>
      </c>
      <c r="BN81" s="41">
        <v>14</v>
      </c>
      <c r="BO81" s="41">
        <v>8</v>
      </c>
      <c r="BP81" s="41">
        <v>13</v>
      </c>
      <c r="BQ81" s="41">
        <v>22</v>
      </c>
      <c r="BR81" s="41">
        <v>20</v>
      </c>
      <c r="BS81" s="41">
        <v>13</v>
      </c>
      <c r="BT81" s="41">
        <v>13</v>
      </c>
      <c r="BU81" s="41">
        <v>11</v>
      </c>
      <c r="BV81" s="41">
        <v>13</v>
      </c>
      <c r="BW81" s="41">
        <v>12</v>
      </c>
      <c r="BX81" s="41">
        <v>12</v>
      </c>
      <c r="BY81" s="41">
        <v>12</v>
      </c>
      <c r="BZ81" s="41">
        <v>12</v>
      </c>
      <c r="CA81" s="40" t="s">
        <v>42</v>
      </c>
      <c r="CC81" s="18"/>
      <c r="CD81" s="18"/>
      <c r="CE81" s="18"/>
      <c r="CG81" t="s">
        <v>303</v>
      </c>
      <c r="CI81" t="s">
        <v>303</v>
      </c>
      <c r="CJ81" t="s">
        <v>303</v>
      </c>
      <c r="CL81" t="s">
        <v>303</v>
      </c>
      <c r="CM81" t="s">
        <v>303</v>
      </c>
      <c r="CN81" t="s">
        <v>303</v>
      </c>
      <c r="CO81" t="s">
        <v>303</v>
      </c>
      <c r="CP81" t="s">
        <v>303</v>
      </c>
      <c r="CQ81" t="s">
        <v>303</v>
      </c>
      <c r="CR81" t="s">
        <v>303</v>
      </c>
      <c r="CS81" t="s">
        <v>303</v>
      </c>
      <c r="CT81" t="s">
        <v>303</v>
      </c>
      <c r="CU81" t="s">
        <v>303</v>
      </c>
      <c r="CV81" t="s">
        <v>303</v>
      </c>
      <c r="CW81" t="s">
        <v>303</v>
      </c>
      <c r="CX81" t="s">
        <v>303</v>
      </c>
      <c r="CY81" t="s">
        <v>303</v>
      </c>
      <c r="CZ81" t="s">
        <v>303</v>
      </c>
      <c r="DA81" t="s">
        <v>303</v>
      </c>
      <c r="DB81" t="s">
        <v>303</v>
      </c>
      <c r="DC81" t="s">
        <v>303</v>
      </c>
      <c r="DD81" t="s">
        <v>303</v>
      </c>
      <c r="DE81" t="s">
        <v>303</v>
      </c>
      <c r="DR81" s="8"/>
      <c r="DS81" s="8"/>
      <c r="DT81" s="8"/>
      <c r="DU81" s="8"/>
      <c r="DV81" s="8">
        <f t="shared" si="12"/>
        <v>9</v>
      </c>
      <c r="DW81" s="8">
        <f t="shared" si="13"/>
        <v>7</v>
      </c>
      <c r="DX81" s="8">
        <f t="shared" si="14"/>
        <v>5</v>
      </c>
      <c r="DY81" s="8">
        <f t="shared" si="15"/>
        <v>7</v>
      </c>
      <c r="DZ81" s="8">
        <f t="shared" si="16"/>
        <v>9</v>
      </c>
      <c r="EA81" s="8">
        <f t="shared" si="17"/>
        <v>4</v>
      </c>
    </row>
    <row r="82" spans="12:16" ht="12.75">
      <c r="L82"/>
      <c r="M82"/>
      <c r="N82"/>
      <c r="O82"/>
      <c r="P82"/>
    </row>
  </sheetData>
  <sheetProtection/>
  <mergeCells count="13">
    <mergeCell ref="C12:D12"/>
    <mergeCell ref="A10:B10"/>
    <mergeCell ref="C13:D13"/>
    <mergeCell ref="E2:F2"/>
    <mergeCell ref="G2:I2"/>
    <mergeCell ref="G13:K13"/>
    <mergeCell ref="G14:K14"/>
    <mergeCell ref="C10:D10"/>
    <mergeCell ref="A11:B11"/>
    <mergeCell ref="G11:K11"/>
    <mergeCell ref="A12:B12"/>
    <mergeCell ref="G12:K12"/>
    <mergeCell ref="C11:D11"/>
  </mergeCells>
  <conditionalFormatting sqref="A16:C16">
    <cfRule type="expression" priority="795" dxfId="28" stopIfTrue="1">
      <formula>IF(A16="zzz",TRUE,FALSE)</formula>
    </cfRule>
  </conditionalFormatting>
  <conditionalFormatting sqref="C16">
    <cfRule type="expression" priority="477" dxfId="28" stopIfTrue="1">
      <formula>IF(LEFT(C16,2)="zz",TRUE,FALSE)</formula>
    </cfRule>
  </conditionalFormatting>
  <conditionalFormatting sqref="C16:D16">
    <cfRule type="expression" priority="476" dxfId="28" stopIfTrue="1">
      <formula>OR(ISNA(C16),LEFT(C16,2)="zz")</formula>
    </cfRule>
  </conditionalFormatting>
  <conditionalFormatting sqref="B16">
    <cfRule type="expression" priority="471" dxfId="27" stopIfTrue="1">
      <formula>ISNA($D16)</formula>
    </cfRule>
    <cfRule type="expression" priority="472" dxfId="26" stopIfTrue="1">
      <formula>AND(LEFT($A$7,5)="FTDNA",$ER16&gt;35,$EZ16=#REF!)</formula>
    </cfRule>
  </conditionalFormatting>
  <conditionalFormatting sqref="G17:G18 G20:G81">
    <cfRule type="cellIs" priority="440" dxfId="10" operator="equal" stopIfTrue="1">
      <formula>"ZP"</formula>
    </cfRule>
    <cfRule type="cellIs" priority="441" dxfId="24" operator="equal" stopIfTrue="1">
      <formula>"ZN"</formula>
    </cfRule>
    <cfRule type="cellIs" priority="442" dxfId="23" operator="equal" stopIfTrue="1">
      <formula>"ZX"</formula>
    </cfRule>
  </conditionalFormatting>
  <conditionalFormatting sqref="J16:J37">
    <cfRule type="cellIs" priority="30" dxfId="12" operator="equal">
      <formula>9</formula>
    </cfRule>
    <cfRule type="cellIs" priority="33" dxfId="2" operator="greaterThanOrEqual" stopIfTrue="1">
      <formula>10</formula>
    </cfRule>
    <cfRule type="cellIs" priority="35" dxfId="8" operator="between" stopIfTrue="1">
      <formula>7</formula>
      <formula>8</formula>
    </cfRule>
  </conditionalFormatting>
  <conditionalFormatting sqref="J50:J81">
    <cfRule type="cellIs" priority="21" dxfId="10" operator="greaterThanOrEqual" stopIfTrue="1">
      <formula>11</formula>
    </cfRule>
    <cfRule type="cellIs" priority="22" dxfId="9" operator="equal" stopIfTrue="1">
      <formula>10</formula>
    </cfRule>
    <cfRule type="cellIs" priority="23" dxfId="8" operator="equal" stopIfTrue="1">
      <formula>9</formula>
    </cfRule>
  </conditionalFormatting>
  <conditionalFormatting sqref="J50:J81">
    <cfRule type="cellIs" priority="15" dxfId="2" operator="greaterThanOrEqual" stopIfTrue="1">
      <formula>9</formula>
    </cfRule>
    <cfRule type="cellIs" priority="16" dxfId="9" operator="equal" stopIfTrue="1">
      <formula>8</formula>
    </cfRule>
    <cfRule type="cellIs" priority="17" dxfId="8" operator="between" stopIfTrue="1">
      <formula>6</formula>
      <formula>7</formula>
    </cfRule>
  </conditionalFormatting>
  <conditionalFormatting sqref="J50:J81">
    <cfRule type="cellIs" priority="12" dxfId="13" operator="between">
      <formula>6</formula>
      <formula>7</formula>
    </cfRule>
    <cfRule type="cellIs" priority="13" dxfId="12" operator="between">
      <formula>8</formula>
      <formula>9</formula>
    </cfRule>
    <cfRule type="cellIs" priority="14" dxfId="2" operator="greaterThanOrEqual">
      <formula>10</formula>
    </cfRule>
  </conditionalFormatting>
  <conditionalFormatting sqref="J50:J81">
    <cfRule type="cellIs" priority="9" dxfId="10" operator="greaterThanOrEqual" stopIfTrue="1">
      <formula>6</formula>
    </cfRule>
    <cfRule type="cellIs" priority="10" dxfId="9" operator="equal" stopIfTrue="1">
      <formula>5</formula>
    </cfRule>
    <cfRule type="cellIs" priority="11" dxfId="8" operator="equal" stopIfTrue="1">
      <formula>4</formula>
    </cfRule>
  </conditionalFormatting>
  <conditionalFormatting sqref="G46:G81">
    <cfRule type="cellIs" priority="6" dxfId="3" operator="equal" stopIfTrue="1">
      <formula>"ZX"</formula>
    </cfRule>
    <cfRule type="cellIs" priority="7" dxfId="2" operator="equal" stopIfTrue="1">
      <formula>"ZP"</formula>
    </cfRule>
    <cfRule type="cellIs" priority="8" dxfId="1" operator="equal" stopIfTrue="1">
      <formula>"ZN"</formula>
    </cfRule>
  </conditionalFormatting>
  <conditionalFormatting sqref="G46:G81">
    <cfRule type="cellIs" priority="1" dxfId="4" operator="equal" stopIfTrue="1">
      <formula>"ZM"</formula>
    </cfRule>
    <cfRule type="cellIs" priority="2" dxfId="3" operator="equal" stopIfTrue="1">
      <formula>"ZX"</formula>
    </cfRule>
    <cfRule type="cellIs" priority="3" dxfId="2" operator="equal" stopIfTrue="1">
      <formula>"ZP"</formula>
    </cfRule>
    <cfRule type="cellIs" priority="4" dxfId="1" operator="equal" stopIfTrue="1">
      <formula>"ZN"</formula>
    </cfRule>
    <cfRule type="cellIs" priority="5" dxfId="0" operator="equal" stopIfTrue="1">
      <formula>"ZQ"</formula>
    </cfRule>
  </conditionalFormatting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33.57421875" style="23" customWidth="1"/>
    <col min="2" max="2" width="32.8515625" style="0" customWidth="1"/>
    <col min="3" max="3" width="33.140625" style="0" customWidth="1"/>
  </cols>
  <sheetData>
    <row r="1" spans="2:8" ht="12.75">
      <c r="B1" s="32"/>
      <c r="C1" s="32"/>
      <c r="D1" s="32"/>
      <c r="E1" s="32"/>
      <c r="F1" s="32"/>
      <c r="G1" s="32"/>
      <c r="H1" s="32"/>
    </row>
    <row r="2" spans="1:8" ht="12.75">
      <c r="A2" s="10" t="s">
        <v>237</v>
      </c>
      <c r="B2" s="34" t="s">
        <v>256</v>
      </c>
      <c r="C2" s="34" t="s">
        <v>259</v>
      </c>
      <c r="D2" s="32"/>
      <c r="E2" s="32"/>
      <c r="F2" s="32"/>
      <c r="G2" s="32"/>
      <c r="H2" s="32"/>
    </row>
    <row r="3" spans="2:8" ht="12.75">
      <c r="B3" s="32"/>
      <c r="C3" s="32"/>
      <c r="D3" s="32"/>
      <c r="E3" s="32"/>
      <c r="F3" s="32"/>
      <c r="G3" s="32"/>
      <c r="H3" s="32"/>
    </row>
    <row r="4" spans="1:8" ht="12.75">
      <c r="A4" s="10"/>
      <c r="B4" s="33" t="s">
        <v>252</v>
      </c>
      <c r="C4" s="33" t="s">
        <v>246</v>
      </c>
      <c r="D4" s="32"/>
      <c r="E4" s="32"/>
      <c r="F4" s="32"/>
      <c r="G4" s="32"/>
      <c r="H4" s="32"/>
    </row>
    <row r="5" spans="1:8" ht="12.75">
      <c r="A5" s="10" t="s">
        <v>266</v>
      </c>
      <c r="B5" s="17" t="s">
        <v>271</v>
      </c>
      <c r="C5" s="33" t="s">
        <v>242</v>
      </c>
      <c r="D5" s="32"/>
      <c r="E5" s="32"/>
      <c r="F5" s="32"/>
      <c r="G5" s="32"/>
      <c r="H5" s="32"/>
    </row>
    <row r="6" spans="1:8" ht="12.75">
      <c r="A6" s="10" t="s">
        <v>232</v>
      </c>
      <c r="B6" s="33" t="s">
        <v>255</v>
      </c>
      <c r="C6" s="33" t="s">
        <v>248</v>
      </c>
      <c r="D6" s="32"/>
      <c r="E6" s="32"/>
      <c r="F6" s="32"/>
      <c r="G6" s="32"/>
      <c r="H6" s="32"/>
    </row>
    <row r="7" spans="1:8" ht="12.75">
      <c r="A7" s="10" t="s">
        <v>236</v>
      </c>
      <c r="B7" s="33" t="s">
        <v>251</v>
      </c>
      <c r="C7" s="33" t="s">
        <v>245</v>
      </c>
      <c r="D7" s="32"/>
      <c r="E7" s="32"/>
      <c r="F7" s="32"/>
      <c r="G7" s="32"/>
      <c r="H7" s="32"/>
    </row>
    <row r="8" spans="1:8" ht="12.75">
      <c r="A8" s="10" t="s">
        <v>233</v>
      </c>
      <c r="B8" s="33" t="s">
        <v>274</v>
      </c>
      <c r="C8" s="33" t="s">
        <v>241</v>
      </c>
      <c r="D8" s="32"/>
      <c r="E8" s="32"/>
      <c r="F8" s="32"/>
      <c r="G8" s="32"/>
      <c r="H8" s="32"/>
    </row>
    <row r="9" spans="1:8" ht="12.75">
      <c r="A9" s="10" t="s">
        <v>235</v>
      </c>
      <c r="B9" s="33" t="s">
        <v>273</v>
      </c>
      <c r="C9" s="33" t="s">
        <v>244</v>
      </c>
      <c r="D9" s="32"/>
      <c r="E9" s="32"/>
      <c r="F9" s="32"/>
      <c r="G9" s="32"/>
      <c r="H9" s="32"/>
    </row>
    <row r="10" spans="1:8" ht="12.75">
      <c r="A10" s="10" t="s">
        <v>298</v>
      </c>
      <c r="B10" s="33" t="s">
        <v>267</v>
      </c>
      <c r="D10" s="32"/>
      <c r="E10" s="32"/>
      <c r="F10" s="32"/>
      <c r="G10" s="32"/>
      <c r="H10" s="32"/>
    </row>
    <row r="11" spans="1:8" ht="12.75">
      <c r="A11" s="10" t="s">
        <v>297</v>
      </c>
      <c r="B11" s="33" t="s">
        <v>282</v>
      </c>
      <c r="C11" s="28"/>
      <c r="D11" s="32"/>
      <c r="E11" s="32"/>
      <c r="F11" s="32"/>
      <c r="G11" s="32"/>
      <c r="H11" s="32"/>
    </row>
    <row r="12" spans="2:8" ht="12.75">
      <c r="B12" s="33" t="s">
        <v>250</v>
      </c>
      <c r="C12" s="23"/>
      <c r="D12" s="32"/>
      <c r="E12" s="32"/>
      <c r="F12" s="32"/>
      <c r="G12" s="32"/>
      <c r="H12" s="32"/>
    </row>
    <row r="13" spans="1:8" ht="12.75">
      <c r="A13" s="10" t="s">
        <v>238</v>
      </c>
      <c r="B13" s="33" t="s">
        <v>272</v>
      </c>
      <c r="C13" s="28"/>
      <c r="D13" s="32"/>
      <c r="E13" s="32"/>
      <c r="F13" s="32"/>
      <c r="G13" s="32"/>
      <c r="H13" s="32"/>
    </row>
    <row r="14" spans="2:8" ht="12.75">
      <c r="B14" s="33" t="s">
        <v>253</v>
      </c>
      <c r="C14" s="28"/>
      <c r="D14" s="32"/>
      <c r="E14" s="32"/>
      <c r="F14" s="32"/>
      <c r="G14" s="32"/>
      <c r="H14" s="32"/>
    </row>
    <row r="15" spans="1:8" ht="12.75">
      <c r="A15" s="10" t="s">
        <v>227</v>
      </c>
      <c r="B15" s="33" t="s">
        <v>260</v>
      </c>
      <c r="C15" s="28"/>
      <c r="D15" s="32"/>
      <c r="E15" s="32"/>
      <c r="F15" s="32"/>
      <c r="G15" s="32"/>
      <c r="H15" s="32"/>
    </row>
    <row r="16" spans="1:8" ht="12.75">
      <c r="A16" s="10" t="s">
        <v>228</v>
      </c>
      <c r="B16" s="33" t="s">
        <v>268</v>
      </c>
      <c r="C16" s="28"/>
      <c r="D16" s="32"/>
      <c r="E16" s="32"/>
      <c r="F16" s="32"/>
      <c r="G16" s="32"/>
      <c r="H16" s="32"/>
    </row>
    <row r="17" spans="1:8" ht="12.75">
      <c r="A17" s="10" t="s">
        <v>229</v>
      </c>
      <c r="B17" s="33" t="s">
        <v>264</v>
      </c>
      <c r="C17" s="28"/>
      <c r="D17" s="32"/>
      <c r="E17" s="32"/>
      <c r="F17" s="32"/>
      <c r="G17" s="32"/>
      <c r="H17" s="32"/>
    </row>
    <row r="18" spans="1:9" ht="12.75">
      <c r="A18" s="10" t="s">
        <v>226</v>
      </c>
      <c r="B18" s="33" t="s">
        <v>269</v>
      </c>
      <c r="C18" s="28"/>
      <c r="D18" s="32"/>
      <c r="E18" s="32"/>
      <c r="F18" s="32"/>
      <c r="G18" s="32"/>
      <c r="H18" s="32"/>
      <c r="I18" s="32"/>
    </row>
    <row r="19" spans="1:9" ht="12.75">
      <c r="A19" s="10"/>
      <c r="B19" s="33" t="s">
        <v>287</v>
      </c>
      <c r="C19" s="28"/>
      <c r="D19" s="32"/>
      <c r="E19" s="32"/>
      <c r="F19" s="32"/>
      <c r="G19" s="32"/>
      <c r="H19" s="32"/>
      <c r="I19" s="32"/>
    </row>
    <row r="20" spans="1:9" ht="12.75">
      <c r="A20" s="10"/>
      <c r="B20" s="33" t="s">
        <v>261</v>
      </c>
      <c r="C20" s="33" t="s">
        <v>257</v>
      </c>
      <c r="D20" s="32"/>
      <c r="E20" s="32"/>
      <c r="F20" s="32"/>
      <c r="G20" s="32"/>
      <c r="H20" s="32"/>
      <c r="I20" s="32"/>
    </row>
    <row r="21" spans="1:8" ht="12.75">
      <c r="A21" s="10"/>
      <c r="B21" s="33" t="s">
        <v>247</v>
      </c>
      <c r="C21" s="23"/>
      <c r="D21" s="32"/>
      <c r="E21" s="32"/>
      <c r="F21" s="32"/>
      <c r="G21" s="32"/>
      <c r="H21" s="32"/>
    </row>
    <row r="22" spans="1:8" ht="12.75">
      <c r="A22" s="10"/>
      <c r="B22" s="10" t="s">
        <v>243</v>
      </c>
      <c r="C22" s="33" t="s">
        <v>249</v>
      </c>
      <c r="D22" s="32"/>
      <c r="E22" s="32"/>
      <c r="F22" s="32"/>
      <c r="G22" s="32"/>
      <c r="H22" s="32"/>
    </row>
    <row r="23" spans="1:8" ht="12.75">
      <c r="A23" s="10"/>
      <c r="B23" s="33" t="s">
        <v>240</v>
      </c>
      <c r="C23" s="33" t="s">
        <v>258</v>
      </c>
      <c r="D23" s="32"/>
      <c r="E23" s="32"/>
      <c r="F23" s="32"/>
      <c r="G23" s="32"/>
      <c r="H23" s="32"/>
    </row>
    <row r="24" spans="1:8" ht="12.75">
      <c r="A24" s="10" t="s">
        <v>239</v>
      </c>
      <c r="B24" s="33" t="s">
        <v>262</v>
      </c>
      <c r="C24" s="33" t="s">
        <v>265</v>
      </c>
      <c r="D24" s="32"/>
      <c r="E24" s="32"/>
      <c r="F24" s="32"/>
      <c r="G24" s="32"/>
      <c r="H24" s="32"/>
    </row>
    <row r="25" spans="1:8" ht="12.75">
      <c r="A25" s="33"/>
      <c r="B25" s="33" t="s">
        <v>254</v>
      </c>
      <c r="C25" s="33" t="s">
        <v>296</v>
      </c>
      <c r="D25" s="32"/>
      <c r="E25" s="32"/>
      <c r="F25" s="32"/>
      <c r="G25" s="32"/>
      <c r="H25" s="32"/>
    </row>
    <row r="26" spans="1:8" ht="12.75">
      <c r="A26" s="33"/>
      <c r="B26" s="33" t="s">
        <v>286</v>
      </c>
      <c r="C26" s="28"/>
      <c r="D26" s="32"/>
      <c r="E26" s="32"/>
      <c r="F26" s="32"/>
      <c r="G26" s="32"/>
      <c r="H26" s="32"/>
    </row>
    <row r="27" spans="1:8" ht="12.75">
      <c r="A27" s="33"/>
      <c r="B27" s="33" t="s">
        <v>263</v>
      </c>
      <c r="C27" s="32"/>
      <c r="D27" s="32"/>
      <c r="E27" s="32"/>
      <c r="F27" s="32"/>
      <c r="G27" s="32"/>
      <c r="H27" s="32"/>
    </row>
    <row r="28" spans="1:8" ht="12.75">
      <c r="A28" s="33"/>
      <c r="B28" s="32"/>
      <c r="C28" s="32"/>
      <c r="D28" s="32"/>
      <c r="E28" s="32"/>
      <c r="F28" s="32"/>
      <c r="G28" s="32"/>
      <c r="H28" s="32"/>
    </row>
    <row r="29" spans="1:8" ht="12.75">
      <c r="A29" s="33"/>
      <c r="B29" s="32"/>
      <c r="C29" s="32"/>
      <c r="D29" s="32"/>
      <c r="E29" s="32"/>
      <c r="F29" s="32"/>
      <c r="G29" s="32"/>
      <c r="H29" s="32"/>
    </row>
    <row r="30" spans="2:8" ht="12.75">
      <c r="B30" s="32"/>
      <c r="C30" s="32"/>
      <c r="D30" s="32"/>
      <c r="E30" s="32"/>
      <c r="F30" s="32"/>
      <c r="G30" s="32"/>
      <c r="H30" s="32"/>
    </row>
    <row r="31" spans="2:8" ht="12.75">
      <c r="B31" s="32"/>
      <c r="C31" s="32"/>
      <c r="D31" s="32"/>
      <c r="E31" s="32"/>
      <c r="F31" s="32"/>
      <c r="G31" s="32"/>
      <c r="H31" s="32"/>
    </row>
    <row r="32" spans="2:8" ht="12.75">
      <c r="B32" s="32"/>
      <c r="C32" s="32"/>
      <c r="D32" s="32"/>
      <c r="E32" s="32"/>
      <c r="F32" s="32"/>
      <c r="G32" s="32"/>
      <c r="H32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rcasey</dc:creator>
  <cp:keywords/>
  <dc:description/>
  <cp:lastModifiedBy>Robert Casey</cp:lastModifiedBy>
  <dcterms:created xsi:type="dcterms:W3CDTF">2011-11-14T21:09:09Z</dcterms:created>
  <dcterms:modified xsi:type="dcterms:W3CDTF">2012-09-28T06:16:43Z</dcterms:modified>
  <cp:category/>
  <cp:version/>
  <cp:contentType/>
  <cp:contentStatus/>
</cp:coreProperties>
</file>